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Sheet" sheetId="1" r:id="rId4"/>
    <sheet state="hidden" name="Secure" sheetId="2" r:id="rId5"/>
    <sheet state="hidden" name="Comp" sheetId="3" r:id="rId6"/>
    <sheet state="visible" name="2+3+3+3" sheetId="4" r:id="rId7"/>
    <sheet state="visible" name="1+3+3+4" sheetId="5" r:id="rId8"/>
    <sheet state="visible" name="1+3+4+3" sheetId="6" r:id="rId9"/>
    <sheet state="visible" name="3+3+2+3" sheetId="7" r:id="rId10"/>
    <sheet state="visible" name="2+3+1+5" sheetId="8" r:id="rId11"/>
    <sheet state="visible" name="2+3+2+4" sheetId="9" r:id="rId12"/>
    <sheet state="visible" name="2+4+2+3" sheetId="10" r:id="rId13"/>
    <sheet state="visible" name="1+5+2+3" sheetId="11" r:id="rId14"/>
    <sheet state="visible" name="1+3+1+6" sheetId="12" r:id="rId15"/>
    <sheet state="visible" name="1+6+1+3" sheetId="13" r:id="rId16"/>
    <sheet state="visible" name="3+4+1+3" sheetId="14" r:id="rId17"/>
    <sheet state="visible" name="1+4+2+4" sheetId="15" r:id="rId18"/>
    <sheet state="visible" name="1+3+2+5" sheetId="16" r:id="rId19"/>
    <sheet state="visible" name="3+3+1+4" sheetId="17" r:id="rId20"/>
    <sheet state="visible" name="2333_All" sheetId="18" r:id="rId21"/>
    <sheet state="visible" name="1334_All" sheetId="19" r:id="rId22"/>
    <sheet state="visible" name="1613_All" sheetId="20" r:id="rId23"/>
    <sheet state="visible" name="3413_All" sheetId="21" r:id="rId24"/>
    <sheet state="visible" name="1343_All" sheetId="22" r:id="rId25"/>
    <sheet state="visible" name="3323_All" sheetId="23" r:id="rId26"/>
    <sheet state="visible" name="2315_All" sheetId="24" r:id="rId27"/>
    <sheet state="visible" name="1424_All" sheetId="25" r:id="rId28"/>
    <sheet state="visible" name="2324_All" sheetId="26" r:id="rId29"/>
    <sheet state="visible" name="2423_All" sheetId="27" r:id="rId30"/>
    <sheet state="visible" name="1523_All" sheetId="28" r:id="rId31"/>
    <sheet state="visible" name="1316_All" sheetId="29" r:id="rId32"/>
    <sheet state="visible" name="3314_All" sheetId="30" r:id="rId33"/>
    <sheet state="visible" name="1325_All" sheetId="31" r:id="rId34"/>
  </sheets>
  <definedNames>
    <definedName hidden="1" localSheetId="0" name="_xlnm._FilterDatabase">'Master Sheet'!$A$2:$F$24</definedName>
    <definedName hidden="1" localSheetId="21" name="_xlnm._FilterDatabase">'1343_All'!$G$2:$V$72</definedName>
    <definedName hidden="1" localSheetId="25" name="_xlnm._FilterDatabase">'2324_All'!$G$2:$V$86</definedName>
  </definedNames>
  <calcPr/>
</workbook>
</file>

<file path=xl/sharedStrings.xml><?xml version="1.0" encoding="utf-8"?>
<sst xmlns="http://schemas.openxmlformats.org/spreadsheetml/2006/main" count="9177" uniqueCount="107">
  <si>
    <t>Wicket Keepers</t>
  </si>
  <si>
    <t>Batsmen</t>
  </si>
  <si>
    <t>All Rounders</t>
  </si>
  <si>
    <t>Bowlers</t>
  </si>
  <si>
    <t>SNO</t>
  </si>
  <si>
    <t>Player</t>
  </si>
  <si>
    <t>Team</t>
  </si>
  <si>
    <t>Role</t>
  </si>
  <si>
    <t>Credits</t>
  </si>
  <si>
    <t>Rank</t>
  </si>
  <si>
    <t>pshaw</t>
  </si>
  <si>
    <t>DC</t>
  </si>
  <si>
    <t>WK</t>
  </si>
  <si>
    <t>BAT</t>
  </si>
  <si>
    <t>ALL</t>
  </si>
  <si>
    <t>BOW</t>
  </si>
  <si>
    <t>Dhawan</t>
  </si>
  <si>
    <t>rehane</t>
  </si>
  <si>
    <t>iyer</t>
  </si>
  <si>
    <t>stonnis</t>
  </si>
  <si>
    <t>pant</t>
  </si>
  <si>
    <t>patel</t>
  </si>
  <si>
    <t>sams</t>
  </si>
  <si>
    <t>rabada</t>
  </si>
  <si>
    <t>nortoji</t>
  </si>
  <si>
    <t>aswin</t>
  </si>
  <si>
    <t>warner</t>
  </si>
  <si>
    <t>SRH</t>
  </si>
  <si>
    <t>Count</t>
  </si>
  <si>
    <t>Invalid Structures</t>
  </si>
  <si>
    <t>goswami</t>
  </si>
  <si>
    <t>3+3+2+3</t>
  </si>
  <si>
    <t>m pandey</t>
  </si>
  <si>
    <t>3+4+1+3</t>
  </si>
  <si>
    <t>willium son</t>
  </si>
  <si>
    <t>3+3+1+4</t>
  </si>
  <si>
    <t>gerg</t>
  </si>
  <si>
    <t>holder</t>
  </si>
  <si>
    <t>Total</t>
  </si>
  <si>
    <t>samad</t>
  </si>
  <si>
    <t>khan</t>
  </si>
  <si>
    <t>Design &amp; Developed by</t>
  </si>
  <si>
    <t>nadeem</t>
  </si>
  <si>
    <t>Reddy Sekhar B</t>
  </si>
  <si>
    <t xml:space="preserve">Sharna </t>
  </si>
  <si>
    <t>83410 38385</t>
  </si>
  <si>
    <t>natarajan</t>
  </si>
  <si>
    <t>T</t>
  </si>
  <si>
    <t>Scott</t>
  </si>
  <si>
    <t>Manager</t>
  </si>
  <si>
    <t>fantasy</t>
  </si>
  <si>
    <t>Cr!Qet</t>
  </si>
  <si>
    <t>abc</t>
  </si>
  <si>
    <t>GL</t>
  </si>
  <si>
    <t>Dream11Aneel</t>
  </si>
  <si>
    <t>WishTeam</t>
  </si>
  <si>
    <t>LHTU05CG54438WL</t>
  </si>
  <si>
    <t>W.K</t>
  </si>
  <si>
    <t>Bowl</t>
  </si>
  <si>
    <t>VALIDATIONS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</si>
  <si>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</si>
  <si>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</si>
  <si>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</si>
  <si>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</si>
  <si>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</si>
  <si>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</si>
  <si>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</si>
  <si>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</si>
  <si>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</si>
  <si>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</si>
  <si>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</si>
  <si>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Status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</si>
  <si>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</si>
  <si>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</si>
  <si>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</si>
  <si>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</si>
  <si>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</si>
  <si>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</si>
  <si>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</si>
  <si>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</si>
  <si>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</si>
  <si>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</si>
  <si>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</si>
  <si>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Q de Kock (wk)</t>
  </si>
  <si>
    <t>MS Dhoni</t>
  </si>
  <si>
    <t>Ambati Rayudu</t>
  </si>
  <si>
    <t>Rohit Sharma (c)</t>
  </si>
  <si>
    <t>Faf du Plessis</t>
  </si>
  <si>
    <t>Sam Curran</t>
  </si>
  <si>
    <t>Ravindra Jadeja</t>
  </si>
  <si>
    <t>Hardik Pandya</t>
  </si>
  <si>
    <t>Ngidi</t>
  </si>
  <si>
    <t>Jasprit Bumrah</t>
  </si>
  <si>
    <t>J Pattinson</t>
  </si>
  <si>
    <t>Suryakumar Yadav</t>
  </si>
  <si>
    <t>Kieron Pollard</t>
  </si>
  <si>
    <t>Deepak Chahar</t>
  </si>
  <si>
    <t>S Tiwary</t>
  </si>
  <si>
    <t>Krunal Pandya</t>
  </si>
  <si>
    <t>Piyush Chawla</t>
  </si>
  <si>
    <t>Shane Watson</t>
  </si>
  <si>
    <t>Rahul Chahar</t>
  </si>
  <si>
    <t>M Vijay</t>
  </si>
  <si>
    <t>Trent Boult</t>
  </si>
  <si>
    <t>Kedar Jadhav</t>
  </si>
  <si>
    <t>Max Teams Generated</t>
  </si>
  <si>
    <t>Sno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</si>
</sst>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rgb="FF000000"/>
      <name val="Calibri"/>
    </font>
    <font>
      <b/>
      <sz val="12.0"/>
      <color rgb="FF000000"/>
      <name val="Arial"/>
    </font>
    <font/>
    <font>
      <b/>
      <sz val="12.0"/>
      <color rgb="FFFFFFFF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b/>
      <sz val="12.0"/>
      <color rgb="FF000000"/>
      <name val="Calibri"/>
    </font>
    <font>
      <b/>
      <sz val="11.0"/>
      <color rgb="FFFFFFFF"/>
      <name val="Arial"/>
    </font>
    <font>
      <b/>
      <sz val="11.0"/>
      <color rgb="FF000000"/>
      <name val="Cambria"/>
    </font>
    <font>
      <sz val="11.0"/>
      <color rgb="FFFFFFFF"/>
      <name val="Cambria"/>
    </font>
    <font>
      <sz val="11.0"/>
      <color rgb="FFFFFFFF"/>
      <name val="Georgia"/>
    </font>
    <font>
      <b/>
      <sz val="11.0"/>
      <color rgb="FFFFFFFF"/>
      <name val="Cambria"/>
    </font>
    <font>
      <i/>
      <sz val="11.0"/>
      <color rgb="FF003366"/>
      <name val="Calibri"/>
    </font>
    <font>
      <sz val="11.0"/>
      <name val="Cambria"/>
    </font>
    <font>
      <b/>
      <sz val="11.0"/>
      <color rgb="FF993300"/>
      <name val="Calibri"/>
    </font>
    <font>
      <sz val="12.0"/>
      <color rgb="FF000000"/>
      <name val="Calibri"/>
    </font>
    <font>
      <sz val="11.0"/>
      <color rgb="FF333333"/>
      <name val="Quattrocento Sans"/>
    </font>
    <font>
      <b/>
      <sz val="11.0"/>
      <color rgb="FFFFFFFF"/>
      <name val="Calibri"/>
    </font>
    <font>
      <b/>
      <sz val="11.0"/>
      <color rgb="FF000000"/>
      <name val="Book Antiqua"/>
    </font>
    <font>
      <sz val="11.0"/>
      <color rgb="FF003366"/>
      <name val="Calibri"/>
    </font>
    <font>
      <i/>
      <sz val="11.0"/>
      <color rgb="FF000000"/>
      <name val="Calibri"/>
    </font>
    <font>
      <sz val="11.0"/>
      <color rgb="FF000000"/>
      <name val="Cambria"/>
    </font>
    <font>
      <b/>
      <sz val="12.0"/>
      <color rgb="FFFF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CCFF"/>
        <bgColor rgb="FF00CCFF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  <fill>
      <patternFill patternType="solid">
        <fgColor rgb="FF33CCCC"/>
        <bgColor rgb="FF33CCCC"/>
      </patternFill>
    </fill>
  </fills>
  <borders count="6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/>
      <right style="double">
        <color rgb="FF333333"/>
      </right>
      <top style="double">
        <color rgb="FF333333"/>
      </top>
      <bottom style="double">
        <color rgb="FF333333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0" numFmtId="0" xfId="0" applyAlignment="1" applyFont="1">
      <alignment vertical="bottom"/>
    </xf>
    <xf borderId="1" fillId="3" fontId="1" numFmtId="0" xfId="0" applyAlignment="1" applyBorder="1" applyFill="1" applyFont="1">
      <alignment horizontal="center" shrinkToFit="0" vertical="bottom" wrapText="0"/>
    </xf>
    <xf borderId="1" fillId="4" fontId="1" numFmtId="0" xfId="0" applyAlignment="1" applyBorder="1" applyFill="1" applyFont="1">
      <alignment horizontal="center" shrinkToFit="0" vertical="bottom" wrapText="0"/>
    </xf>
    <xf borderId="4" fillId="5" fontId="3" numFmtId="0" xfId="0" applyAlignment="1" applyBorder="1" applyFill="1" applyFont="1">
      <alignment shrinkToFit="0" vertical="bottom" wrapText="0"/>
    </xf>
    <xf borderId="5" fillId="5" fontId="3" numFmtId="0" xfId="0" applyAlignment="1" applyBorder="1" applyFont="1">
      <alignment shrinkToFit="0" vertical="bottom" wrapText="0"/>
    </xf>
    <xf borderId="6" fillId="5" fontId="3" numFmtId="1" xfId="0" applyAlignment="1" applyBorder="1" applyFont="1" applyNumberFormat="1">
      <alignment shrinkToFit="0" vertical="bottom" wrapText="0"/>
    </xf>
    <xf borderId="7" fillId="6" fontId="0" numFmtId="0" xfId="0" applyAlignment="1" applyBorder="1" applyFill="1" applyFont="1">
      <alignment shrinkToFit="0" vertical="bottom" wrapText="0"/>
    </xf>
    <xf borderId="8" fillId="5" fontId="3" numFmtId="0" xfId="0" applyAlignment="1" applyBorder="1" applyFont="1">
      <alignment shrinkToFit="0" vertical="bottom" wrapText="0"/>
    </xf>
    <xf borderId="9" fillId="5" fontId="3" numFmtId="0" xfId="0" applyAlignment="1" applyBorder="1" applyFont="1">
      <alignment shrinkToFit="0" vertical="bottom" wrapText="0"/>
    </xf>
    <xf borderId="10" fillId="5" fontId="3" numFmtId="0" xfId="0" applyAlignment="1" applyBorder="1" applyFont="1">
      <alignment shrinkToFit="0" vertical="bottom" wrapText="0"/>
    </xf>
    <xf borderId="7" fillId="6" fontId="4" numFmtId="0" xfId="0" applyAlignment="1" applyBorder="1" applyFont="1">
      <alignment shrinkToFit="0" vertical="bottom" wrapText="0"/>
    </xf>
    <xf borderId="4" fillId="7" fontId="4" numFmtId="0" xfId="0" applyAlignment="1" applyBorder="1" applyFill="1" applyFont="1">
      <alignment horizontal="center" shrinkToFit="0" vertical="bottom" wrapText="0"/>
    </xf>
    <xf borderId="11" fillId="0" fontId="0" numFmtId="0" xfId="0" applyAlignment="1" applyBorder="1" applyFont="1">
      <alignment shrinkToFit="0" vertical="bottom" wrapText="0"/>
    </xf>
    <xf borderId="12" fillId="0" fontId="0" numFmtId="0" xfId="0" applyAlignment="1" applyBorder="1" applyFont="1">
      <alignment shrinkToFit="0" vertical="bottom" wrapText="0"/>
    </xf>
    <xf borderId="12" fillId="0" fontId="0" numFmtId="0" xfId="0" applyAlignment="1" applyBorder="1" applyFont="1">
      <alignment horizontal="center" shrinkToFit="0" vertical="center" wrapText="0"/>
    </xf>
    <xf borderId="13" fillId="0" fontId="0" numFmtId="1" xfId="0" applyAlignment="1" applyBorder="1" applyFont="1" applyNumberFormat="1">
      <alignment horizontal="center" shrinkToFit="0" vertical="bottom" wrapText="0"/>
    </xf>
    <xf borderId="14" fillId="6" fontId="0" numFmtId="2" xfId="0" applyAlignment="1" applyBorder="1" applyFont="1" applyNumberFormat="1">
      <alignment shrinkToFit="0" vertical="bottom" wrapText="0"/>
    </xf>
    <xf borderId="15" fillId="0" fontId="0" numFmtId="0" xfId="0" applyAlignment="1" applyBorder="1" applyFont="1">
      <alignment shrinkToFit="0" vertical="bottom" wrapText="0"/>
    </xf>
    <xf borderId="16" fillId="0" fontId="0" numFmtId="0" xfId="0" applyAlignment="1" applyBorder="1" applyFont="1">
      <alignment horizontal="center" shrinkToFit="0" vertical="bottom" wrapText="0"/>
    </xf>
    <xf borderId="7" fillId="6" fontId="5" numFmtId="0" xfId="0" applyAlignment="1" applyBorder="1" applyFont="1">
      <alignment horizontal="left" shrinkToFit="0" vertical="bottom" wrapText="0"/>
    </xf>
    <xf borderId="17" fillId="7" fontId="4" numFmtId="0" xfId="0" applyAlignment="1" applyBorder="1" applyFont="1">
      <alignment horizontal="center" shrinkToFit="0" vertical="bottom" wrapText="0"/>
    </xf>
    <xf borderId="18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center" wrapText="0"/>
    </xf>
    <xf borderId="19" fillId="0" fontId="0" numFmtId="1" xfId="0" applyAlignment="1" applyBorder="1" applyFont="1" applyNumberFormat="1">
      <alignment horizontal="center" shrinkToFit="0" vertical="bottom" wrapText="0"/>
    </xf>
    <xf borderId="20" fillId="6" fontId="0" numFmtId="2" xfId="0" applyAlignment="1" applyBorder="1" applyFont="1" applyNumberFormat="1">
      <alignment shrinkToFit="0" vertical="bottom" wrapText="0"/>
    </xf>
    <xf borderId="21" fillId="0" fontId="0" numFmtId="0" xfId="0" applyAlignment="1" applyBorder="1" applyFont="1">
      <alignment shrinkToFit="0" vertical="bottom" wrapText="0"/>
    </xf>
    <xf borderId="22" fillId="0" fontId="0" numFmtId="0" xfId="0" applyAlignment="1" applyBorder="1" applyFont="1">
      <alignment horizontal="center" shrinkToFit="0" vertical="bottom" wrapText="0"/>
    </xf>
    <xf borderId="23" fillId="6" fontId="0" numFmtId="0" xfId="0" applyAlignment="1" applyBorder="1" applyFont="1">
      <alignment shrinkToFit="0" vertical="bottom" wrapText="0"/>
    </xf>
    <xf borderId="24" fillId="6" fontId="0" numFmtId="0" xfId="0" applyAlignment="1" applyBorder="1" applyFont="1">
      <alignment shrinkToFit="0" vertical="bottom" wrapText="0"/>
    </xf>
    <xf borderId="25" fillId="6" fontId="0" numFmtId="0" xfId="0" applyAlignment="1" applyBorder="1" applyFont="1">
      <alignment shrinkToFit="0" vertical="bottom" wrapText="0"/>
    </xf>
    <xf borderId="21" fillId="6" fontId="0" numFmtId="0" xfId="0" applyAlignment="1" applyBorder="1" applyFont="1">
      <alignment shrinkToFit="0" vertical="bottom" wrapText="0"/>
    </xf>
    <xf borderId="22" fillId="6" fontId="0" numFmtId="0" xfId="0" applyAlignment="1" applyBorder="1" applyFont="1">
      <alignment horizontal="center" shrinkToFit="0" vertical="bottom" wrapText="0"/>
    </xf>
    <xf borderId="26" fillId="7" fontId="4" numFmtId="0" xfId="0" applyAlignment="1" applyBorder="1" applyFont="1">
      <alignment horizontal="center" shrinkToFit="0" vertical="bottom" wrapText="0"/>
    </xf>
    <xf borderId="17" fillId="8" fontId="4" numFmtId="0" xfId="0" applyAlignment="1" applyBorder="1" applyFill="1" applyFont="1">
      <alignment horizontal="center" shrinkToFit="0" vertical="bottom" wrapText="0"/>
    </xf>
    <xf borderId="21" fillId="9" fontId="6" numFmtId="0" xfId="0" applyAlignment="1" applyBorder="1" applyFill="1" applyFont="1">
      <alignment shrinkToFit="0" vertical="bottom" wrapText="0"/>
    </xf>
    <xf borderId="27" fillId="10" fontId="7" numFmtId="0" xfId="0" applyAlignment="1" applyBorder="1" applyFill="1" applyFont="1">
      <alignment horizontal="center" shrinkToFit="0" vertical="bottom" wrapText="0"/>
    </xf>
    <xf borderId="28" fillId="0" fontId="2" numFmtId="0" xfId="0" applyAlignment="1" applyBorder="1" applyFont="1">
      <alignment vertical="center"/>
    </xf>
    <xf borderId="29" fillId="0" fontId="2" numFmtId="0" xfId="0" applyAlignment="1" applyBorder="1" applyFont="1">
      <alignment vertical="center"/>
    </xf>
    <xf borderId="21" fillId="6" fontId="4" numFmtId="0" xfId="0" applyAlignment="1" applyBorder="1" applyFont="1">
      <alignment shrinkToFit="0" vertical="bottom" wrapText="0"/>
    </xf>
    <xf borderId="21" fillId="6" fontId="0" numFmtId="0" xfId="0" applyAlignment="1" applyBorder="1" applyFont="1">
      <alignment horizontal="center" shrinkToFit="0" vertical="bottom" wrapText="0"/>
    </xf>
    <xf borderId="21" fillId="6" fontId="8" numFmtId="0" xfId="0" applyAlignment="1" applyBorder="1" applyFont="1">
      <alignment shrinkToFit="0" vertical="bottom" wrapText="0"/>
    </xf>
    <xf borderId="21" fillId="11" fontId="6" numFmtId="0" xfId="0" applyAlignment="1" applyBorder="1" applyFill="1" applyFont="1">
      <alignment horizontal="center" shrinkToFit="0" vertical="center" wrapText="0"/>
    </xf>
    <xf borderId="7" fillId="6" fontId="9" numFmtId="0" xfId="0" applyAlignment="1" applyBorder="1" applyFont="1">
      <alignment shrinkToFit="0" vertical="bottom" wrapText="0"/>
    </xf>
    <xf borderId="7" fillId="6" fontId="10" numFmtId="0" xfId="0" applyAlignment="1" applyBorder="1" applyFont="1">
      <alignment shrinkToFit="0" vertical="bottom" wrapText="0"/>
    </xf>
    <xf borderId="26" fillId="8" fontId="4" numFmtId="0" xfId="0" applyAlignment="1" applyBorder="1" applyFont="1">
      <alignment horizontal="center" shrinkToFit="0" vertical="bottom" wrapText="0"/>
    </xf>
    <xf borderId="30" fillId="0" fontId="0" numFmtId="0" xfId="0" applyAlignment="1" applyBorder="1" applyFont="1">
      <alignment shrinkToFit="0" vertical="bottom" wrapText="0"/>
    </xf>
    <xf borderId="31" fillId="0" fontId="0" numFmtId="0" xfId="0" applyAlignment="1" applyBorder="1" applyFont="1">
      <alignment shrinkToFit="0" vertical="bottom" wrapText="0"/>
    </xf>
    <xf borderId="31" fillId="0" fontId="0" numFmtId="0" xfId="0" applyAlignment="1" applyBorder="1" applyFont="1">
      <alignment horizontal="center" shrinkToFit="0" vertical="center" wrapText="0"/>
    </xf>
    <xf borderId="32" fillId="0" fontId="0" numFmtId="1" xfId="0" applyAlignment="1" applyBorder="1" applyFont="1" applyNumberFormat="1">
      <alignment horizontal="center" shrinkToFit="0" vertical="bottom" wrapText="1"/>
    </xf>
    <xf borderId="33" fillId="6" fontId="0" numFmtId="0" xfId="0" applyAlignment="1" applyBorder="1" applyFont="1">
      <alignment shrinkToFit="0" vertical="bottom" wrapText="0"/>
    </xf>
    <xf borderId="27" fillId="6" fontId="4" numFmtId="0" xfId="0" applyAlignment="1" applyBorder="1" applyFont="1">
      <alignment horizontal="center" shrinkToFit="0" vertical="bottom" wrapText="0"/>
    </xf>
    <xf borderId="27" fillId="0" fontId="4" numFmtId="0" xfId="0" applyAlignment="1" applyBorder="1" applyFont="1">
      <alignment horizontal="center" shrinkToFit="0" vertical="bottom" wrapText="0"/>
    </xf>
    <xf borderId="34" fillId="6" fontId="8" numFmtId="0" xfId="0" applyAlignment="1" applyBorder="1" applyFont="1">
      <alignment horizontal="center" shrinkToFit="0" vertical="bottom" wrapText="0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37" fillId="6" fontId="0" numFmtId="0" xfId="0" applyAlignment="1" applyBorder="1" applyFont="1">
      <alignment shrinkToFit="0" vertical="bottom" wrapText="0"/>
    </xf>
    <xf borderId="38" fillId="6" fontId="4" numFmtId="0" xfId="0" applyAlignment="1" applyBorder="1" applyFont="1">
      <alignment shrinkToFit="0" vertical="bottom" wrapText="0"/>
    </xf>
    <xf borderId="39" fillId="6" fontId="4" numFmtId="0" xfId="0" applyAlignment="1" applyBorder="1" applyFont="1">
      <alignment shrinkToFit="0" vertical="bottom" wrapText="0"/>
    </xf>
    <xf borderId="7" fillId="12" fontId="11" numFmtId="0" xfId="0" applyAlignment="1" applyBorder="1" applyFill="1" applyFont="1">
      <alignment shrinkToFit="0" vertical="bottom" wrapText="0"/>
    </xf>
    <xf borderId="40" fillId="6" fontId="4" numFmtId="0" xfId="0" applyAlignment="1" applyBorder="1" applyFont="1">
      <alignment shrinkToFit="0" vertical="bottom" wrapText="0"/>
    </xf>
    <xf borderId="14" fillId="6" fontId="12" numFmtId="2" xfId="0" applyAlignment="1" applyBorder="1" applyFont="1" applyNumberFormat="1">
      <alignment shrinkToFit="0" vertical="bottom" wrapText="0"/>
    </xf>
    <xf borderId="16" fillId="6" fontId="12" numFmtId="2" xfId="0" applyAlignment="1" applyBorder="1" applyFont="1" applyNumberFormat="1">
      <alignment shrinkToFit="0" vertical="bottom" wrapText="0"/>
    </xf>
    <xf borderId="41" fillId="11" fontId="13" numFmtId="2" xfId="0" applyAlignment="1" applyBorder="1" applyFont="1" applyNumberFormat="1">
      <alignment shrinkToFit="0" vertical="bottom" wrapText="0"/>
    </xf>
    <xf borderId="15" fillId="11" fontId="13" numFmtId="2" xfId="0" applyAlignment="1" applyBorder="1" applyFont="1" applyNumberFormat="1">
      <alignment shrinkToFit="0" vertical="bottom" wrapText="0"/>
    </xf>
    <xf borderId="16" fillId="11" fontId="13" numFmtId="2" xfId="0" applyAlignment="1" applyBorder="1" applyFont="1" applyNumberFormat="1">
      <alignment shrinkToFit="0" vertical="bottom" wrapText="0"/>
    </xf>
    <xf borderId="41" fillId="7" fontId="13" numFmtId="2" xfId="0" applyAlignment="1" applyBorder="1" applyFont="1" applyNumberFormat="1">
      <alignment shrinkToFit="0" vertical="bottom" wrapText="0"/>
    </xf>
    <xf borderId="15" fillId="7" fontId="13" numFmtId="2" xfId="0" applyAlignment="1" applyBorder="1" applyFont="1" applyNumberFormat="1">
      <alignment shrinkToFit="0" vertical="bottom" wrapText="0"/>
    </xf>
    <xf borderId="42" fillId="7" fontId="13" numFmtId="2" xfId="0" applyAlignment="1" applyBorder="1" applyFont="1" applyNumberFormat="1">
      <alignment shrinkToFit="0" vertical="bottom" wrapText="0"/>
    </xf>
    <xf borderId="14" fillId="4" fontId="13" numFmtId="2" xfId="0" applyAlignment="1" applyBorder="1" applyFont="1" applyNumberFormat="1">
      <alignment shrinkToFit="0" vertical="bottom" wrapText="0"/>
    </xf>
    <xf borderId="15" fillId="4" fontId="13" numFmtId="2" xfId="0" applyAlignment="1" applyBorder="1" applyFont="1" applyNumberFormat="1">
      <alignment shrinkToFit="0" vertical="bottom" wrapText="0"/>
    </xf>
    <xf borderId="42" fillId="4" fontId="13" numFmtId="2" xfId="0" applyAlignment="1" applyBorder="1" applyFont="1" applyNumberFormat="1">
      <alignment shrinkToFit="0" vertical="bottom" wrapText="0"/>
    </xf>
    <xf borderId="14" fillId="6" fontId="14" numFmtId="0" xfId="0" applyAlignment="1" applyBorder="1" applyFont="1">
      <alignment horizontal="center" shrinkToFit="0" vertical="bottom" wrapText="0"/>
    </xf>
    <xf borderId="15" fillId="0" fontId="15" numFmtId="0" xfId="0" applyAlignment="1" applyBorder="1" applyFont="1">
      <alignment horizontal="center" shrinkToFit="0" vertical="bottom" wrapText="0"/>
    </xf>
    <xf borderId="16" fillId="6" fontId="0" numFmtId="0" xfId="0" applyAlignment="1" applyBorder="1" applyFont="1">
      <alignment shrinkToFit="0" vertical="bottom" wrapText="0"/>
    </xf>
    <xf borderId="43" fillId="6" fontId="4" numFmtId="0" xfId="0" applyAlignment="1" applyBorder="1" applyFont="1">
      <alignment shrinkToFit="0" vertical="bottom" wrapText="0"/>
    </xf>
    <xf borderId="20" fillId="6" fontId="12" numFmtId="2" xfId="0" applyAlignment="1" applyBorder="1" applyFont="1" applyNumberFormat="1">
      <alignment shrinkToFit="0" vertical="bottom" wrapText="0"/>
    </xf>
    <xf borderId="22" fillId="6" fontId="12" numFmtId="2" xfId="0" applyAlignment="1" applyBorder="1" applyFont="1" applyNumberFormat="1">
      <alignment shrinkToFit="0" vertical="bottom" wrapText="0"/>
    </xf>
    <xf borderId="44" fillId="11" fontId="13" numFmtId="2" xfId="0" applyAlignment="1" applyBorder="1" applyFont="1" applyNumberFormat="1">
      <alignment shrinkToFit="0" vertical="bottom" wrapText="0"/>
    </xf>
    <xf borderId="21" fillId="11" fontId="13" numFmtId="2" xfId="0" applyAlignment="1" applyBorder="1" applyFont="1" applyNumberFormat="1">
      <alignment shrinkToFit="0" vertical="bottom" wrapText="0"/>
    </xf>
    <xf borderId="22" fillId="11" fontId="13" numFmtId="2" xfId="0" applyAlignment="1" applyBorder="1" applyFont="1" applyNumberFormat="1">
      <alignment shrinkToFit="0" vertical="bottom" wrapText="0"/>
    </xf>
    <xf borderId="44" fillId="7" fontId="13" numFmtId="2" xfId="0" applyAlignment="1" applyBorder="1" applyFont="1" applyNumberFormat="1">
      <alignment shrinkToFit="0" vertical="bottom" wrapText="0"/>
    </xf>
    <xf borderId="21" fillId="7" fontId="13" numFmtId="2" xfId="0" applyAlignment="1" applyBorder="1" applyFont="1" applyNumberFormat="1">
      <alignment shrinkToFit="0" vertical="bottom" wrapText="0"/>
    </xf>
    <xf borderId="45" fillId="7" fontId="13" numFmtId="2" xfId="0" applyAlignment="1" applyBorder="1" applyFont="1" applyNumberFormat="1">
      <alignment shrinkToFit="0" vertical="bottom" wrapText="0"/>
    </xf>
    <xf borderId="20" fillId="4" fontId="13" numFmtId="2" xfId="0" applyAlignment="1" applyBorder="1" applyFont="1" applyNumberFormat="1">
      <alignment shrinkToFit="0" vertical="bottom" wrapText="0"/>
    </xf>
    <xf borderId="21" fillId="4" fontId="13" numFmtId="2" xfId="0" applyAlignment="1" applyBorder="1" applyFont="1" applyNumberFormat="1">
      <alignment shrinkToFit="0" vertical="bottom" wrapText="0"/>
    </xf>
    <xf borderId="45" fillId="4" fontId="13" numFmtId="2" xfId="0" applyAlignment="1" applyBorder="1" applyFont="1" applyNumberFormat="1">
      <alignment shrinkToFit="0" vertical="bottom" wrapText="0"/>
    </xf>
    <xf borderId="20" fillId="6" fontId="14" numFmtId="0" xfId="0" applyAlignment="1" applyBorder="1" applyFont="1">
      <alignment horizontal="center" shrinkToFit="0" vertical="bottom" wrapText="0"/>
    </xf>
    <xf borderId="21" fillId="0" fontId="15" numFmtId="0" xfId="0" applyAlignment="1" applyBorder="1" applyFont="1">
      <alignment horizontal="center" shrinkToFit="0" vertical="bottom" wrapText="0"/>
    </xf>
    <xf borderId="22" fillId="6" fontId="0" numFmtId="0" xfId="0" applyAlignment="1" applyBorder="1" applyFont="1">
      <alignment shrinkToFit="0" vertical="bottom" wrapText="0"/>
    </xf>
    <xf borderId="23" fillId="6" fontId="12" numFmtId="2" xfId="0" applyAlignment="1" applyBorder="1" applyFont="1" applyNumberFormat="1">
      <alignment shrinkToFit="0" vertical="bottom" wrapText="0"/>
    </xf>
    <xf borderId="25" fillId="6" fontId="12" numFmtId="2" xfId="0" applyAlignment="1" applyBorder="1" applyFont="1" applyNumberFormat="1">
      <alignment shrinkToFit="0" vertical="bottom" wrapText="0"/>
    </xf>
    <xf borderId="46" fillId="11" fontId="13" numFmtId="2" xfId="0" applyAlignment="1" applyBorder="1" applyFont="1" applyNumberFormat="1">
      <alignment shrinkToFit="0" vertical="bottom" wrapText="0"/>
    </xf>
    <xf borderId="24" fillId="11" fontId="13" numFmtId="2" xfId="0" applyAlignment="1" applyBorder="1" applyFont="1" applyNumberFormat="1">
      <alignment shrinkToFit="0" vertical="bottom" wrapText="0"/>
    </xf>
    <xf borderId="25" fillId="11" fontId="13" numFmtId="2" xfId="0" applyAlignment="1" applyBorder="1" applyFont="1" applyNumberFormat="1">
      <alignment shrinkToFit="0" vertical="bottom" wrapText="0"/>
    </xf>
    <xf borderId="46" fillId="7" fontId="13" numFmtId="2" xfId="0" applyAlignment="1" applyBorder="1" applyFont="1" applyNumberFormat="1">
      <alignment shrinkToFit="0" vertical="bottom" wrapText="0"/>
    </xf>
    <xf borderId="24" fillId="7" fontId="13" numFmtId="2" xfId="0" applyAlignment="1" applyBorder="1" applyFont="1" applyNumberFormat="1">
      <alignment shrinkToFit="0" vertical="bottom" wrapText="0"/>
    </xf>
    <xf borderId="47" fillId="7" fontId="13" numFmtId="2" xfId="0" applyAlignment="1" applyBorder="1" applyFont="1" applyNumberFormat="1">
      <alignment shrinkToFit="0" vertical="bottom" wrapText="0"/>
    </xf>
    <xf borderId="23" fillId="4" fontId="13" numFmtId="2" xfId="0" applyAlignment="1" applyBorder="1" applyFont="1" applyNumberFormat="1">
      <alignment shrinkToFit="0" vertical="bottom" wrapText="0"/>
    </xf>
    <xf borderId="24" fillId="4" fontId="13" numFmtId="2" xfId="0" applyAlignment="1" applyBorder="1" applyFont="1" applyNumberFormat="1">
      <alignment shrinkToFit="0" vertical="bottom" wrapText="0"/>
    </xf>
    <xf borderId="47" fillId="4" fontId="13" numFmtId="2" xfId="0" applyAlignment="1" applyBorder="1" applyFont="1" applyNumberFormat="1">
      <alignment shrinkToFit="0" vertical="bottom" wrapText="0"/>
    </xf>
    <xf borderId="23" fillId="6" fontId="14" numFmtId="0" xfId="0" applyAlignment="1" applyBorder="1" applyFont="1">
      <alignment horizontal="center" shrinkToFit="0" vertical="bottom" wrapText="0"/>
    </xf>
    <xf borderId="24" fillId="0" fontId="15" numFmtId="0" xfId="0" applyAlignment="1" applyBorder="1" applyFont="1">
      <alignment horizontal="center" shrinkToFit="0" vertical="bottom" wrapText="0"/>
    </xf>
    <xf borderId="0" fillId="0" fontId="16" numFmtId="0" xfId="0" applyAlignment="1" applyFont="1">
      <alignment shrinkToFit="0" vertical="bottom" wrapText="0"/>
    </xf>
    <xf borderId="48" fillId="6" fontId="4" numFmtId="0" xfId="0" applyAlignment="1" applyBorder="1" applyFont="1">
      <alignment horizontal="center" shrinkToFit="0" vertical="bottom" wrapText="0"/>
    </xf>
    <xf borderId="49" fillId="6" fontId="12" numFmtId="2" xfId="0" applyAlignment="1" applyBorder="1" applyFont="1" applyNumberFormat="1">
      <alignment shrinkToFit="0" vertical="bottom" wrapText="0"/>
    </xf>
    <xf borderId="14" fillId="11" fontId="13" numFmtId="2" xfId="0" applyAlignment="1" applyBorder="1" applyFont="1" applyNumberFormat="1">
      <alignment shrinkToFit="0" vertical="bottom" wrapText="0"/>
    </xf>
    <xf borderId="16" fillId="4" fontId="13" numFmtId="2" xfId="0" applyAlignment="1" applyBorder="1" applyFont="1" applyNumberFormat="1">
      <alignment shrinkToFit="0" vertical="bottom" wrapText="0"/>
    </xf>
    <xf borderId="40" fillId="6" fontId="12" numFmtId="2" xfId="0" applyAlignment="1" applyBorder="1" applyFont="1" applyNumberFormat="1">
      <alignment shrinkToFit="0" vertical="bottom" wrapText="0"/>
    </xf>
    <xf borderId="20" fillId="11" fontId="13" numFmtId="2" xfId="0" applyAlignment="1" applyBorder="1" applyFont="1" applyNumberFormat="1">
      <alignment shrinkToFit="0" vertical="bottom" wrapText="0"/>
    </xf>
    <xf borderId="22" fillId="4" fontId="13" numFmtId="2" xfId="0" applyAlignment="1" applyBorder="1" applyFont="1" applyNumberFormat="1">
      <alignment shrinkToFit="0" vertical="bottom" wrapText="0"/>
    </xf>
    <xf borderId="50" fillId="6" fontId="12" numFmtId="2" xfId="0" applyAlignment="1" applyBorder="1" applyFont="1" applyNumberFormat="1">
      <alignment shrinkToFit="0" vertical="bottom" wrapText="0"/>
    </xf>
    <xf borderId="23" fillId="11" fontId="13" numFmtId="2" xfId="0" applyAlignment="1" applyBorder="1" applyFont="1" applyNumberFormat="1">
      <alignment shrinkToFit="0" vertical="bottom" wrapText="0"/>
    </xf>
    <xf borderId="51" fillId="4" fontId="13" numFmtId="2" xfId="0" applyAlignment="1" applyBorder="1" applyFont="1" applyNumberFormat="1">
      <alignment shrinkToFit="0" vertical="bottom" wrapText="0"/>
    </xf>
    <xf borderId="25" fillId="4" fontId="13" numFmtId="2" xfId="0" applyAlignment="1" applyBorder="1" applyFont="1" applyNumberFormat="1">
      <alignment shrinkToFit="0" vertical="bottom" wrapText="0"/>
    </xf>
    <xf borderId="48" fillId="6" fontId="4" numFmtId="0" xfId="0" applyAlignment="1" applyBorder="1" applyFont="1">
      <alignment shrinkToFit="0" vertical="bottom" wrapText="0"/>
    </xf>
    <xf borderId="28" fillId="0" fontId="4" numFmtId="0" xfId="0" applyAlignment="1" applyBorder="1" applyFont="1">
      <alignment horizontal="center" shrinkToFit="0" vertical="bottom" wrapText="0"/>
    </xf>
    <xf borderId="52" fillId="6" fontId="8" numFmtId="0" xfId="0" applyAlignment="1" applyBorder="1" applyFont="1">
      <alignment horizontal="center" shrinkToFit="0" vertical="bottom" wrapText="0"/>
    </xf>
    <xf borderId="53" fillId="0" fontId="2" numFmtId="0" xfId="0" applyAlignment="1" applyBorder="1" applyFont="1">
      <alignment vertical="center"/>
    </xf>
    <xf borderId="54" fillId="0" fontId="2" numFmtId="0" xfId="0" applyAlignment="1" applyBorder="1" applyFont="1">
      <alignment vertical="center"/>
    </xf>
    <xf borderId="55" fillId="12" fontId="11" numFmtId="0" xfId="0" applyAlignment="1" applyBorder="1" applyFont="1">
      <alignment shrinkToFit="0" vertical="bottom" wrapText="0"/>
    </xf>
    <xf borderId="56" fillId="6" fontId="4" numFmtId="0" xfId="0" applyAlignment="1" applyBorder="1" applyFont="1">
      <alignment shrinkToFit="0" vertical="bottom" wrapText="0"/>
    </xf>
    <xf borderId="42" fillId="11" fontId="13" numFmtId="2" xfId="0" applyAlignment="1" applyBorder="1" applyFont="1" applyNumberFormat="1">
      <alignment shrinkToFit="0" vertical="bottom" wrapText="0"/>
    </xf>
    <xf borderId="14" fillId="3" fontId="13" numFmtId="2" xfId="0" applyAlignment="1" applyBorder="1" applyFont="1" applyNumberFormat="1">
      <alignment shrinkToFit="0" vertical="bottom" wrapText="0"/>
    </xf>
    <xf borderId="15" fillId="3" fontId="13" numFmtId="2" xfId="0" applyAlignment="1" applyBorder="1" applyFont="1" applyNumberFormat="1">
      <alignment shrinkToFit="0" vertical="bottom" wrapText="0"/>
    </xf>
    <xf borderId="16" fillId="3" fontId="13" numFmtId="2" xfId="0" applyAlignment="1" applyBorder="1" applyFont="1" applyNumberFormat="1">
      <alignment shrinkToFit="0" vertical="bottom" wrapText="0"/>
    </xf>
    <xf borderId="41" fillId="4" fontId="13" numFmtId="2" xfId="0" applyAlignment="1" applyBorder="1" applyFont="1" applyNumberFormat="1">
      <alignment shrinkToFit="0" vertical="bottom" wrapText="0"/>
    </xf>
    <xf borderId="37" fillId="6" fontId="4" numFmtId="0" xfId="0" applyAlignment="1" applyBorder="1" applyFont="1">
      <alignment shrinkToFit="0" vertical="bottom" wrapText="0"/>
    </xf>
    <xf borderId="45" fillId="11" fontId="13" numFmtId="2" xfId="0" applyAlignment="1" applyBorder="1" applyFont="1" applyNumberFormat="1">
      <alignment shrinkToFit="0" vertical="bottom" wrapText="0"/>
    </xf>
    <xf borderId="20" fillId="3" fontId="13" numFmtId="2" xfId="0" applyAlignment="1" applyBorder="1" applyFont="1" applyNumberFormat="1">
      <alignment shrinkToFit="0" vertical="bottom" wrapText="0"/>
    </xf>
    <xf borderId="21" fillId="3" fontId="13" numFmtId="2" xfId="0" applyAlignment="1" applyBorder="1" applyFont="1" applyNumberFormat="1">
      <alignment shrinkToFit="0" vertical="bottom" wrapText="0"/>
    </xf>
    <xf borderId="22" fillId="3" fontId="13" numFmtId="2" xfId="0" applyAlignment="1" applyBorder="1" applyFont="1" applyNumberFormat="1">
      <alignment shrinkToFit="0" vertical="bottom" wrapText="0"/>
    </xf>
    <xf borderId="44" fillId="4" fontId="13" numFmtId="2" xfId="0" applyAlignment="1" applyBorder="1" applyFont="1" applyNumberFormat="1">
      <alignment shrinkToFit="0" vertical="bottom" wrapText="0"/>
    </xf>
    <xf borderId="57" fillId="6" fontId="4" numFmtId="0" xfId="0" applyAlignment="1" applyBorder="1" applyFont="1">
      <alignment shrinkToFit="0" vertical="bottom" wrapText="0"/>
    </xf>
    <xf borderId="47" fillId="11" fontId="13" numFmtId="2" xfId="0" applyAlignment="1" applyBorder="1" applyFont="1" applyNumberFormat="1">
      <alignment shrinkToFit="0" vertical="bottom" wrapText="0"/>
    </xf>
    <xf borderId="23" fillId="3" fontId="13" numFmtId="2" xfId="0" applyAlignment="1" applyBorder="1" applyFont="1" applyNumberFormat="1">
      <alignment shrinkToFit="0" vertical="bottom" wrapText="0"/>
    </xf>
    <xf borderId="24" fillId="3" fontId="13" numFmtId="2" xfId="0" applyAlignment="1" applyBorder="1" applyFont="1" applyNumberFormat="1">
      <alignment shrinkToFit="0" vertical="bottom" wrapText="0"/>
    </xf>
    <xf borderId="25" fillId="3" fontId="13" numFmtId="2" xfId="0" applyAlignment="1" applyBorder="1" applyFont="1" applyNumberFormat="1">
      <alignment shrinkToFit="0" vertical="bottom" wrapText="0"/>
    </xf>
    <xf borderId="46" fillId="4" fontId="13" numFmtId="2" xfId="0" applyAlignment="1" applyBorder="1" applyFont="1" applyNumberFormat="1">
      <alignment shrinkToFit="0" vertical="bottom" wrapText="0"/>
    </xf>
    <xf borderId="27" fillId="7" fontId="4" numFmtId="0" xfId="0" applyAlignment="1" applyBorder="1" applyFont="1">
      <alignment horizontal="center" shrinkToFit="0" vertical="bottom" wrapText="0"/>
    </xf>
    <xf borderId="44" fillId="6" fontId="12" numFmtId="2" xfId="0" applyAlignment="1" applyBorder="1" applyFont="1" applyNumberFormat="1">
      <alignment shrinkToFit="0" vertical="bottom" wrapText="0"/>
    </xf>
    <xf borderId="14" fillId="7" fontId="13" numFmtId="2" xfId="0" applyAlignment="1" applyBorder="1" applyFont="1" applyNumberFormat="1">
      <alignment shrinkToFit="0" vertical="bottom" wrapText="0"/>
    </xf>
    <xf borderId="16" fillId="7" fontId="13" numFmtId="2" xfId="0" applyAlignment="1" applyBorder="1" applyFont="1" applyNumberFormat="1">
      <alignment shrinkToFit="0" vertical="bottom" wrapText="0"/>
    </xf>
    <xf borderId="20" fillId="7" fontId="13" numFmtId="2" xfId="0" applyAlignment="1" applyBorder="1" applyFont="1" applyNumberFormat="1">
      <alignment shrinkToFit="0" vertical="bottom" wrapText="0"/>
    </xf>
    <xf borderId="22" fillId="7" fontId="13" numFmtId="2" xfId="0" applyAlignment="1" applyBorder="1" applyFont="1" applyNumberFormat="1">
      <alignment shrinkToFit="0" vertical="bottom" wrapText="0"/>
    </xf>
    <xf borderId="23" fillId="7" fontId="13" numFmtId="2" xfId="0" applyAlignment="1" applyBorder="1" applyFont="1" applyNumberFormat="1">
      <alignment shrinkToFit="0" vertical="bottom" wrapText="0"/>
    </xf>
    <xf borderId="25" fillId="7" fontId="13" numFmtId="2" xfId="0" applyAlignment="1" applyBorder="1" applyFont="1" applyNumberFormat="1">
      <alignment shrinkToFit="0" vertical="bottom" wrapText="0"/>
    </xf>
    <xf borderId="58" fillId="7" fontId="13" numFmtId="2" xfId="0" applyAlignment="1" applyBorder="1" applyFont="1" applyNumberFormat="1">
      <alignment shrinkToFit="0" vertical="bottom" wrapText="0"/>
    </xf>
    <xf borderId="56" fillId="7" fontId="13" numFmtId="2" xfId="0" applyAlignment="1" applyBorder="1" applyFont="1" applyNumberFormat="1">
      <alignment shrinkToFit="0" vertical="bottom" wrapText="0"/>
    </xf>
    <xf borderId="51" fillId="7" fontId="13" numFmtId="2" xfId="0" applyAlignment="1" applyBorder="1" applyFont="1" applyNumberFormat="1">
      <alignment shrinkToFit="0" vertical="bottom" wrapText="0"/>
    </xf>
    <xf borderId="59" fillId="6" fontId="4" numFmtId="0" xfId="0" applyAlignment="1" applyBorder="1" applyFont="1">
      <alignment shrinkToFit="0" vertical="bottom" wrapText="0"/>
    </xf>
    <xf borderId="20" fillId="0" fontId="12" numFmtId="2" xfId="0" applyAlignment="1" applyBorder="1" applyFont="1" applyNumberFormat="1">
      <alignment shrinkToFit="0" vertical="bottom" wrapText="0"/>
    </xf>
    <xf borderId="22" fillId="0" fontId="12" numFmtId="2" xfId="0" applyAlignment="1" applyBorder="1" applyFont="1" applyNumberFormat="1">
      <alignment shrinkToFit="0" vertical="bottom" wrapText="0"/>
    </xf>
    <xf borderId="20" fillId="0" fontId="13" numFmtId="2" xfId="0" applyAlignment="1" applyBorder="1" applyFont="1" applyNumberFormat="1">
      <alignment shrinkToFit="0" vertical="bottom" wrapText="0"/>
    </xf>
    <xf borderId="21" fillId="0" fontId="13" numFmtId="2" xfId="0" applyAlignment="1" applyBorder="1" applyFont="1" applyNumberFormat="1">
      <alignment shrinkToFit="0" vertical="bottom" wrapText="0"/>
    </xf>
    <xf borderId="22" fillId="0" fontId="13" numFmtId="2" xfId="0" applyAlignment="1" applyBorder="1" applyFont="1" applyNumberFormat="1">
      <alignment shrinkToFit="0" vertical="bottom" wrapText="0"/>
    </xf>
    <xf borderId="20" fillId="0" fontId="14" numFmtId="0" xfId="0" applyAlignment="1" applyBorder="1" applyFont="1">
      <alignment horizontal="center" shrinkToFit="0" vertical="bottom" wrapText="0"/>
    </xf>
    <xf borderId="22" fillId="0" fontId="0" numFmtId="0" xfId="0" applyAlignment="1" applyBorder="1" applyFont="1">
      <alignment shrinkToFit="0" vertical="bottom" wrapText="0"/>
    </xf>
    <xf borderId="14" fillId="6" fontId="0" numFmtId="0" xfId="0" applyAlignment="1" applyBorder="1" applyFont="1">
      <alignment shrinkToFit="0" vertical="bottom" wrapText="0"/>
    </xf>
    <xf borderId="15" fillId="6" fontId="4" numFmtId="0" xfId="0" applyAlignment="1" applyBorder="1" applyFont="1">
      <alignment shrinkToFit="0" vertical="bottom" wrapText="0"/>
    </xf>
    <xf borderId="60" fillId="7" fontId="4" numFmtId="0" xfId="0" applyAlignment="1" applyBorder="1" applyFont="1">
      <alignment horizontal="center" shrinkToFit="0" vertical="bottom" wrapText="0"/>
    </xf>
    <xf borderId="61" fillId="0" fontId="2" numFmtId="0" xfId="0" applyAlignment="1" applyBorder="1" applyFont="1">
      <alignment vertical="center"/>
    </xf>
    <xf borderId="60" fillId="6" fontId="4" numFmtId="0" xfId="0" applyAlignment="1" applyBorder="1" applyFont="1">
      <alignment horizontal="center" shrinkToFit="0" vertical="bottom" wrapText="0"/>
    </xf>
    <xf borderId="24" fillId="6" fontId="4" numFmtId="0" xfId="0" applyAlignment="1" applyBorder="1" applyFont="1">
      <alignment shrinkToFit="0" vertical="bottom" wrapText="0"/>
    </xf>
    <xf borderId="59" fillId="11" fontId="13" numFmtId="2" xfId="0" applyAlignment="1" applyBorder="1" applyFont="1" applyNumberFormat="1">
      <alignment shrinkToFit="0" vertical="bottom" wrapText="0"/>
    </xf>
    <xf borderId="58" fillId="3" fontId="13" numFmtId="2" xfId="0" applyAlignment="1" applyBorder="1" applyFont="1" applyNumberFormat="1">
      <alignment shrinkToFit="0" vertical="bottom" wrapText="0"/>
    </xf>
    <xf borderId="56" fillId="3" fontId="13" numFmtId="2" xfId="0" applyAlignment="1" applyBorder="1" applyFont="1" applyNumberFormat="1">
      <alignment shrinkToFit="0" vertical="bottom" wrapText="0"/>
    </xf>
    <xf borderId="51" fillId="3" fontId="13" numFmtId="2" xfId="0" applyAlignment="1" applyBorder="1" applyFont="1" applyNumberFormat="1">
      <alignment shrinkToFit="0" vertical="bottom" wrapText="0"/>
    </xf>
    <xf borderId="62" fillId="7" fontId="4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shrinkToFit="0" vertical="bottom" wrapText="1"/>
    </xf>
    <xf borderId="63" fillId="5" fontId="17" numFmtId="0" xfId="0" applyAlignment="1" applyBorder="1" applyFont="1">
      <alignment shrinkToFit="0" vertical="bottom" wrapText="0"/>
    </xf>
    <xf borderId="64" fillId="5" fontId="17" numFmtId="0" xfId="0" applyAlignment="1" applyBorder="1" applyFont="1">
      <alignment shrinkToFit="0" vertical="bottom" wrapText="0"/>
    </xf>
    <xf borderId="65" fillId="5" fontId="17" numFmtId="0" xfId="0" applyAlignment="1" applyBorder="1" applyFont="1">
      <alignment shrinkToFit="0" vertical="bottom" wrapText="0"/>
    </xf>
    <xf borderId="14" fillId="0" fontId="0" numFmtId="49" xfId="0" applyAlignment="1" applyBorder="1" applyFont="1" applyNumberFormat="1">
      <alignment shrinkToFit="0" vertical="bottom" wrapText="0"/>
    </xf>
    <xf borderId="15" fillId="0" fontId="0" numFmtId="49" xfId="0" applyAlignment="1" applyBorder="1" applyFont="1" applyNumberFormat="1">
      <alignment shrinkToFit="0" vertical="bottom" wrapText="0"/>
    </xf>
    <xf borderId="16" fillId="0" fontId="0" numFmtId="49" xfId="0" applyAlignment="1" applyBorder="1" applyFont="1" applyNumberFormat="1">
      <alignment shrinkToFit="0" vertical="bottom" wrapText="0"/>
    </xf>
    <xf borderId="38" fillId="6" fontId="18" numFmtId="0" xfId="0" applyAlignment="1" applyBorder="1" applyFont="1">
      <alignment shrinkToFit="0" vertical="bottom" wrapText="0"/>
    </xf>
    <xf borderId="39" fillId="6" fontId="18" numFmtId="0" xfId="0" applyAlignment="1" applyBorder="1" applyFont="1">
      <alignment shrinkToFit="0" vertical="bottom" wrapText="0"/>
    </xf>
    <xf borderId="20" fillId="0" fontId="0" numFmtId="49" xfId="0" applyAlignment="1" applyBorder="1" applyFont="1" applyNumberFormat="1">
      <alignment shrinkToFit="0" vertical="bottom" wrapText="0"/>
    </xf>
    <xf borderId="21" fillId="0" fontId="0" numFmtId="49" xfId="0" applyAlignment="1" applyBorder="1" applyFont="1" applyNumberFormat="1">
      <alignment shrinkToFit="0" vertical="bottom" wrapText="0"/>
    </xf>
    <xf borderId="22" fillId="0" fontId="0" numFmtId="49" xfId="0" applyAlignment="1" applyBorder="1" applyFont="1" applyNumberFormat="1">
      <alignment shrinkToFit="0" vertical="bottom" wrapText="0"/>
    </xf>
    <xf borderId="21" fillId="0" fontId="12" numFmtId="0" xfId="0" applyAlignment="1" applyBorder="1" applyFont="1">
      <alignment shrinkToFit="0" vertical="bottom" wrapText="0"/>
    </xf>
    <xf borderId="21" fillId="2" fontId="19" numFmtId="0" xfId="0" applyAlignment="1" applyBorder="1" applyFont="1">
      <alignment shrinkToFit="0" vertical="bottom" wrapText="0"/>
    </xf>
    <xf borderId="21" fillId="7" fontId="20" numFmtId="0" xfId="0" applyAlignment="1" applyBorder="1" applyFont="1">
      <alignment shrinkToFit="0" vertical="bottom" wrapText="0"/>
    </xf>
    <xf borderId="21" fillId="4" fontId="21" numFmtId="0" xfId="0" applyAlignment="1" applyBorder="1" applyFont="1">
      <alignment shrinkToFit="0" vertical="bottom" wrapText="0"/>
    </xf>
    <xf borderId="21" fillId="6" fontId="14" numFmtId="0" xfId="0" applyAlignment="1" applyBorder="1" applyFont="1">
      <alignment horizontal="center" shrinkToFit="0" vertical="bottom" wrapText="0"/>
    </xf>
    <xf borderId="23" fillId="0" fontId="0" numFmtId="0" xfId="0" applyAlignment="1" applyBorder="1" applyFont="1">
      <alignment shrinkToFit="0" vertical="bottom" wrapText="0"/>
    </xf>
    <xf borderId="24" fillId="0" fontId="0" numFmtId="49" xfId="0" applyAlignment="1" applyBorder="1" applyFont="1" applyNumberFormat="1">
      <alignment shrinkToFit="0" vertical="bottom" wrapText="0"/>
    </xf>
    <xf borderId="24" fillId="0" fontId="0" numFmtId="0" xfId="0" applyAlignment="1" applyBorder="1" applyFont="1">
      <alignment shrinkToFit="0" vertical="bottom" wrapText="0"/>
    </xf>
    <xf borderId="25" fillId="0" fontId="0" numFmtId="49" xfId="0" applyAlignment="1" applyBorder="1" applyFont="1" applyNumberFormat="1">
      <alignment shrinkToFit="0" vertical="bottom" wrapText="0"/>
    </xf>
    <xf borderId="27" fillId="13" fontId="11" numFmtId="0" xfId="0" applyAlignment="1" applyBorder="1" applyFill="1" applyFont="1">
      <alignment horizontal="center" shrinkToFit="0" vertical="center" wrapText="0"/>
    </xf>
    <xf borderId="66" fillId="3" fontId="22" numFmtId="0" xfId="0" applyAlignment="1" applyBorder="1" applyFont="1">
      <alignment horizontal="center" shrinkToFit="0" vertical="bottom" wrapText="0"/>
    </xf>
    <xf borderId="20" fillId="0" fontId="12" numFmtId="0" xfId="0" applyAlignment="1" applyBorder="1" applyFont="1">
      <alignment shrinkToFit="0" vertical="bottom" wrapText="0"/>
    </xf>
    <xf borderId="22" fillId="4" fontId="21" numFmtId="0" xfId="0" applyAlignment="1" applyBorder="1" applyFont="1">
      <alignment shrinkToFit="0" vertical="bottom" wrapText="0"/>
    </xf>
    <xf borderId="44" fillId="6" fontId="14" numFmtId="0" xfId="0" applyAlignment="1" applyBorder="1" applyFont="1">
      <alignment horizontal="center" shrinkToFit="0" vertical="bottom" wrapText="0"/>
    </xf>
    <xf borderId="23" fillId="0" fontId="12" numFmtId="0" xfId="0" applyAlignment="1" applyBorder="1" applyFont="1">
      <alignment shrinkToFit="0" vertical="bottom" wrapText="0"/>
    </xf>
    <xf borderId="24" fillId="0" fontId="12" numFmtId="0" xfId="0" applyAlignment="1" applyBorder="1" applyFont="1">
      <alignment shrinkToFit="0" vertical="bottom" wrapText="0"/>
    </xf>
    <xf borderId="24" fillId="2" fontId="19" numFmtId="0" xfId="0" applyAlignment="1" applyBorder="1" applyFont="1">
      <alignment shrinkToFit="0" vertical="bottom" wrapText="0"/>
    </xf>
    <xf borderId="24" fillId="7" fontId="20" numFmtId="0" xfId="0" applyAlignment="1" applyBorder="1" applyFont="1">
      <alignment shrinkToFit="0" vertical="bottom" wrapText="0"/>
    </xf>
    <xf borderId="24" fillId="4" fontId="21" numFmtId="0" xfId="0" applyAlignment="1" applyBorder="1" applyFont="1">
      <alignment shrinkToFit="0" vertical="bottom" wrapText="0"/>
    </xf>
    <xf borderId="25" fillId="4" fontId="21" numFmtId="0" xfId="0" applyAlignment="1" applyBorder="1" applyFont="1">
      <alignment shrinkToFit="0" vertical="bottom" wrapText="0"/>
    </xf>
    <xf borderId="46" fillId="6" fontId="14" numFmtId="0" xfId="0" applyAlignment="1" applyBorder="1" applyFont="1">
      <alignment horizontal="center" shrinkToFit="0" vertical="bottom" wrapText="0"/>
    </xf>
    <xf borderId="14" fillId="5" fontId="17" numFmtId="0" xfId="0" applyAlignment="1" applyBorder="1" applyFont="1">
      <alignment shrinkToFit="0" vertical="bottom" wrapText="0"/>
    </xf>
    <xf borderId="15" fillId="5" fontId="17" numFmtId="0" xfId="0" applyAlignment="1" applyBorder="1" applyFont="1">
      <alignment shrinkToFit="0" vertical="bottom" wrapText="0"/>
    </xf>
    <xf borderId="16" fillId="5" fontId="17" numFmtId="0" xfId="0" applyAlignment="1" applyBorder="1" applyFont="1">
      <alignment shrinkToFit="0" vertical="bottom" wrapText="0"/>
    </xf>
    <xf borderId="41" fillId="6" fontId="14" numFmtId="0" xfId="0" applyAlignment="1" applyBorder="1" applyFont="1">
      <alignment horizontal="center" shrinkToFit="0" vertical="bottom" wrapText="0"/>
    </xf>
    <xf borderId="67" fillId="6" fontId="4" numFmtId="0" xfId="0" applyAlignment="1" applyBorder="1" applyFont="1">
      <alignment horizontal="center" shrinkToFit="0" vertical="bottom" wrapText="0"/>
    </xf>
    <xf borderId="68" fillId="6" fontId="4" numFmtId="0" xfId="0" applyAlignment="1" applyBorder="1" applyFont="1">
      <alignment horizontal="center" shrinkToFit="0" vertical="bottom" wrapText="0"/>
    </xf>
    <xf borderId="67" fillId="6" fontId="4" numFmtId="0" xfId="0" applyAlignment="1" applyBorder="1" applyFont="1">
      <alignment shrinkToFit="0" vertical="bottom" wrapText="0"/>
    </xf>
    <xf borderId="33" fillId="6" fontId="4" numFmtId="0" xfId="0" applyAlignment="1" applyBorder="1" applyFont="1">
      <alignment shrinkToFit="0" vertical="bottom" wrapText="0"/>
    </xf>
    <xf borderId="33" fillId="0" fontId="4" numFmtId="0" xfId="0" applyAlignment="1" applyBorder="1" applyFont="1">
      <alignment horizontal="center" shrinkToFit="0" vertical="bottom" wrapText="0"/>
    </xf>
    <xf borderId="33" fillId="6" fontId="4" numFmtId="0" xfId="0" applyAlignment="1" applyBorder="1" applyFont="1">
      <alignment horizontal="center" shrinkToFit="0" vertical="bottom" wrapText="0"/>
    </xf>
    <xf borderId="21" fillId="4" fontId="20" numFmtId="0" xfId="0" applyAlignment="1" applyBorder="1" applyFont="1">
      <alignment shrinkToFit="0" vertical="bottom" wrapText="0"/>
    </xf>
  </cellXfs>
  <cellStyles count="1">
    <cellStyle xfId="0" name="Normal" builtinId="0"/>
  </cellStyles>
  <dxfs count="1">
    <dxf>
      <font>
        <color rgb="FF993300"/>
      </font>
      <fill>
        <patternFill patternType="solid">
          <fgColor rgb="FFFF8080"/>
          <bgColor rgb="FFFF808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14</xdr:row>
      <xdr:rowOff>142875</xdr:rowOff>
    </xdr:from>
    <xdr:ext cx="2847975" cy="552450"/>
    <xdr:sp>
      <xdr:nvSpPr>
        <xdr:cNvPr id="1360" name="Shape 1360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13</xdr:row>
      <xdr:rowOff>142875</xdr:rowOff>
    </xdr:from>
    <xdr:ext cx="2847975" cy="552450"/>
    <xdr:sp>
      <xdr:nvSpPr>
        <xdr:cNvPr id="1361" name="Shape 1361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15</xdr:row>
      <xdr:rowOff>142875</xdr:rowOff>
    </xdr:from>
    <xdr:ext cx="2847975" cy="552450"/>
    <xdr:sp>
      <xdr:nvSpPr>
        <xdr:cNvPr id="1362" name="Shape 1362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15</xdr:row>
      <xdr:rowOff>142875</xdr:rowOff>
    </xdr:from>
    <xdr:ext cx="2847975" cy="552450"/>
    <xdr:sp>
      <xdr:nvSpPr>
        <xdr:cNvPr id="1363" name="Shape 1363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15</xdr:row>
      <xdr:rowOff>142875</xdr:rowOff>
    </xdr:from>
    <xdr:ext cx="2886075" cy="552450"/>
    <xdr:sp>
      <xdr:nvSpPr>
        <xdr:cNvPr id="1364" name="Shape 1364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15</xdr:row>
      <xdr:rowOff>142875</xdr:rowOff>
    </xdr:from>
    <xdr:ext cx="2076450" cy="552450"/>
    <xdr:sp>
      <xdr:nvSpPr>
        <xdr:cNvPr id="1365" name="Shape 1365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15</xdr:row>
      <xdr:rowOff>142875</xdr:rowOff>
    </xdr:from>
    <xdr:ext cx="2847975" cy="552450"/>
    <xdr:sp>
      <xdr:nvSpPr>
        <xdr:cNvPr id="1366" name="Shape 1366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15</xdr:row>
      <xdr:rowOff>142875</xdr:rowOff>
    </xdr:from>
    <xdr:ext cx="2847975" cy="552450"/>
    <xdr:sp>
      <xdr:nvSpPr>
        <xdr:cNvPr id="1367" name="Shape 1367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15</xdr:row>
      <xdr:rowOff>142875</xdr:rowOff>
    </xdr:from>
    <xdr:ext cx="2847975" cy="552450"/>
    <xdr:sp>
      <xdr:nvSpPr>
        <xdr:cNvPr id="1368" name="Shape 1368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15</xdr:row>
      <xdr:rowOff>142875</xdr:rowOff>
    </xdr:from>
    <xdr:ext cx="2847975" cy="552450"/>
    <xdr:sp>
      <xdr:nvSpPr>
        <xdr:cNvPr id="1369" name="Shape 1369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15</xdr:row>
      <xdr:rowOff>142875</xdr:rowOff>
    </xdr:from>
    <xdr:ext cx="2847975" cy="552450"/>
    <xdr:sp>
      <xdr:nvSpPr>
        <xdr:cNvPr id="1370" name="Shape 1370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15</xdr:row>
      <xdr:rowOff>142875</xdr:rowOff>
    </xdr:from>
    <xdr:ext cx="2847975" cy="552450"/>
    <xdr:sp>
      <xdr:nvSpPr>
        <xdr:cNvPr id="1371" name="Shape 1371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15</xdr:row>
      <xdr:rowOff>142875</xdr:rowOff>
    </xdr:from>
    <xdr:ext cx="2847975" cy="552450"/>
    <xdr:sp>
      <xdr:nvSpPr>
        <xdr:cNvPr id="1372" name="Shape 1372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15</xdr:row>
      <xdr:rowOff>142875</xdr:rowOff>
    </xdr:from>
    <xdr:ext cx="2847975" cy="552450"/>
    <xdr:sp>
      <xdr:nvSpPr>
        <xdr:cNvPr id="1373" name="Shape 1373"/>
        <xdr:cNvSpPr/>
      </xdr:nvSpPr>
      <xdr:spPr>
        <a:xfrm>
          <a:off x="0" y="0"/>
          <a:ext cx="1" cy="1"/>
        </a:xfrm>
        <a:prstGeom prst="roundRect"/>
        <a:solidFill>
          <a:srgbClr val="BF4F4D">
            <a:alpha val="100000"/>
          </a:srgbClr>
        </a:solidFill>
        <a:ln cap="flat" cmpd="sng" algn="ctr">
          <a:solidFill>
            <a:srgbClr val="BF4F4D"/>
          </a:solidFill>
          <a:round/>
          <a:headEnd/>
          <a:tailEnd/>
        </a:ln>
      </xdr:spPr>
      <xdr:txBody>
        <a:bodyPr anchor="ctr" rot="0"/>
        <a:lstStyle/>
        <a:p>
          <a:pPr lvl="0" algn="ctr"/>
          <a:r>
            <a:rPr b="1" i="0" sz="1800" u="none" strike="noStrike">
              <a:solidFill>
                <a:srgbClr val="FFFFCC"/>
              </a:solidFill>
              <a:latin typeface="Rockwell"/>
            </a:rPr>
            <a:t>GENERATE TEAMS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17.29"/>
    <col customWidth="1" min="3" max="3" width="8.57"/>
    <col customWidth="1" min="4" max="4" width="7.57"/>
    <col customWidth="1" min="5" max="5" width="10.0"/>
    <col customWidth="1" min="6" max="6" width="8.14"/>
    <col customWidth="1" min="7" max="7" width="3.86"/>
    <col customWidth="1" min="8" max="8" width="14.29"/>
    <col customWidth="1" min="9" max="9" width="6.86"/>
    <col customWidth="1" min="10" max="10" width="5.29"/>
    <col customWidth="1" min="11" max="11" width="5.86"/>
    <col customWidth="1" min="12" max="12" width="3.14"/>
    <col customWidth="1" min="13" max="13" width="17.29"/>
    <col customWidth="1" min="14" max="14" width="6.29"/>
    <col customWidth="1" min="15" max="15" width="5.29"/>
    <col customWidth="1" min="16" max="16" width="5.86"/>
    <col customWidth="1" min="17" max="17" width="3.57"/>
    <col customWidth="1" min="18" max="18" width="14.86"/>
    <col customWidth="1" min="19" max="19" width="6.29"/>
    <col customWidth="1" min="20" max="20" width="5.29"/>
    <col customWidth="1" min="21" max="21" width="5.86"/>
    <col customWidth="1" min="22" max="22" width="4.0"/>
    <col customWidth="1" min="23" max="23" width="22.0"/>
    <col customWidth="1" min="24" max="24" width="6.29"/>
    <col customWidth="1" min="25" max="25" width="5.43"/>
    <col customWidth="1" min="26" max="26" width="5.86"/>
  </cols>
  <sheetData>
    <row r="1" ht="15.75" customHeight="1">
      <c r="H1" s="1" t="s">
        <v>0</v>
      </c>
      <c r="I1" s="2"/>
      <c r="J1" s="2"/>
      <c r="K1" s="3"/>
      <c r="L1" s="4"/>
      <c r="M1" s="5" t="s">
        <v>1</v>
      </c>
      <c r="N1" s="2"/>
      <c r="O1" s="2"/>
      <c r="P1" s="3"/>
      <c r="Q1" s="4"/>
      <c r="R1" s="1" t="s">
        <v>2</v>
      </c>
      <c r="S1" s="2"/>
      <c r="T1" s="2"/>
      <c r="U1" s="3"/>
      <c r="V1" s="4"/>
      <c r="W1" s="6" t="s">
        <v>3</v>
      </c>
      <c r="X1" s="2"/>
      <c r="Y1" s="2"/>
      <c r="Z1" s="3"/>
    </row>
    <row r="2" ht="15.75" customHeight="1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  <c r="G2" s="10"/>
      <c r="H2" s="11" t="s">
        <v>5</v>
      </c>
      <c r="I2" s="12" t="s">
        <v>6</v>
      </c>
      <c r="J2" s="12" t="s">
        <v>7</v>
      </c>
      <c r="K2" s="13" t="s">
        <v>9</v>
      </c>
      <c r="L2" s="14"/>
      <c r="M2" s="11" t="s">
        <v>5</v>
      </c>
      <c r="N2" s="12" t="s">
        <v>6</v>
      </c>
      <c r="O2" s="12" t="s">
        <v>7</v>
      </c>
      <c r="P2" s="13" t="s">
        <v>9</v>
      </c>
      <c r="Q2" s="10"/>
      <c r="R2" s="11" t="s">
        <v>5</v>
      </c>
      <c r="S2" s="12" t="s">
        <v>6</v>
      </c>
      <c r="T2" s="12" t="s">
        <v>7</v>
      </c>
      <c r="U2" s="13" t="s">
        <v>9</v>
      </c>
      <c r="V2" s="10"/>
      <c r="W2" s="11" t="s">
        <v>5</v>
      </c>
      <c r="X2" s="12" t="s">
        <v>6</v>
      </c>
      <c r="Y2" s="12" t="s">
        <v>7</v>
      </c>
      <c r="Z2" s="13" t="s">
        <v>9</v>
      </c>
    </row>
    <row r="3" ht="15.0" customHeight="1">
      <c r="A3" s="15">
        <v>1.0</v>
      </c>
      <c r="B3" s="16" t="s">
        <v>10</v>
      </c>
      <c r="C3" s="17" t="s">
        <v>11</v>
      </c>
      <c r="D3" s="17"/>
      <c r="E3" s="18"/>
      <c r="F3" s="19"/>
      <c r="G3" s="10"/>
      <c r="H3" s="20" t="str">
        <f t="array" ref="H3">INDEX($B$3:$B$24,MATCH(J3&amp;K3,$D$3:$D$24&amp;$F$3:$F$24,0),1)</f>
        <v>#N/A</v>
      </c>
      <c r="I3" s="21" t="str">
        <f t="shared" ref="I3:I6" si="1">VLOOKUP(H3,$B$3:$F$24,2,FALSE)</f>
        <v>#N/A</v>
      </c>
      <c r="J3" s="21" t="s">
        <v>12</v>
      </c>
      <c r="K3" s="22">
        <v>1.0</v>
      </c>
      <c r="L3" s="4"/>
      <c r="M3" s="20" t="str">
        <f t="array" ref="M3">INDEX($B$3:$B$24,MATCH(O3&amp;P3,$D$3:$D$24&amp;$F$3:$F$24,0),1)</f>
        <v>#N/A</v>
      </c>
      <c r="N3" s="21" t="str">
        <f t="shared" ref="N3:N12" si="2">VLOOKUP(M3,$B$3:$F$24,2,FALSE)</f>
        <v>#N/A</v>
      </c>
      <c r="O3" s="21" t="s">
        <v>13</v>
      </c>
      <c r="P3" s="22">
        <v>1.0</v>
      </c>
      <c r="Q3" s="4"/>
      <c r="R3" s="20" t="str">
        <f t="array" ref="R3">INDEX($B$3:$B$24,MATCH(T3&amp;U3,$D$3:$D$24&amp;$F$3:$F$24,0),1)</f>
        <v>#N/A</v>
      </c>
      <c r="S3" s="21" t="str">
        <f t="shared" ref="S3:S10" si="3">VLOOKUP(R3,$B$3:$F$24,2,FALSE)</f>
        <v>#N/A</v>
      </c>
      <c r="T3" s="21" t="s">
        <v>14</v>
      </c>
      <c r="U3" s="22">
        <v>1.0</v>
      </c>
      <c r="V3" s="23"/>
      <c r="W3" s="20" t="str">
        <f t="array" ref="W3">INDEX($B$3:$B$24,MATCH(Y3&amp;Z3,$D$3:$D$24&amp;$F$3:$F$24,0),1)</f>
        <v>#N/A</v>
      </c>
      <c r="X3" s="21" t="str">
        <f t="shared" ref="X3:X12" si="4">VLOOKUP(W3,$B$3:$F$24,2,FALSE)</f>
        <v>#N/A</v>
      </c>
      <c r="Y3" s="21" t="s">
        <v>15</v>
      </c>
      <c r="Z3" s="22">
        <v>1.0</v>
      </c>
    </row>
    <row r="4" ht="15.0" customHeight="1">
      <c r="A4" s="24">
        <v>2.0</v>
      </c>
      <c r="B4" s="25" t="s">
        <v>16</v>
      </c>
      <c r="C4" s="26" t="s">
        <v>11</v>
      </c>
      <c r="D4" s="26" t="s">
        <v>13</v>
      </c>
      <c r="E4" s="27"/>
      <c r="F4" s="28"/>
      <c r="G4" s="10"/>
      <c r="H4" s="29" t="str">
        <f t="array" ref="H4">INDEX($B$3:$B$24,MATCH(J4&amp;K4,$D$3:$D$24&amp;$F$3:$F$24,0),1)</f>
        <v>#N/A</v>
      </c>
      <c r="I4" s="30" t="str">
        <f t="shared" si="1"/>
        <v>#N/A</v>
      </c>
      <c r="J4" s="30" t="s">
        <v>12</v>
      </c>
      <c r="K4" s="31">
        <v>2.0</v>
      </c>
      <c r="L4" s="4"/>
      <c r="M4" s="29" t="str">
        <f t="array" ref="M4">INDEX($B$3:$B$24,MATCH(O4&amp;P4,$D$3:$D$24&amp;$F$3:$F$24,0),1)</f>
        <v>#N/A</v>
      </c>
      <c r="N4" s="30" t="str">
        <f t="shared" si="2"/>
        <v>#N/A</v>
      </c>
      <c r="O4" s="30" t="s">
        <v>13</v>
      </c>
      <c r="P4" s="31">
        <v>2.0</v>
      </c>
      <c r="Q4" s="4"/>
      <c r="R4" s="29" t="str">
        <f t="array" ref="R4">INDEX($B$3:$B$24,MATCH(T4&amp;U4,$D$3:$D$24&amp;$F$3:$F$24,0),1)</f>
        <v>#N/A</v>
      </c>
      <c r="S4" s="30" t="str">
        <f t="shared" si="3"/>
        <v>#N/A</v>
      </c>
      <c r="T4" s="30" t="s">
        <v>14</v>
      </c>
      <c r="U4" s="31">
        <v>2.0</v>
      </c>
      <c r="V4" s="23"/>
      <c r="W4" s="29" t="str">
        <f t="array" ref="W4">INDEX($B$3:$B$24,MATCH(Y4&amp;Z4,$D$3:$D$24&amp;$F$3:$F$24,0),1)</f>
        <v>#N/A</v>
      </c>
      <c r="X4" s="30" t="str">
        <f t="shared" si="4"/>
        <v>#N/A</v>
      </c>
      <c r="Y4" s="30" t="s">
        <v>15</v>
      </c>
      <c r="Z4" s="31">
        <v>2.0</v>
      </c>
    </row>
    <row r="5" ht="15.0" customHeight="1">
      <c r="A5" s="24">
        <v>3.0</v>
      </c>
      <c r="B5" s="25" t="s">
        <v>17</v>
      </c>
      <c r="C5" s="26" t="s">
        <v>11</v>
      </c>
      <c r="D5" s="26" t="s">
        <v>13</v>
      </c>
      <c r="E5" s="27"/>
      <c r="F5" s="28"/>
      <c r="G5" s="10"/>
      <c r="H5" s="29" t="str">
        <f t="array" ref="H5">INDEX($B$3:$B$24,MATCH(J5&amp;K5,$D$3:$D$24&amp;$F$3:$F$24,0),1)</f>
        <v>#N/A</v>
      </c>
      <c r="I5" s="30" t="str">
        <f t="shared" si="1"/>
        <v>#N/A</v>
      </c>
      <c r="J5" s="30" t="s">
        <v>12</v>
      </c>
      <c r="K5" s="31">
        <v>3.0</v>
      </c>
      <c r="L5" s="14"/>
      <c r="M5" s="29" t="str">
        <f t="array" ref="M5">INDEX($B$3:$B$24,MATCH(O5&amp;P5,$D$3:$D$24&amp;$F$3:$F$24,0),1)</f>
        <v>#N/A</v>
      </c>
      <c r="N5" s="30" t="str">
        <f t="shared" si="2"/>
        <v>#N/A</v>
      </c>
      <c r="O5" s="30" t="s">
        <v>13</v>
      </c>
      <c r="P5" s="31">
        <v>3.0</v>
      </c>
      <c r="Q5" s="4"/>
      <c r="R5" s="29" t="str">
        <f t="array" ref="R5">INDEX($B$3:$B$24,MATCH(T5&amp;U5,$D$3:$D$24&amp;$F$3:$F$24,0),1)</f>
        <v>#N/A</v>
      </c>
      <c r="S5" s="30" t="str">
        <f t="shared" si="3"/>
        <v>#N/A</v>
      </c>
      <c r="T5" s="30" t="s">
        <v>14</v>
      </c>
      <c r="U5" s="31">
        <v>3.0</v>
      </c>
      <c r="V5" s="23"/>
      <c r="W5" s="29" t="str">
        <f t="array" ref="W5">INDEX($B$3:$B$24,MATCH(Y5&amp;Z5,$D$3:$D$24&amp;$F$3:$F$24,0),1)</f>
        <v>#N/A</v>
      </c>
      <c r="X5" s="30" t="str">
        <f t="shared" si="4"/>
        <v>#N/A</v>
      </c>
      <c r="Y5" s="30" t="s">
        <v>15</v>
      </c>
      <c r="Z5" s="31">
        <v>3.0</v>
      </c>
    </row>
    <row r="6" ht="15.0" customHeight="1">
      <c r="A6" s="24">
        <v>4.0</v>
      </c>
      <c r="B6" s="25" t="s">
        <v>18</v>
      </c>
      <c r="C6" s="26" t="s">
        <v>11</v>
      </c>
      <c r="D6" s="26" t="s">
        <v>13</v>
      </c>
      <c r="E6" s="27"/>
      <c r="F6" s="28"/>
      <c r="G6" s="10"/>
      <c r="H6" s="29" t="str">
        <f t="array" ref="H6">INDEX($B$3:$B$24,MATCH(J6&amp;K6,$D$3:$D$24&amp;$F$3:$F$24,0),1)</f>
        <v>#N/A</v>
      </c>
      <c r="I6" s="30" t="str">
        <f t="shared" si="1"/>
        <v>#N/A</v>
      </c>
      <c r="J6" s="30" t="s">
        <v>12</v>
      </c>
      <c r="K6" s="31">
        <v>4.0</v>
      </c>
      <c r="L6" s="10"/>
      <c r="M6" s="29" t="str">
        <f t="array" ref="M6">INDEX($B$3:$B$24,MATCH(O6&amp;P6,$D$3:$D$24&amp;$F$3:$F$24,0),1)</f>
        <v>#N/A</v>
      </c>
      <c r="N6" s="30" t="str">
        <f t="shared" si="2"/>
        <v>#N/A</v>
      </c>
      <c r="O6" s="30" t="s">
        <v>13</v>
      </c>
      <c r="P6" s="31">
        <v>4.0</v>
      </c>
      <c r="Q6" s="4"/>
      <c r="R6" s="29" t="str">
        <f t="array" ref="R6">INDEX($B$3:$B$24,MATCH(T6&amp;U6,$D$3:$D$24&amp;$F$3:$F$24,0),1)</f>
        <v>#N/A</v>
      </c>
      <c r="S6" s="30" t="str">
        <f t="shared" si="3"/>
        <v>#N/A</v>
      </c>
      <c r="T6" s="30" t="s">
        <v>14</v>
      </c>
      <c r="U6" s="31">
        <v>4.0</v>
      </c>
      <c r="V6" s="23"/>
      <c r="W6" s="29" t="str">
        <f t="array" ref="W6">INDEX($B$3:$B$24,MATCH(Y6&amp;Z6,$D$3:$D$24&amp;$F$3:$F$24,0),1)</f>
        <v>#N/A</v>
      </c>
      <c r="X6" s="30" t="str">
        <f t="shared" si="4"/>
        <v>#N/A</v>
      </c>
      <c r="Y6" s="30" t="s">
        <v>15</v>
      </c>
      <c r="Z6" s="31">
        <v>4.0</v>
      </c>
    </row>
    <row r="7" ht="15.0" customHeight="1">
      <c r="A7" s="24">
        <v>5.0</v>
      </c>
      <c r="B7" s="25" t="s">
        <v>19</v>
      </c>
      <c r="C7" s="26" t="s">
        <v>11</v>
      </c>
      <c r="D7" s="26" t="s">
        <v>14</v>
      </c>
      <c r="E7" s="27"/>
      <c r="F7" s="28"/>
      <c r="G7" s="10"/>
      <c r="H7" s="32"/>
      <c r="I7" s="33"/>
      <c r="J7" s="33"/>
      <c r="K7" s="34"/>
      <c r="L7" s="10"/>
      <c r="M7" s="29" t="str">
        <f t="array" ref="M7">INDEX($B$3:$B$24,MATCH(O7&amp;P7,$D$3:$D$24&amp;$F$3:$F$24,0),1)</f>
        <v>#N/A</v>
      </c>
      <c r="N7" s="30" t="str">
        <f t="shared" si="2"/>
        <v>#N/A</v>
      </c>
      <c r="O7" s="30" t="s">
        <v>13</v>
      </c>
      <c r="P7" s="31">
        <v>5.0</v>
      </c>
      <c r="Q7" s="4"/>
      <c r="R7" s="29" t="str">
        <f t="array" ref="R7">INDEX($B$3:$B$24,MATCH(T7&amp;U7,$D$3:$D$24&amp;$F$3:$F$24,0),1)</f>
        <v>#N/A</v>
      </c>
      <c r="S7" s="30" t="str">
        <f t="shared" si="3"/>
        <v>#N/A</v>
      </c>
      <c r="T7" s="30" t="s">
        <v>14</v>
      </c>
      <c r="U7" s="31">
        <v>5.0</v>
      </c>
      <c r="V7" s="10"/>
      <c r="W7" s="29" t="str">
        <f t="array" ref="W7">INDEX($B$3:$B$24,MATCH(Y7&amp;Z7,$D$3:$D$24&amp;$F$3:$F$24,0),1)</f>
        <v>#N/A</v>
      </c>
      <c r="X7" s="30" t="str">
        <f t="shared" si="4"/>
        <v>#N/A</v>
      </c>
      <c r="Y7" s="30" t="s">
        <v>15</v>
      </c>
      <c r="Z7" s="31">
        <v>5.0</v>
      </c>
    </row>
    <row r="8" ht="15.0" customHeight="1">
      <c r="A8" s="24">
        <v>6.0</v>
      </c>
      <c r="B8" s="25" t="s">
        <v>20</v>
      </c>
      <c r="C8" s="26" t="s">
        <v>11</v>
      </c>
      <c r="D8" s="26"/>
      <c r="E8" s="27"/>
      <c r="F8" s="28"/>
      <c r="G8" s="10"/>
      <c r="H8" s="10"/>
      <c r="I8" s="10"/>
      <c r="J8" s="10"/>
      <c r="K8" s="10"/>
      <c r="L8" s="10"/>
      <c r="M8" s="29" t="str">
        <f t="array" ref="M8">INDEX($B$3:$B$24,MATCH(O8&amp;P8,$D$3:$D$24&amp;$F$3:$F$24,0),1)</f>
        <v>#N/A</v>
      </c>
      <c r="N8" s="30" t="str">
        <f t="shared" si="2"/>
        <v>#N/A</v>
      </c>
      <c r="O8" s="30" t="s">
        <v>13</v>
      </c>
      <c r="P8" s="31">
        <v>6.0</v>
      </c>
      <c r="Q8" s="4"/>
      <c r="R8" s="29" t="str">
        <f t="array" ref="R8">INDEX($B$3:$B$24,MATCH(T8&amp;U8,$D$3:$D$24&amp;$F$3:$F$24,0),1)</f>
        <v>#N/A</v>
      </c>
      <c r="S8" s="30" t="str">
        <f t="shared" si="3"/>
        <v>#N/A</v>
      </c>
      <c r="T8" s="30" t="s">
        <v>14</v>
      </c>
      <c r="U8" s="31">
        <v>6.0</v>
      </c>
      <c r="V8" s="10"/>
      <c r="W8" s="29" t="str">
        <f t="array" ref="W8">INDEX($B$3:$B$24,MATCH(Y8&amp;Z8,$D$3:$D$24&amp;$F$3:$F$24,0),1)</f>
        <v>#N/A</v>
      </c>
      <c r="X8" s="30" t="str">
        <f t="shared" si="4"/>
        <v>#N/A</v>
      </c>
      <c r="Y8" s="30" t="s">
        <v>15</v>
      </c>
      <c r="Z8" s="31">
        <v>6.0</v>
      </c>
    </row>
    <row r="9" ht="15.0" customHeight="1">
      <c r="A9" s="24">
        <v>7.0</v>
      </c>
      <c r="B9" s="25" t="s">
        <v>21</v>
      </c>
      <c r="C9" s="26" t="s">
        <v>11</v>
      </c>
      <c r="D9" s="26"/>
      <c r="E9" s="27"/>
      <c r="F9" s="28"/>
      <c r="G9" s="10"/>
      <c r="H9" s="10"/>
      <c r="I9" s="10"/>
      <c r="J9" s="10"/>
      <c r="K9" s="10"/>
      <c r="L9" s="10"/>
      <c r="M9" s="29" t="str">
        <f t="array" ref="M9">INDEX($B$3:$B$24,MATCH(O9&amp;P9,$D$3:$D$24&amp;$F$3:$F$24,0),1)</f>
        <v>#N/A</v>
      </c>
      <c r="N9" s="30" t="str">
        <f t="shared" si="2"/>
        <v>#N/A</v>
      </c>
      <c r="O9" s="30" t="s">
        <v>13</v>
      </c>
      <c r="P9" s="31">
        <v>7.0</v>
      </c>
      <c r="Q9" s="4"/>
      <c r="R9" s="29" t="str">
        <f t="array" ref="R9">INDEX($B$3:$B$24,MATCH(T9&amp;U9,$D$3:$D$24&amp;$F$3:$F$24,0),1)</f>
        <v>#N/A</v>
      </c>
      <c r="S9" s="30" t="str">
        <f t="shared" si="3"/>
        <v>#N/A</v>
      </c>
      <c r="T9" s="30" t="s">
        <v>14</v>
      </c>
      <c r="U9" s="31">
        <v>7.0</v>
      </c>
      <c r="V9" s="10"/>
      <c r="W9" s="29" t="str">
        <f t="array" ref="W9">INDEX($B$3:$B$24,MATCH(Y9&amp;Z9,$D$3:$D$24&amp;$F$3:$F$24,0),1)</f>
        <v>#N/A</v>
      </c>
      <c r="X9" s="30" t="str">
        <f t="shared" si="4"/>
        <v>#N/A</v>
      </c>
      <c r="Y9" s="30" t="s">
        <v>15</v>
      </c>
      <c r="Z9" s="31">
        <v>7.0</v>
      </c>
    </row>
    <row r="10" ht="15.0" customHeight="1">
      <c r="A10" s="24">
        <v>8.0</v>
      </c>
      <c r="B10" s="25" t="s">
        <v>22</v>
      </c>
      <c r="C10" s="26" t="s">
        <v>11</v>
      </c>
      <c r="D10" s="26"/>
      <c r="E10" s="27"/>
      <c r="F10" s="28"/>
      <c r="G10" s="10"/>
      <c r="H10" s="10"/>
      <c r="I10" s="10"/>
      <c r="J10" s="10"/>
      <c r="K10" s="10"/>
      <c r="L10" s="10"/>
      <c r="M10" s="29" t="str">
        <f t="array" ref="M10">INDEX($B$3:$B$24,MATCH(O10&amp;P10,$D$3:$D$24&amp;$F$3:$F$24,0),1)</f>
        <v>#N/A</v>
      </c>
      <c r="N10" s="35" t="str">
        <f t="shared" si="2"/>
        <v>#N/A</v>
      </c>
      <c r="O10" s="35" t="s">
        <v>13</v>
      </c>
      <c r="P10" s="36">
        <v>8.0</v>
      </c>
      <c r="Q10" s="10"/>
      <c r="R10" s="29" t="str">
        <f t="array" ref="R10">INDEX($B$3:$B$24,MATCH(T10&amp;U10,$D$3:$D$24&amp;$F$3:$F$24,0),1)</f>
        <v>#N/A</v>
      </c>
      <c r="S10" s="30" t="str">
        <f t="shared" si="3"/>
        <v>#N/A</v>
      </c>
      <c r="T10" s="30" t="s">
        <v>14</v>
      </c>
      <c r="U10" s="31">
        <v>8.0</v>
      </c>
      <c r="V10" s="10"/>
      <c r="W10" s="29" t="str">
        <f t="array" ref="W10">INDEX($B$3:$B$24,MATCH(Y10&amp;Z10,$D$3:$D$24&amp;$F$3:$F$24,0),1)</f>
        <v>#N/A</v>
      </c>
      <c r="X10" s="30" t="str">
        <f t="shared" si="4"/>
        <v>#N/A</v>
      </c>
      <c r="Y10" s="30" t="s">
        <v>15</v>
      </c>
      <c r="Z10" s="31">
        <v>8.0</v>
      </c>
    </row>
    <row r="11" ht="15.0" customHeight="1">
      <c r="A11" s="24">
        <v>9.0</v>
      </c>
      <c r="B11" s="25" t="s">
        <v>23</v>
      </c>
      <c r="C11" s="26" t="s">
        <v>11</v>
      </c>
      <c r="D11" s="26"/>
      <c r="E11" s="27"/>
      <c r="F11" s="28"/>
      <c r="G11" s="10"/>
      <c r="H11" s="10"/>
      <c r="I11" s="10"/>
      <c r="J11" s="10"/>
      <c r="K11" s="10"/>
      <c r="L11" s="10"/>
      <c r="M11" s="29" t="str">
        <f t="array" ref="M11">INDEX($B$3:$B$24,MATCH(O11&amp;P11,$D$3:$D$24&amp;$F$3:$F$24,0),1)</f>
        <v>#N/A</v>
      </c>
      <c r="N11" s="35" t="str">
        <f t="shared" si="2"/>
        <v>#N/A</v>
      </c>
      <c r="O11" s="35" t="s">
        <v>13</v>
      </c>
      <c r="P11" s="36">
        <v>9.0</v>
      </c>
      <c r="Q11" s="10"/>
      <c r="R11" s="10"/>
      <c r="S11" s="10"/>
      <c r="T11" s="10"/>
      <c r="U11" s="10"/>
      <c r="V11" s="10"/>
      <c r="W11" s="29" t="str">
        <f t="array" ref="W11">INDEX($B$3:$B$24,MATCH(Y11&amp;Z11,$D$3:$D$24&amp;$F$3:$F$24,0),1)</f>
        <v>#N/A</v>
      </c>
      <c r="X11" s="30" t="str">
        <f t="shared" si="4"/>
        <v>#N/A</v>
      </c>
      <c r="Y11" s="30" t="s">
        <v>15</v>
      </c>
      <c r="Z11" s="31">
        <v>9.0</v>
      </c>
    </row>
    <row r="12" ht="15.0" customHeight="1">
      <c r="A12" s="24">
        <v>10.0</v>
      </c>
      <c r="B12" s="25" t="s">
        <v>24</v>
      </c>
      <c r="C12" s="26" t="s">
        <v>11</v>
      </c>
      <c r="D12" s="26"/>
      <c r="E12" s="27"/>
      <c r="F12" s="28"/>
      <c r="G12" s="10"/>
      <c r="H12" s="10"/>
      <c r="I12" s="10"/>
      <c r="J12" s="10"/>
      <c r="K12" s="10"/>
      <c r="L12" s="10"/>
      <c r="M12" s="29" t="str">
        <f t="array" ref="M12">INDEX($B$3:$B$24,MATCH(O12&amp;P12,$D$3:$D$24&amp;$F$3:$F$24,0),1)</f>
        <v>#N/A</v>
      </c>
      <c r="N12" s="35" t="str">
        <f t="shared" si="2"/>
        <v>#N/A</v>
      </c>
      <c r="O12" s="35" t="s">
        <v>13</v>
      </c>
      <c r="P12" s="36">
        <v>10.0</v>
      </c>
      <c r="Q12" s="10"/>
      <c r="R12" s="4"/>
      <c r="S12" s="10"/>
      <c r="T12" s="10"/>
      <c r="U12" s="10"/>
      <c r="V12" s="10"/>
      <c r="W12" s="29" t="str">
        <f t="array" ref="W12">INDEX($B$3:$B$24,MATCH(Y12&amp;Z12,$D$3:$D$24&amp;$F$3:$F$24,0),1)</f>
        <v>#N/A</v>
      </c>
      <c r="X12" s="30" t="str">
        <f t="shared" si="4"/>
        <v>#N/A</v>
      </c>
      <c r="Y12" s="30" t="s">
        <v>15</v>
      </c>
      <c r="Z12" s="31">
        <v>10.0</v>
      </c>
    </row>
    <row r="13" ht="15.0" customHeight="1">
      <c r="A13" s="37">
        <v>11.0</v>
      </c>
      <c r="B13" s="25" t="s">
        <v>25</v>
      </c>
      <c r="C13" s="26" t="s">
        <v>11</v>
      </c>
      <c r="D13" s="26"/>
      <c r="E13" s="27"/>
      <c r="F13" s="2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4"/>
      <c r="S13" s="4"/>
      <c r="T13" s="4"/>
      <c r="U13" s="4"/>
      <c r="V13" s="10"/>
      <c r="W13" s="10"/>
      <c r="X13" s="4"/>
      <c r="Y13" s="4"/>
      <c r="Z13" s="4"/>
    </row>
    <row r="14" ht="15.75" customHeight="1">
      <c r="A14" s="38">
        <v>1.0</v>
      </c>
      <c r="B14" s="16" t="s">
        <v>26</v>
      </c>
      <c r="C14" s="17" t="s">
        <v>27</v>
      </c>
      <c r="D14" s="17"/>
      <c r="E14" s="18"/>
      <c r="F14" s="19"/>
      <c r="G14" s="10"/>
      <c r="H14" s="39" t="s">
        <v>7</v>
      </c>
      <c r="I14" s="39" t="s">
        <v>28</v>
      </c>
      <c r="J14" s="10"/>
      <c r="K14" s="10"/>
      <c r="L14" s="10"/>
      <c r="M14" s="40" t="s">
        <v>29</v>
      </c>
      <c r="N14" s="41"/>
      <c r="O14" s="41"/>
      <c r="P14" s="42"/>
      <c r="Q14" s="10"/>
      <c r="R14" s="4"/>
      <c r="S14" s="10"/>
      <c r="T14" s="10"/>
      <c r="U14" s="10"/>
      <c r="V14" s="10"/>
      <c r="W14" s="4"/>
      <c r="X14" s="4"/>
      <c r="Y14" s="4"/>
      <c r="Z14" s="4"/>
    </row>
    <row r="15" ht="15.0" customHeight="1">
      <c r="A15" s="38">
        <v>2.0</v>
      </c>
      <c r="B15" s="25" t="s">
        <v>30</v>
      </c>
      <c r="C15" s="26" t="s">
        <v>27</v>
      </c>
      <c r="D15" s="26"/>
      <c r="E15" s="27"/>
      <c r="F15" s="28"/>
      <c r="G15" s="10"/>
      <c r="H15" s="43" t="s">
        <v>12</v>
      </c>
      <c r="I15" s="44" t="str">
        <f t="shared" ref="I15:I18" si="5">COUNTIF($D$2:$D$24,H15)</f>
        <v>0</v>
      </c>
      <c r="J15" s="10"/>
      <c r="K15" s="10"/>
      <c r="L15" s="10"/>
      <c r="M15" s="10" t="s">
        <v>31</v>
      </c>
      <c r="N15" s="10"/>
      <c r="O15" s="4"/>
      <c r="P15" s="4"/>
      <c r="Q15" s="4"/>
      <c r="R15" s="10"/>
      <c r="S15" s="10"/>
      <c r="T15" s="10"/>
      <c r="U15" s="10"/>
      <c r="V15" s="10"/>
      <c r="W15" s="10"/>
      <c r="X15" s="4"/>
      <c r="Y15" s="4"/>
      <c r="Z15" s="4"/>
    </row>
    <row r="16" ht="15.0" customHeight="1">
      <c r="A16" s="38">
        <v>3.0</v>
      </c>
      <c r="B16" s="25" t="s">
        <v>32</v>
      </c>
      <c r="C16" s="26" t="s">
        <v>27</v>
      </c>
      <c r="D16" s="26" t="s">
        <v>13</v>
      </c>
      <c r="E16" s="27"/>
      <c r="F16" s="28"/>
      <c r="G16" s="10"/>
      <c r="H16" s="43" t="s">
        <v>13</v>
      </c>
      <c r="I16" s="44" t="str">
        <f t="shared" si="5"/>
        <v>6</v>
      </c>
      <c r="J16" s="10"/>
      <c r="K16" s="10"/>
      <c r="L16" s="10"/>
      <c r="M16" s="10" t="s">
        <v>33</v>
      </c>
      <c r="N16" s="10"/>
      <c r="O16" s="4"/>
      <c r="P16" s="4"/>
      <c r="Q16" s="4"/>
      <c r="R16" s="10"/>
      <c r="S16" s="10"/>
      <c r="T16" s="10"/>
      <c r="U16" s="10"/>
      <c r="V16" s="10"/>
      <c r="W16" s="10"/>
      <c r="X16" s="4"/>
      <c r="Y16" s="4"/>
      <c r="Z16" s="4"/>
    </row>
    <row r="17" ht="15.0" customHeight="1">
      <c r="A17" s="38">
        <v>4.0</v>
      </c>
      <c r="B17" s="25" t="s">
        <v>34</v>
      </c>
      <c r="C17" s="26" t="s">
        <v>27</v>
      </c>
      <c r="D17" s="26" t="s">
        <v>13</v>
      </c>
      <c r="E17" s="27"/>
      <c r="F17" s="28"/>
      <c r="G17" s="10"/>
      <c r="H17" s="43" t="s">
        <v>14</v>
      </c>
      <c r="I17" s="44" t="str">
        <f t="shared" si="5"/>
        <v>2</v>
      </c>
      <c r="J17" s="10"/>
      <c r="K17" s="10"/>
      <c r="L17" s="10"/>
      <c r="M17" s="10" t="s">
        <v>35</v>
      </c>
      <c r="N17" s="10"/>
      <c r="O17" s="4"/>
      <c r="P17" s="4"/>
      <c r="Q17" s="4"/>
      <c r="R17" s="10"/>
      <c r="S17" s="10"/>
      <c r="T17" s="10"/>
      <c r="U17" s="10"/>
      <c r="V17" s="10"/>
      <c r="W17" s="10"/>
      <c r="X17" s="4"/>
      <c r="Y17" s="4"/>
      <c r="Z17" s="4"/>
    </row>
    <row r="18" ht="15.0" customHeight="1">
      <c r="A18" s="38">
        <v>5.0</v>
      </c>
      <c r="B18" s="25" t="s">
        <v>36</v>
      </c>
      <c r="C18" s="26" t="s">
        <v>27</v>
      </c>
      <c r="D18" s="26" t="s">
        <v>13</v>
      </c>
      <c r="E18" s="27"/>
      <c r="F18" s="28"/>
      <c r="G18" s="10"/>
      <c r="H18" s="43" t="s">
        <v>15</v>
      </c>
      <c r="I18" s="44" t="str">
        <f t="shared" si="5"/>
        <v>4</v>
      </c>
      <c r="J18" s="10"/>
      <c r="K18" s="10"/>
      <c r="L18" s="10"/>
      <c r="M18" s="10"/>
      <c r="N18" s="10"/>
      <c r="O18" s="4"/>
      <c r="P18" s="4"/>
      <c r="Q18" s="4"/>
      <c r="R18" s="10"/>
      <c r="S18" s="10"/>
      <c r="T18" s="10"/>
      <c r="U18" s="10"/>
      <c r="V18" s="10"/>
      <c r="W18" s="10"/>
      <c r="X18" s="4"/>
      <c r="Y18" s="4"/>
      <c r="Z18" s="4"/>
    </row>
    <row r="19" ht="15.75" customHeight="1">
      <c r="A19" s="38">
        <v>6.0</v>
      </c>
      <c r="B19" s="25" t="s">
        <v>37</v>
      </c>
      <c r="C19" s="26" t="s">
        <v>27</v>
      </c>
      <c r="D19" s="26" t="s">
        <v>14</v>
      </c>
      <c r="E19" s="27"/>
      <c r="F19" s="28"/>
      <c r="G19" s="10"/>
      <c r="H19" s="45" t="s">
        <v>38</v>
      </c>
      <c r="I19" s="46" t="str">
        <f>SUM(I15:I18)</f>
        <v>12</v>
      </c>
      <c r="J19" s="10"/>
      <c r="K19" s="10"/>
      <c r="L19" s="10"/>
      <c r="M19" s="10"/>
      <c r="N19" s="10"/>
      <c r="O19" s="4"/>
      <c r="P19" s="4"/>
      <c r="Q19" s="4"/>
      <c r="R19" s="10"/>
      <c r="S19" s="10"/>
      <c r="T19" s="10"/>
      <c r="U19" s="10"/>
      <c r="V19" s="10"/>
      <c r="W19" s="10"/>
      <c r="X19" s="4"/>
      <c r="Y19" s="4"/>
      <c r="Z19" s="4"/>
    </row>
    <row r="20" ht="15.0" customHeight="1">
      <c r="A20" s="38">
        <v>7.0</v>
      </c>
      <c r="B20" s="25" t="s">
        <v>39</v>
      </c>
      <c r="C20" s="26" t="s">
        <v>27</v>
      </c>
      <c r="D20" s="26"/>
      <c r="E20" s="27"/>
      <c r="F20" s="2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4"/>
      <c r="Y20" s="4"/>
      <c r="Z20" s="4"/>
    </row>
    <row r="21" ht="15.0" customHeight="1">
      <c r="A21" s="38">
        <v>8.0</v>
      </c>
      <c r="B21" s="25" t="s">
        <v>40</v>
      </c>
      <c r="C21" s="26" t="s">
        <v>27</v>
      </c>
      <c r="D21" s="26" t="s">
        <v>15</v>
      </c>
      <c r="E21" s="27"/>
      <c r="F21" s="2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47" t="s">
        <v>41</v>
      </c>
      <c r="X21" s="4"/>
      <c r="Y21" s="4"/>
      <c r="Z21" s="4"/>
    </row>
    <row r="22" ht="15.0" customHeight="1">
      <c r="A22" s="38">
        <v>9.0</v>
      </c>
      <c r="B22" s="25" t="s">
        <v>42</v>
      </c>
      <c r="C22" s="26" t="s">
        <v>27</v>
      </c>
      <c r="D22" s="26" t="s">
        <v>15</v>
      </c>
      <c r="E22" s="27"/>
      <c r="F22" s="2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48" t="s">
        <v>43</v>
      </c>
    </row>
    <row r="23" ht="15.0" customHeight="1">
      <c r="A23" s="38">
        <v>10.0</v>
      </c>
      <c r="B23" s="25" t="s">
        <v>44</v>
      </c>
      <c r="C23" s="26" t="s">
        <v>27</v>
      </c>
      <c r="D23" s="26" t="s">
        <v>15</v>
      </c>
      <c r="E23" s="27"/>
      <c r="F23" s="2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48" t="s">
        <v>45</v>
      </c>
    </row>
    <row r="24" ht="15.0" customHeight="1">
      <c r="A24" s="49">
        <v>11.0</v>
      </c>
      <c r="B24" s="50" t="s">
        <v>46</v>
      </c>
      <c r="C24" s="51" t="s">
        <v>27</v>
      </c>
      <c r="D24" s="51" t="s">
        <v>15</v>
      </c>
      <c r="E24" s="52"/>
      <c r="F24" s="53"/>
      <c r="G24" s="10"/>
      <c r="H24" s="10" t="s">
        <v>47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ht="19.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24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$A$2:$F$24"/>
  <mergeCells count="5">
    <mergeCell ref="H1:K1"/>
    <mergeCell ref="M1:P1"/>
    <mergeCell ref="R1:U1"/>
    <mergeCell ref="W1:Z1"/>
    <mergeCell ref="M14:P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4.29"/>
    <col customWidth="1" min="3" max="6" width="10.0"/>
  </cols>
  <sheetData>
    <row r="1">
      <c r="A1" t="s">
        <v>48</v>
      </c>
      <c r="B1" t="s">
        <v>49</v>
      </c>
    </row>
    <row r="2">
      <c r="A2" t="s">
        <v>50</v>
      </c>
      <c r="B2" t="s">
        <v>51</v>
      </c>
    </row>
    <row r="3">
      <c r="A3" t="s">
        <v>52</v>
      </c>
      <c r="B3">
        <v>123.0</v>
      </c>
    </row>
    <row r="4">
      <c r="A4" t="s">
        <v>53</v>
      </c>
      <c r="B4" t="s">
        <v>54</v>
      </c>
    </row>
    <row r="5">
      <c r="A5" t="s">
        <v>55</v>
      </c>
      <c r="B5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6" width="10.0"/>
  </cols>
  <sheetData>
    <row r="1">
      <c r="A1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3" width="14.71"/>
    <col customWidth="1" min="4" max="6" width="18.29"/>
    <col customWidth="1" min="7" max="9" width="15.14"/>
    <col customWidth="1" min="10" max="12" width="14.57"/>
    <col customWidth="1" min="13" max="13" width="8.43"/>
    <col customWidth="1" min="14" max="14" width="5.14"/>
    <col customWidth="1" min="15" max="15" width="3.86"/>
    <col customWidth="1" min="16" max="16" width="8.29"/>
  </cols>
  <sheetData>
    <row r="1" ht="15.75" customHeight="1">
      <c r="A1" s="54"/>
      <c r="B1" s="55" t="s">
        <v>57</v>
      </c>
      <c r="C1" s="42"/>
      <c r="D1" s="56" t="s">
        <v>13</v>
      </c>
      <c r="E1" s="41"/>
      <c r="F1" s="42"/>
      <c r="G1" s="55" t="s">
        <v>14</v>
      </c>
      <c r="H1" s="41"/>
      <c r="I1" s="42"/>
      <c r="J1" s="55" t="s">
        <v>58</v>
      </c>
      <c r="K1" s="41"/>
      <c r="L1" s="42"/>
      <c r="M1" s="57" t="s">
        <v>59</v>
      </c>
      <c r="N1" s="58"/>
      <c r="O1" s="58"/>
      <c r="P1" s="59"/>
    </row>
    <row r="2" ht="15.75" customHeight="1">
      <c r="A2" s="60"/>
      <c r="B2" s="61" t="s">
        <v>60</v>
      </c>
      <c r="C2" s="62" t="s">
        <v>61</v>
      </c>
      <c r="D2" s="62" t="s">
        <v>62</v>
      </c>
      <c r="E2" s="62" t="s">
        <v>63</v>
      </c>
      <c r="F2" s="62" t="s">
        <v>64</v>
      </c>
      <c r="G2" s="62" t="s">
        <v>65</v>
      </c>
      <c r="H2" s="62" t="s">
        <v>66</v>
      </c>
      <c r="I2" s="62" t="s">
        <v>67</v>
      </c>
      <c r="J2" s="62" t="s">
        <v>68</v>
      </c>
      <c r="K2" s="62" t="s">
        <v>69</v>
      </c>
      <c r="L2" s="62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63" t="s">
        <v>71</v>
      </c>
    </row>
    <row r="3">
      <c r="A3" s="64" t="s">
        <v>72</v>
      </c>
      <c r="B3" s="65" t="str">
        <f>'Master Sheet'!$H$3</f>
        <v>#N/A</v>
      </c>
      <c r="C3" s="66" t="str">
        <f>'Master Sheet'!$H$4</f>
        <v>#N/A</v>
      </c>
      <c r="D3" s="67" t="str">
        <f>'Master Sheet'!$M$3</f>
        <v>#N/A</v>
      </c>
      <c r="E3" s="68" t="str">
        <f>'Master Sheet'!$M$4</f>
        <v>#N/A</v>
      </c>
      <c r="F3" s="69" t="str">
        <f>'Master Sheet'!$M$5</f>
        <v>#N/A</v>
      </c>
      <c r="G3" s="70" t="str">
        <f>'Master Sheet'!$R$3</f>
        <v>#N/A</v>
      </c>
      <c r="H3" s="71" t="str">
        <f>'Master Sheet'!$R$4</f>
        <v>#N/A</v>
      </c>
      <c r="I3" s="72" t="str">
        <f>'Master Sheet'!$R$5</f>
        <v>#N/A</v>
      </c>
      <c r="J3" s="73" t="str">
        <f>'Master Sheet'!$W$3</f>
        <v>#N/A</v>
      </c>
      <c r="K3" s="74" t="str">
        <f>'Master Sheet'!$W$4</f>
        <v>#N/A</v>
      </c>
      <c r="L3" s="75" t="str">
        <f>'Master Sheet'!$W$5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79" t="s">
        <v>73</v>
      </c>
      <c r="B4" s="80" t="str">
        <f>'Master Sheet'!$H$3</f>
        <v>#N/A</v>
      </c>
      <c r="C4" s="81" t="str">
        <f>'Master Sheet'!$H$4</f>
        <v>#N/A</v>
      </c>
      <c r="D4" s="82" t="str">
        <f>'Master Sheet'!$M$3</f>
        <v>#N/A</v>
      </c>
      <c r="E4" s="83" t="str">
        <f>'Master Sheet'!$M$4</f>
        <v>#N/A</v>
      </c>
      <c r="F4" s="84" t="str">
        <f>'Master Sheet'!$M$6</f>
        <v>#N/A</v>
      </c>
      <c r="G4" s="85" t="str">
        <f>'Master Sheet'!$R$3</f>
        <v>#N/A</v>
      </c>
      <c r="H4" s="86" t="str">
        <f>'Master Sheet'!$R$4</f>
        <v>#N/A</v>
      </c>
      <c r="I4" s="87" t="str">
        <f>IF(OR(ISBLANK('Master Sheet'!$R$6),ISNA('Master Sheet'!$R$6)),'Master Sheet'!$R$5,'Master Sheet'!$R$6)</f>
        <v>#N/A</v>
      </c>
      <c r="J4" s="88" t="str">
        <f>'Master Sheet'!$W$3</f>
        <v>#N/A</v>
      </c>
      <c r="K4" s="89" t="str">
        <f>'Master Sheet'!$W$4</f>
        <v>#N/A</v>
      </c>
      <c r="L4" s="90" t="str">
        <f>'Master Sheet'!$W$6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64" t="s">
        <v>74</v>
      </c>
      <c r="B5" s="80" t="str">
        <f>'Master Sheet'!$H$3</f>
        <v>#N/A</v>
      </c>
      <c r="C5" s="81" t="str">
        <f>IF(OR(ISBLANK('Master Sheet'!$H$5),ISNA('Master Sheet'!$H$5)),'Master Sheet'!$H$4,'Master Sheet'!$H$5)</f>
        <v>#N/A</v>
      </c>
      <c r="D5" s="82" t="str">
        <f>'Master Sheet'!$M$3</f>
        <v>#N/A</v>
      </c>
      <c r="E5" s="83" t="str">
        <f>'Master Sheet'!$M$4</f>
        <v>#N/A</v>
      </c>
      <c r="F5" s="84" t="str">
        <f>'Master Sheet'!$M$7</f>
        <v>#N/A</v>
      </c>
      <c r="G5" s="85" t="str">
        <f>'Master Sheet'!$R$3</f>
        <v>#N/A</v>
      </c>
      <c r="H5" s="86" t="str">
        <f>'Master Sheet'!$R$4</f>
        <v>#N/A</v>
      </c>
      <c r="I5" s="87" t="str">
        <f>IF(OR(ISBLANK('Master Sheet'!$R$7),ISNA('Master Sheet'!$R$7)),'Master Sheet'!$R$5,'Master Sheet'!$R$7)</f>
        <v>#N/A</v>
      </c>
      <c r="J5" s="88" t="str">
        <f>'Master Sheet'!$W$3</f>
        <v>#N/A</v>
      </c>
      <c r="K5" s="89" t="str">
        <f>'Master Sheet'!$W$4</f>
        <v>#N/A</v>
      </c>
      <c r="L5" s="90" t="str">
        <f>'Master Sheet'!$W$7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64" t="s">
        <v>75</v>
      </c>
      <c r="B6" s="80" t="str">
        <f>'Master Sheet'!$H$3</f>
        <v>#N/A</v>
      </c>
      <c r="C6" s="81" t="str">
        <f>IF(OR(ISBLANK('Master Sheet'!$H$5),ISNA('Master Sheet'!$H$5)),'Master Sheet'!$H$4,'Master Sheet'!$H$5)</f>
        <v>#N/A</v>
      </c>
      <c r="D6" s="82" t="str">
        <f>'Master Sheet'!$M$3</f>
        <v>#N/A</v>
      </c>
      <c r="E6" s="83" t="str">
        <f>'Master Sheet'!$M$5</f>
        <v>#N/A</v>
      </c>
      <c r="F6" s="84" t="str">
        <f>IF(OR(ISBLANK('Master Sheet'!$M$8),ISNA('Master Sheet'!$M$4)),'Master Sheet'!$M$3,'Master Sheet'!$M$8)</f>
        <v>#N/A</v>
      </c>
      <c r="G6" s="85" t="str">
        <f>'Master Sheet'!$R$3</f>
        <v>#N/A</v>
      </c>
      <c r="H6" s="86" t="str">
        <f>'Master Sheet'!$R$5</f>
        <v>#N/A</v>
      </c>
      <c r="I6" s="87" t="str">
        <f>IF(OR(ISBLANK('Master Sheet'!$R$6),ISNA('Master Sheet'!$R$6)),'Master Sheet'!$R$4,'Master Sheet'!$R$6)</f>
        <v>#N/A</v>
      </c>
      <c r="J6" s="88" t="str">
        <f>'Master Sheet'!$W$3</f>
        <v>#N/A</v>
      </c>
      <c r="K6" s="89" t="str">
        <f>'Master Sheet'!$W$5</f>
        <v>#N/A</v>
      </c>
      <c r="L6" s="90" t="str">
        <f>IF(OR(ISBLANK('Master Sheet'!$W$8),ISNA('Master Sheet'!$W$8)),'Master Sheet'!$W$4,'Master Sheet'!$W$8)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79" t="s">
        <v>76</v>
      </c>
      <c r="B7" s="80" t="str">
        <f>'Master Sheet'!$H$4</f>
        <v>#N/A</v>
      </c>
      <c r="C7" s="81" t="str">
        <f>IF(OR(ISBLANK('Master Sheet'!$H$5),ISNA('Master Sheet'!$H$5)),'Master Sheet'!$H$3,'Master Sheet'!$H$5)</f>
        <v>#N/A</v>
      </c>
      <c r="D7" s="82" t="str">
        <f>'Master Sheet'!$M$3</f>
        <v>#N/A</v>
      </c>
      <c r="E7" s="83" t="str">
        <f>'Master Sheet'!$M$5</f>
        <v>#N/A</v>
      </c>
      <c r="F7" s="84" t="str">
        <f>'Master Sheet'!$M$6</f>
        <v>#N/A</v>
      </c>
      <c r="G7" s="85" t="str">
        <f>'Master Sheet'!$R$4</f>
        <v>#N/A</v>
      </c>
      <c r="H7" s="86" t="str">
        <f>'Master Sheet'!$R$5</f>
        <v>#N/A</v>
      </c>
      <c r="I7" s="87" t="str">
        <f>IF(OR(ISBLANK('Master Sheet'!$R$6),ISNA('Master Sheet'!$R$6)),'Master Sheet'!$R$3,'Master Sheet'!$R$6)</f>
        <v>#N/A</v>
      </c>
      <c r="J7" s="88" t="str">
        <f>'Master Sheet'!$W$3</f>
        <v>#N/A</v>
      </c>
      <c r="K7" s="89" t="str">
        <f>'Master Sheet'!W$6</f>
        <v>#N/A</v>
      </c>
      <c r="L7" s="90" t="str">
        <f>'Master Sheet'!$W$7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64" t="s">
        <v>77</v>
      </c>
      <c r="B8" s="80" t="str">
        <f>'Master Sheet'!$H$4</f>
        <v>#N/A</v>
      </c>
      <c r="C8" s="81" t="str">
        <f>IF(OR(ISBLANK('Master Sheet'!$H$5),ISNA('Master Sheet'!$H$5)),'Master Sheet'!$H$3,'Master Sheet'!$H$5)</f>
        <v>#N/A</v>
      </c>
      <c r="D8" s="82" t="str">
        <f>'Master Sheet'!$M$3</f>
        <v>#N/A</v>
      </c>
      <c r="E8" s="83" t="str">
        <f>'Master Sheet'!$M$7</f>
        <v>#N/A</v>
      </c>
      <c r="F8" s="84" t="str">
        <f>IF(OR(ISBLANK('Master Sheet'!$M$8),ISNA('Master Sheet'!$M$4)),'Master Sheet'!$M$3,'Master Sheet'!$M$8)</f>
        <v>#N/A</v>
      </c>
      <c r="G8" s="85" t="str">
        <f>'Master Sheet'!$R$4</f>
        <v>#N/A</v>
      </c>
      <c r="H8" s="86" t="str">
        <f>'Master Sheet'!$R$5</f>
        <v>#N/A</v>
      </c>
      <c r="I8" s="87" t="str">
        <f>IF(OR(ISBLANK('Master Sheet'!$R$7),ISNA('Master Sheet'!$R$7)),'Master Sheet'!$R$3,'Master Sheet'!$R$7)</f>
        <v>#N/A</v>
      </c>
      <c r="J8" s="88" t="str">
        <f>'Master Sheet'!$W$4</f>
        <v>#N/A</v>
      </c>
      <c r="K8" s="89" t="str">
        <f>'Master Sheet'!$W$5</f>
        <v>#N/A</v>
      </c>
      <c r="L8" s="90" t="str">
        <f>'Master Sheet'!$W$6</f>
        <v>#N/A</v>
      </c>
      <c r="M8" s="91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93" t="str">
        <f t="shared" si="1"/>
        <v>INVALID</v>
      </c>
    </row>
    <row r="9">
      <c r="A9" s="64" t="s">
        <v>78</v>
      </c>
      <c r="B9" s="80" t="str">
        <f>'Master Sheet'!$H$4</f>
        <v>#N/A</v>
      </c>
      <c r="C9" s="81" t="str">
        <f>IF(OR(ISBLANK('Master Sheet'!$H$6),ISNA('Master Sheet'!$H$6)),'Master Sheet'!$H$3,'Master Sheet'!$H$6)</f>
        <v>#N/A</v>
      </c>
      <c r="D9" s="82" t="str">
        <f>'Master Sheet'!$M$4</f>
        <v>#N/A</v>
      </c>
      <c r="E9" s="83" t="str">
        <f>'Master Sheet'!$M$5</f>
        <v>#N/A</v>
      </c>
      <c r="F9" s="84" t="str">
        <f>IF(OR(ISBLANK('Master Sheet'!$M$9),ISNA('Master Sheet'!$M$9)),'Master Sheet'!$M$3,'Master Sheet'!$M$9)</f>
        <v>#N/A</v>
      </c>
      <c r="G9" s="85" t="str">
        <f>'Master Sheet'!$R$4</f>
        <v>#N/A</v>
      </c>
      <c r="H9" s="86" t="str">
        <f>IF(OR(ISBLANK('Master Sheet'!$R$6),ISNA('Master Sheet'!$R$6)),'Master Sheet'!$R$5,'Master Sheet'!$R$6)</f>
        <v>#N/A</v>
      </c>
      <c r="I9" s="87" t="str">
        <f>IF(OR(ISBLANK('Master Sheet'!$R$7),ISNA('Master Sheet'!$R$7)),'Master Sheet'!$R$3,'Master Sheet'!$R$7)</f>
        <v>#N/A</v>
      </c>
      <c r="J9" s="88" t="str">
        <f>'Master Sheet'!$W$4</f>
        <v>#N/A</v>
      </c>
      <c r="K9" s="89" t="str">
        <f>'Master Sheet'!$W$7</f>
        <v>#N/A</v>
      </c>
      <c r="L9" s="90" t="str">
        <f>IF(OR(ISBLANK('Master Sheet'!$W$8),ISNA('Master Sheet'!$W$8)),'Master Sheet'!$W$3,'Master Sheet'!$W$8)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79" t="s">
        <v>79</v>
      </c>
      <c r="B10" s="80" t="str">
        <f>'Master Sheet'!$H$4</f>
        <v>#N/A</v>
      </c>
      <c r="C10" s="81" t="str">
        <f>IF(OR(ISBLANK('Master Sheet'!$H$6),ISNA('Master Sheet'!$H$6)),'Master Sheet'!$H$3,'Master Sheet'!$H$6)</f>
        <v>#N/A</v>
      </c>
      <c r="D10" s="82" t="str">
        <f>'Master Sheet'!$M$4</f>
        <v>#N/A</v>
      </c>
      <c r="E10" s="83" t="str">
        <f>'Master Sheet'!$M$6</f>
        <v>#N/A</v>
      </c>
      <c r="F10" s="84" t="str">
        <f>'Master Sheet'!$M$7</f>
        <v>#N/A</v>
      </c>
      <c r="G10" s="85" t="str">
        <f>'Master Sheet'!$R$5</f>
        <v>#N/A</v>
      </c>
      <c r="H10" s="86" t="str">
        <f>IF(OR(ISBLANK('Master Sheet'!$R$6),ISNA('Master Sheet'!$R$6)),'Master Sheet'!$R$4,'Master Sheet'!$R$6)</f>
        <v>#N/A</v>
      </c>
      <c r="I10" s="87" t="str">
        <f>IF(OR(ISBLANK('Master Sheet'!$R$7),ISNA('Master Sheet'!$R$7)),'Master Sheet'!$R$3,'Master Sheet'!$R$7)</f>
        <v>#N/A</v>
      </c>
      <c r="J10" s="88" t="str">
        <f>'Master Sheet'!$W$4</f>
        <v>#N/A</v>
      </c>
      <c r="K10" s="89" t="str">
        <f>'Master Sheet'!$W$7</f>
        <v>#N/A</v>
      </c>
      <c r="L10" s="90" t="str">
        <f>IF(OR(ISBLANK('Master Sheet'!$W$9),ISNA('Master Sheet'!$W$9)),'Master Sheet'!$W$3,'Master Sheet'!$W$9)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64" t="s">
        <v>80</v>
      </c>
      <c r="B11" s="80" t="str">
        <f>IF(OR(ISBLANK('Master Sheet'!$H$5),ISNA('Master Sheet'!$H$5)),'Master Sheet'!$H$4,'Master Sheet'!$H$5)</f>
        <v>#N/A</v>
      </c>
      <c r="C11" s="81" t="str">
        <f>IF(OR(ISBLANK('Master Sheet'!$H$7),ISNA('Master Sheet'!$H$7)),'Master Sheet'!$H$3,'Master Sheet'!$H$7)</f>
        <v>#N/A</v>
      </c>
      <c r="D11" s="82" t="str">
        <f>'Master Sheet'!$M$5</f>
        <v>#N/A</v>
      </c>
      <c r="E11" s="83" t="str">
        <f>IF(OR(ISBLANK('Master Sheet'!$M$8),ISNA('Master Sheet'!$M$8)),'Master Sheet'!$M$3,'Master Sheet'!$M$8)</f>
        <v>#N/A</v>
      </c>
      <c r="F11" s="84" t="str">
        <f>IF(OR(ISBLANK('Master Sheet'!$M$9),ISNA('Master Sheet'!$M$9)),'Master Sheet'!$M$4,'Master Sheet'!$M$9)</f>
        <v>#N/A</v>
      </c>
      <c r="G11" s="85" t="str">
        <f>'Master Sheet'!$R$5</f>
        <v>#N/A</v>
      </c>
      <c r="H11" s="87" t="str">
        <f>IF(OR(ISBLANK('Master Sheet'!$R$6),ISNA('Master Sheet'!$R$6)),'Master Sheet'!$R$3,'Master Sheet'!$R$6)</f>
        <v>#N/A</v>
      </c>
      <c r="I11" s="87" t="str">
        <f>IF(OR(ISBLANK('Master Sheet'!$R$6),ISNA('Master Sheet'!$R$6)),'Master Sheet'!$R$3,'Master Sheet'!$R$6)</f>
        <v>#N/A</v>
      </c>
      <c r="J11" s="88" t="str">
        <f>'Master Sheet'!$W$5</f>
        <v>#N/A</v>
      </c>
      <c r="K11" s="89" t="str">
        <f>'Master Sheet'!$W$6</f>
        <v>#N/A</v>
      </c>
      <c r="L11" s="90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64" t="s">
        <v>81</v>
      </c>
      <c r="B12" s="80" t="str">
        <f>IF(OR(ISBLANK('Master Sheet'!$H$5),ISNA('Master Sheet'!$H$5)),'Master Sheet'!$H$3,'Master Sheet'!$H$5)</f>
        <v>#N/A</v>
      </c>
      <c r="C12" s="81" t="str">
        <f>'Master Sheet'!$H$4</f>
        <v>#N/A</v>
      </c>
      <c r="D12" s="82" t="str">
        <f>'Master Sheet'!$M$6</f>
        <v>#N/A</v>
      </c>
      <c r="E12" s="83" t="str">
        <f>'Master Sheet'!$M$7</f>
        <v>#N/A</v>
      </c>
      <c r="F12" s="84" t="str">
        <f>IF(OR(ISBLANK('Master Sheet'!$M$10),ISNA('Master Sheet'!$M$10)),'Master Sheet'!$M$3,'Master Sheet'!$M$10)</f>
        <v>#N/A</v>
      </c>
      <c r="G12" s="85" t="str">
        <f>IF(OR(ISBLANK('Master Sheet'!$R$6),ISNA('Master Sheet'!$R$6)),'Master Sheet'!$R$3,'Master Sheet'!$R$6)</f>
        <v>#N/A</v>
      </c>
      <c r="H12" s="86" t="str">
        <f>IF(OR(ISBLANK('Master Sheet'!$R$9),ISNA('Master Sheet'!$R$9)),'Master Sheet'!$R$3,'Master Sheet'!$R$9)</f>
        <v>#N/A</v>
      </c>
      <c r="I12" s="87" t="str">
        <f>IF(OR(ISBLANK('Master Sheet'!$R$8),ISNA('Master Sheet'!$R$8)),'Master Sheet'!$R$5,'Master Sheet'!$R$8)</f>
        <v>#N/A</v>
      </c>
      <c r="J12" s="88" t="str">
        <f>'Master Sheet'!$W$5</f>
        <v>#N/A</v>
      </c>
      <c r="K12" s="89" t="str">
        <f>IF(OR(ISBLANK('Master Sheet'!$W$8),ISNA('Master Sheet'!$W$8)),'Master Sheet'!$W$4,'Master Sheet'!$W$8)</f>
        <v>#N/A</v>
      </c>
      <c r="L12" s="90" t="str">
        <f>IF(OR(ISBLANK('Master Sheet'!$W$9),ISNA('Master Sheet'!$W$9)),'Master Sheet'!$W$3,'Master Sheet'!$W$9)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79" t="s">
        <v>82</v>
      </c>
      <c r="B13" s="94" t="str">
        <f>IF(OR(ISBLANK('Master Sheet'!$H$5),ISNA('Master Sheet'!$H$5)),'Master Sheet'!$H$3,'Master Sheet'!$H$5)</f>
        <v>#N/A</v>
      </c>
      <c r="C13" s="95" t="str">
        <f>'Master Sheet'!$H$4</f>
        <v>#N/A</v>
      </c>
      <c r="D13" s="96" t="str">
        <f>'Master Sheet'!$M$6</f>
        <v>#N/A</v>
      </c>
      <c r="E13" s="97" t="str">
        <f>IF(OR(ISBLANK('Master Sheet'!$M$9),ISNA('Master Sheet'!$M$9)),'Master Sheet'!$M$4,'Master Sheet'!$M$9)</f>
        <v>#N/A</v>
      </c>
      <c r="F13" s="98" t="str">
        <f>IF(OR(ISBLANK('Master Sheet'!$M$10),ISNA('Master Sheet'!$M$10)),'Master Sheet'!$M$3,'Master Sheet'!$M$10)</f>
        <v>#N/A</v>
      </c>
      <c r="G13" s="99" t="str">
        <f>IF(OR(ISBLANK('Master Sheet'!$R$7),ISNA('Master Sheet'!$R$7)),'Master Sheet'!$R$3,'Master Sheet'!$R$7)</f>
        <v>#N/A</v>
      </c>
      <c r="H13" s="100" t="str">
        <f>IF(OR(ISBLANK('Master Sheet'!$R$8),ISNA('Master Sheet'!$R$8)),'Master Sheet'!$R$5,'Master Sheet'!$R$8)</f>
        <v>#N/A</v>
      </c>
      <c r="I13" s="101" t="str">
        <f>'Master Sheet'!$R$4</f>
        <v>#N/A</v>
      </c>
      <c r="J13" s="102" t="str">
        <f>'Master Sheet'!$W$6</f>
        <v>#N/A</v>
      </c>
      <c r="K13" s="103" t="str">
        <f>IF(OR(ISBLANK('Master Sheet'!$W$8),ISNA('Master Sheet'!$W$8)),'Master Sheet'!$W$4,'Master Sheet'!$W$8)</f>
        <v>#N/A</v>
      </c>
      <c r="L13" s="104" t="str">
        <f>IF(OR(ISBLANK('Master Sheet'!$W$10),ISNA('Master Sheet'!$W$10)),'Master Sheet'!$W$3,'Master Sheet'!$W$10)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B18" s="26"/>
      <c r="C18" s="107"/>
      <c r="D18" s="26"/>
      <c r="E18" s="26"/>
      <c r="F18" s="26"/>
      <c r="G18" s="26"/>
      <c r="H18" s="26"/>
      <c r="I18" s="26"/>
      <c r="J18" s="26"/>
      <c r="K18" s="26"/>
      <c r="L18" s="26"/>
    </row>
    <row r="19">
      <c r="B19" s="26"/>
      <c r="C19" s="107"/>
      <c r="D19" s="26"/>
      <c r="E19" s="107"/>
      <c r="F19" s="26"/>
      <c r="G19" s="26"/>
      <c r="H19" s="26"/>
      <c r="I19" s="26"/>
      <c r="J19" s="26"/>
      <c r="K19" s="26"/>
      <c r="L19" s="26"/>
    </row>
    <row r="20">
      <c r="B20" s="26"/>
      <c r="C20" s="26"/>
      <c r="D20" s="26"/>
      <c r="E20" s="107"/>
      <c r="F20" s="26"/>
      <c r="G20" s="26"/>
      <c r="H20" s="26"/>
      <c r="I20" s="26"/>
      <c r="J20" s="26"/>
      <c r="K20" s="26"/>
      <c r="L20" s="26"/>
    </row>
    <row r="21" ht="15.75" customHeight="1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ht="15.75" customHeight="1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ht="15.75" customHeight="1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ht="15.75" customHeight="1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ht="15.75" customHeight="1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ht="15.75" customHeight="1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ht="15.75" customHeight="1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ht="15.75" customHeight="1">
      <c r="B28" s="26"/>
      <c r="C28" s="26"/>
      <c r="D28" s="26"/>
      <c r="F28" s="26"/>
      <c r="G28" s="26"/>
      <c r="H28" s="26"/>
      <c r="I28" s="26"/>
      <c r="J28" s="26"/>
      <c r="K28" s="26"/>
      <c r="L28" s="26"/>
    </row>
    <row r="29" ht="15.75" customHeight="1">
      <c r="B29" s="26"/>
      <c r="D29" s="26"/>
      <c r="F29" s="26"/>
      <c r="G29" s="26"/>
      <c r="H29" s="26"/>
      <c r="I29" s="26"/>
      <c r="J29" s="26"/>
      <c r="K29" s="26"/>
      <c r="L29" s="26"/>
    </row>
    <row r="30" ht="15.75" customHeight="1">
      <c r="B30" s="26"/>
      <c r="D30" s="26"/>
      <c r="F30" s="26"/>
      <c r="G30" s="26"/>
      <c r="H30" s="26"/>
      <c r="I30" s="26"/>
      <c r="J30" s="26"/>
      <c r="K30" s="26"/>
      <c r="L30" s="26"/>
    </row>
    <row r="31" ht="15.75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ht="15.75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ht="15.7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ht="15.75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ht="15.7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ht="15.75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ht="15.75" customHeight="1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ht="15.75" customHeight="1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ht="15.75" customHeight="1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ht="15.75" customHeight="1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ht="15.75" customHeight="1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ht="15.75" customHeight="1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ht="15.75" customHeight="1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ht="15.75" customHeight="1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ht="15.75" customHeight="1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ht="15.75" customHeight="1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ht="15.75" customHeight="1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ht="15.75" customHeight="1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ht="15.75" customHeight="1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ht="15.75" customHeight="1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ht="15.75" customHeight="1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ht="15.75" customHeight="1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ht="15.75" customHeight="1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ht="15.75" customHeight="1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ht="15.75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ht="15.75" customHeight="1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ht="15.75" customHeight="1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ht="15.75" customHeight="1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ht="15.75" customHeight="1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ht="15.75" customHeight="1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ht="15.75" customHeight="1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ht="15.75" customHeight="1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ht="15.75" customHeight="1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ht="15.75" customHeight="1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ht="15.75" customHeight="1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ht="15.75" customHeight="1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ht="15.75" customHeight="1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ht="15.75" customHeight="1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ht="15.75" customHeight="1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ht="15.75" customHeight="1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ht="15.75" customHeight="1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ht="15.75" customHeight="1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ht="15.75" customHeight="1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ht="15.75" customHeight="1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ht="15.75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ht="15.75" customHeight="1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ht="15.75" customHeight="1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ht="15.75" customHeight="1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ht="15.75" customHeight="1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ht="15.75" customHeight="1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ht="15.75" customHeight="1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ht="15.75" customHeight="1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ht="15.75" customHeight="1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ht="15.75" customHeight="1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ht="15.75" customHeight="1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ht="15.75" customHeight="1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ht="15.75" customHeight="1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ht="15.75" customHeight="1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ht="15.75" customHeight="1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ht="15.75" customHeight="1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ht="15.75" customHeight="1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ht="15.75" customHeight="1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ht="15.75" customHeight="1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ht="15.75" customHeight="1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ht="15.75" customHeight="1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ht="15.75" customHeight="1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ht="15.75" customHeight="1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ht="15.75" customHeight="1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ht="15.75" customHeight="1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ht="15.75" customHeight="1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ht="15.75" customHeight="1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ht="15.75" customHeight="1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ht="15.75" customHeight="1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ht="15.75" customHeight="1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ht="15.75" customHeight="1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ht="15.75" customHeight="1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ht="15.75" customHeight="1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ht="15.75" customHeight="1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ht="15.75" customHeight="1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ht="15.75" customHeight="1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ht="15.75" customHeight="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ht="15.75" customHeight="1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ht="15.75" customHeight="1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ht="15.75" customHeight="1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ht="15.75" customHeight="1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ht="15.75" customHeight="1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ht="15.75" customHeight="1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ht="15.75" customHeight="1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ht="15.75" customHeight="1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ht="15.75" customHeight="1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ht="15.75" customHeight="1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ht="15.75" customHeight="1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ht="15.75" customHeight="1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ht="15.75" customHeight="1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ht="15.75" customHeight="1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ht="15.75" customHeight="1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ht="15.75" customHeight="1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ht="15.75" customHeight="1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ht="15.75" customHeight="1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ht="15.75" customHeight="1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ht="15.75" customHeight="1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ht="15.75" customHeight="1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ht="15.75" customHeight="1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ht="15.75" customHeight="1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ht="15.75" customHeight="1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ht="15.75" customHeight="1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ht="15.75" customHeight="1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ht="15.75" customHeight="1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ht="15.75" customHeight="1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</sheetData>
  <mergeCells count="5">
    <mergeCell ref="B1:C1"/>
    <mergeCell ref="D1:F1"/>
    <mergeCell ref="G1:I1"/>
    <mergeCell ref="J1:L1"/>
    <mergeCell ref="M1:P1"/>
  </mergeCells>
  <conditionalFormatting sqref="P3:P13">
    <cfRule type="containsText" dxfId="0" priority="1" operator="containsText" text="&quot;INVALID&quot;">
      <formula>NOT(ISERROR(SEARCH(("""INVALID"""),(P3))))</formula>
    </cfRule>
  </conditionalFormatting>
  <conditionalFormatting sqref="P3:P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ellIs" dxfId="0" priority="3" operator="greaterThan">
      <formula>100</formula>
    </cfRule>
  </conditionalFormatting>
  <conditionalFormatting sqref="N3:O13">
    <cfRule type="cellIs" dxfId="0" priority="4" operator="greaterThan">
      <formula>7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8080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14.71"/>
    <col customWidth="1" min="3" max="5" width="18.29"/>
    <col customWidth="1" min="6" max="8" width="15.14"/>
    <col customWidth="1" min="9" max="12" width="14.57"/>
    <col customWidth="1" min="13" max="13" width="8.43"/>
    <col customWidth="1" min="14" max="14" width="5.14"/>
    <col customWidth="1" min="15" max="15" width="3.86"/>
    <col customWidth="1" min="16" max="16" width="8.29"/>
  </cols>
  <sheetData>
    <row r="1" ht="15.75" customHeight="1">
      <c r="A1" s="54"/>
      <c r="B1" s="108" t="s">
        <v>57</v>
      </c>
      <c r="C1" s="56" t="s">
        <v>13</v>
      </c>
      <c r="D1" s="41"/>
      <c r="E1" s="42"/>
      <c r="F1" s="55" t="s">
        <v>14</v>
      </c>
      <c r="G1" s="41"/>
      <c r="H1" s="42"/>
      <c r="I1" s="55" t="s">
        <v>58</v>
      </c>
      <c r="J1" s="41"/>
      <c r="K1" s="41"/>
      <c r="L1" s="42"/>
      <c r="M1" s="57" t="s">
        <v>59</v>
      </c>
      <c r="N1" s="58"/>
      <c r="O1" s="58"/>
      <c r="P1" s="59"/>
    </row>
    <row r="2" ht="15.75" customHeight="1">
      <c r="A2" s="60"/>
      <c r="B2" s="61" t="s">
        <v>60</v>
      </c>
      <c r="C2" s="62" t="s">
        <v>61</v>
      </c>
      <c r="D2" s="62" t="s">
        <v>62</v>
      </c>
      <c r="E2" s="62" t="s">
        <v>63</v>
      </c>
      <c r="F2" s="62" t="s">
        <v>64</v>
      </c>
      <c r="G2" s="62" t="s">
        <v>65</v>
      </c>
      <c r="H2" s="62" t="s">
        <v>66</v>
      </c>
      <c r="I2" s="62" t="s">
        <v>67</v>
      </c>
      <c r="J2" s="62" t="s">
        <v>68</v>
      </c>
      <c r="K2" s="62" t="s">
        <v>69</v>
      </c>
      <c r="L2" s="62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63" t="s">
        <v>71</v>
      </c>
    </row>
    <row r="3">
      <c r="A3" s="64" t="s">
        <v>72</v>
      </c>
      <c r="B3" s="109" t="str">
        <f>'Master Sheet'!$H$3</f>
        <v>#N/A</v>
      </c>
      <c r="C3" s="110" t="str">
        <f>'Master Sheet'!$M$3</f>
        <v>#N/A</v>
      </c>
      <c r="D3" s="68" t="str">
        <f>'Master Sheet'!$M$4</f>
        <v>#N/A</v>
      </c>
      <c r="E3" s="69" t="str">
        <f>'Master Sheet'!$M$5</f>
        <v>#N/A</v>
      </c>
      <c r="F3" s="70" t="str">
        <f>'Master Sheet'!$R$3</f>
        <v>#N/A</v>
      </c>
      <c r="G3" s="71" t="str">
        <f>'Master Sheet'!$R$4</f>
        <v>#N/A</v>
      </c>
      <c r="H3" s="72" t="str">
        <f>'Master Sheet'!$R$5</f>
        <v>#N/A</v>
      </c>
      <c r="I3" s="73" t="str">
        <f>'Master Sheet'!$W$3</f>
        <v>#N/A</v>
      </c>
      <c r="J3" s="74" t="str">
        <f>'Master Sheet'!$W$4</f>
        <v>#N/A</v>
      </c>
      <c r="K3" s="74" t="str">
        <f>'Master Sheet'!$W$5</f>
        <v>#N/A</v>
      </c>
      <c r="L3" s="111" t="str">
        <f>'Master Sheet'!$W$6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79" t="s">
        <v>73</v>
      </c>
      <c r="B4" s="112" t="str">
        <f>'Master Sheet'!$H$3</f>
        <v>#N/A</v>
      </c>
      <c r="C4" s="113" t="str">
        <f>'Master Sheet'!$M$3</f>
        <v>#N/A</v>
      </c>
      <c r="D4" s="83" t="str">
        <f>'Master Sheet'!$M$4</f>
        <v>#N/A</v>
      </c>
      <c r="E4" s="84" t="str">
        <f>'Master Sheet'!$M$6</f>
        <v>#N/A</v>
      </c>
      <c r="F4" s="85" t="str">
        <f>'Master Sheet'!$R$3</f>
        <v>#N/A</v>
      </c>
      <c r="G4" s="86" t="str">
        <f>'Master Sheet'!$R$4</f>
        <v>#N/A</v>
      </c>
      <c r="H4" s="87" t="str">
        <f>IF(OR(ISBLANK('Master Sheet'!$R$6),ISNA('Master Sheet'!$R$6)),'Master Sheet'!$R$5,'Master Sheet'!$R$6)</f>
        <v>#N/A</v>
      </c>
      <c r="I4" s="88" t="str">
        <f>'Master Sheet'!$W$3</f>
        <v>#N/A</v>
      </c>
      <c r="J4" s="89" t="str">
        <f>'Master Sheet'!$W$4</f>
        <v>#N/A</v>
      </c>
      <c r="K4" s="89" t="str">
        <f>'Master Sheet'!$W$5</f>
        <v>#N/A</v>
      </c>
      <c r="L4" s="114" t="str">
        <f>'Master Sheet'!$W$7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64" t="s">
        <v>74</v>
      </c>
      <c r="B5" s="112" t="str">
        <f>'Master Sheet'!$H$3</f>
        <v>#N/A</v>
      </c>
      <c r="C5" s="113" t="str">
        <f>'Master Sheet'!$M$3</f>
        <v>#N/A</v>
      </c>
      <c r="D5" s="83" t="str">
        <f>'Master Sheet'!$M$4</f>
        <v>#N/A</v>
      </c>
      <c r="E5" s="84" t="str">
        <f>'Master Sheet'!$M$7</f>
        <v>#N/A</v>
      </c>
      <c r="F5" s="85" t="str">
        <f>'Master Sheet'!$R$3</f>
        <v>#N/A</v>
      </c>
      <c r="G5" s="86" t="str">
        <f>'Master Sheet'!$R$4</f>
        <v>#N/A</v>
      </c>
      <c r="H5" s="87" t="str">
        <f>IF(OR(ISBLANK('Master Sheet'!$R$7),ISNA('Master Sheet'!$R$7)),'Master Sheet'!$R$5,'Master Sheet'!$R$7)</f>
        <v>#N/A</v>
      </c>
      <c r="I5" s="88" t="str">
        <f>'Master Sheet'!$W$3</f>
        <v>#N/A</v>
      </c>
      <c r="J5" s="89" t="str">
        <f>'Master Sheet'!$W$4</f>
        <v>#N/A</v>
      </c>
      <c r="K5" s="114" t="str">
        <f>IF(OR(ISBLANK('Master Sheet'!$W$8),ISNA('Master Sheet'!$W$8)),'Master Sheet'!$W$5,'Master Sheet'!$W$8)</f>
        <v>#N/A</v>
      </c>
      <c r="L5" s="114" t="str">
        <f>IF(OR(ISBLANK('Master Sheet'!$W$9),ISNA('Master Sheet'!$W$9)),'Master Sheet'!$W$6,'Master Sheet'!$W$9)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64" t="s">
        <v>75</v>
      </c>
      <c r="B6" s="112" t="str">
        <f>'Master Sheet'!$H$3</f>
        <v>#N/A</v>
      </c>
      <c r="C6" s="113" t="str">
        <f>'Master Sheet'!$M$3</f>
        <v>#N/A</v>
      </c>
      <c r="D6" s="83" t="str">
        <f>'Master Sheet'!$M$5</f>
        <v>#N/A</v>
      </c>
      <c r="E6" s="84" t="str">
        <f>IF(OR(ISBLANK('Master Sheet'!$M$8),ISNA('Master Sheet'!$M$4)),'Master Sheet'!$M$3,'Master Sheet'!$M$8)</f>
        <v>#N/A</v>
      </c>
      <c r="F6" s="85" t="str">
        <f>'Master Sheet'!$R$3</f>
        <v>#N/A</v>
      </c>
      <c r="G6" s="86" t="str">
        <f>'Master Sheet'!$R$5</f>
        <v>#N/A</v>
      </c>
      <c r="H6" s="87" t="str">
        <f>IF(OR(ISBLANK('Master Sheet'!$R$6),ISNA('Master Sheet'!$R$6)),'Master Sheet'!$R$4,'Master Sheet'!$R$6)</f>
        <v>#N/A</v>
      </c>
      <c r="I6" s="88" t="str">
        <f>'Master Sheet'!$W$3</f>
        <v>#N/A</v>
      </c>
      <c r="J6" s="89" t="str">
        <f>'Master Sheet'!$W$5</f>
        <v>#N/A</v>
      </c>
      <c r="K6" s="89" t="str">
        <f>'Master Sheet'!$W$6</f>
        <v>#N/A</v>
      </c>
      <c r="L6" s="114" t="str">
        <f>'Master Sheet'!$W$7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79" t="s">
        <v>76</v>
      </c>
      <c r="B7" s="112" t="str">
        <f>'Master Sheet'!$H$4</f>
        <v>#N/A</v>
      </c>
      <c r="C7" s="113" t="str">
        <f>'Master Sheet'!$M$3</f>
        <v>#N/A</v>
      </c>
      <c r="D7" s="83" t="str">
        <f>'Master Sheet'!$M$5</f>
        <v>#N/A</v>
      </c>
      <c r="E7" s="84" t="str">
        <f>'Master Sheet'!$M$6</f>
        <v>#N/A</v>
      </c>
      <c r="F7" s="85" t="str">
        <f>'Master Sheet'!$R$4</f>
        <v>#N/A</v>
      </c>
      <c r="G7" s="86" t="str">
        <f>'Master Sheet'!$R$5</f>
        <v>#N/A</v>
      </c>
      <c r="H7" s="87" t="str">
        <f>IF(OR(ISBLANK('Master Sheet'!$R$6),ISNA('Master Sheet'!$R$6)),'Master Sheet'!$R$3,'Master Sheet'!$R$6)</f>
        <v>#N/A</v>
      </c>
      <c r="I7" s="88" t="str">
        <f>'Master Sheet'!$W$3</f>
        <v>#N/A</v>
      </c>
      <c r="J7" s="89" t="str">
        <f>'Master Sheet'!$W$5</f>
        <v>#N/A</v>
      </c>
      <c r="K7" s="89" t="str">
        <f>'Master Sheet'!$W$7</f>
        <v>#N/A</v>
      </c>
      <c r="L7" s="114" t="str">
        <f>IF(OR(ISBLANK('Master Sheet'!$W$8),ISNA('Master Sheet'!$W$8)),'Master Sheet'!$W$4,'Master Sheet'!$W$8)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64" t="s">
        <v>77</v>
      </c>
      <c r="B8" s="112" t="str">
        <f>'Master Sheet'!$H$4</f>
        <v>#N/A</v>
      </c>
      <c r="C8" s="113" t="str">
        <f>'Master Sheet'!$M$3</f>
        <v>#N/A</v>
      </c>
      <c r="D8" s="83" t="str">
        <f>'Master Sheet'!$M$7</f>
        <v>#N/A</v>
      </c>
      <c r="E8" s="84" t="str">
        <f>IF(OR(ISBLANK('Master Sheet'!$M$8),ISNA('Master Sheet'!$M$4)),'Master Sheet'!$M$3,'Master Sheet'!$M$8)</f>
        <v>#N/A</v>
      </c>
      <c r="F8" s="85" t="str">
        <f>'Master Sheet'!$R$4</f>
        <v>#N/A</v>
      </c>
      <c r="G8" s="86" t="str">
        <f>'Master Sheet'!$R$5</f>
        <v>#N/A</v>
      </c>
      <c r="H8" s="87" t="str">
        <f>IF(OR(ISBLANK('Master Sheet'!$R$7),ISNA('Master Sheet'!$R$7)),'Master Sheet'!$R$3,'Master Sheet'!$R$7)</f>
        <v>#N/A</v>
      </c>
      <c r="I8" s="88" t="str">
        <f>'Master Sheet'!$W$4</f>
        <v>#N/A</v>
      </c>
      <c r="J8" s="89" t="str">
        <f>'Master Sheet'!$W$5</f>
        <v>#N/A</v>
      </c>
      <c r="K8" s="89" t="str">
        <f>'Master Sheet'!$W$6</f>
        <v>#N/A</v>
      </c>
      <c r="L8" s="114" t="str">
        <f>'Master Sheet'!$W$7</f>
        <v>#N/A</v>
      </c>
      <c r="M8" s="91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93" t="str">
        <f t="shared" si="1"/>
        <v>INVALID</v>
      </c>
    </row>
    <row r="9">
      <c r="A9" s="64" t="s">
        <v>78</v>
      </c>
      <c r="B9" s="112" t="str">
        <f>'Master Sheet'!$H$4</f>
        <v>#N/A</v>
      </c>
      <c r="C9" s="113" t="str">
        <f>'Master Sheet'!$M$4</f>
        <v>#N/A</v>
      </c>
      <c r="D9" s="83" t="str">
        <f>'Master Sheet'!$M$5</f>
        <v>#N/A</v>
      </c>
      <c r="E9" s="84" t="str">
        <f>IF(OR(ISBLANK('Master Sheet'!$M$9),ISNA('Master Sheet'!$M$9)),'Master Sheet'!$M$3,'Master Sheet'!$M$9)</f>
        <v>#N/A</v>
      </c>
      <c r="F9" s="85" t="str">
        <f>'Master Sheet'!$R$4</f>
        <v>#N/A</v>
      </c>
      <c r="G9" s="86" t="str">
        <f>IF(OR(ISBLANK('Master Sheet'!$R$6),ISNA('Master Sheet'!$R$6)),'Master Sheet'!$R$5,'Master Sheet'!$R$6)</f>
        <v>#N/A</v>
      </c>
      <c r="H9" s="87" t="str">
        <f>IF(OR(ISBLANK('Master Sheet'!$R$7),ISNA('Master Sheet'!$R$7)),'Master Sheet'!$R$3,'Master Sheet'!$R$7)</f>
        <v>#N/A</v>
      </c>
      <c r="I9" s="88" t="str">
        <f>'Master Sheet'!$W$4</f>
        <v>#N/A</v>
      </c>
      <c r="J9" s="89" t="str">
        <f>'Master Sheet'!$W$6</f>
        <v>#N/A</v>
      </c>
      <c r="K9" s="89" t="str">
        <f>IF(OR(ISBLANK('Master Sheet'!$W$8),ISNA('Master Sheet'!$W$8)),'Master Sheet'!$W$5,'Master Sheet'!$W$8)</f>
        <v>#N/A</v>
      </c>
      <c r="L9" s="114" t="str">
        <f>IF(OR(ISBLANK('Master Sheet'!$W$9),ISNA('Master Sheet'!$W$9)),'Master Sheet'!$W$3,'Master Sheet'!$W$9)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79" t="s">
        <v>79</v>
      </c>
      <c r="B10" s="112" t="str">
        <f>'Master Sheet'!$H$4</f>
        <v>#N/A</v>
      </c>
      <c r="C10" s="113" t="str">
        <f>'Master Sheet'!$M$4</f>
        <v>#N/A</v>
      </c>
      <c r="D10" s="83" t="str">
        <f>'Master Sheet'!$M$6</f>
        <v>#N/A</v>
      </c>
      <c r="E10" s="84" t="str">
        <f>'Master Sheet'!$M$7</f>
        <v>#N/A</v>
      </c>
      <c r="F10" s="85" t="str">
        <f>'Master Sheet'!$R$5</f>
        <v>#N/A</v>
      </c>
      <c r="G10" s="86" t="str">
        <f>IF(OR(ISBLANK('Master Sheet'!$R$6),ISNA('Master Sheet'!$R$6)),'Master Sheet'!$R$4,'Master Sheet'!$R$6)</f>
        <v>#N/A</v>
      </c>
      <c r="H10" s="87" t="str">
        <f>IF(OR(ISBLANK('Master Sheet'!$R$7),ISNA('Master Sheet'!$R$7)),'Master Sheet'!$R$3,'Master Sheet'!$R$7)</f>
        <v>#N/A</v>
      </c>
      <c r="I10" s="88" t="str">
        <f>'Master Sheet'!$W$5</f>
        <v>#N/A</v>
      </c>
      <c r="J10" s="89" t="str">
        <f>'Master Sheet'!$W$6</f>
        <v>#N/A</v>
      </c>
      <c r="K10" s="89" t="str">
        <f>IF(OR(ISBLANK('Master Sheet'!$W$8),ISNA('Master Sheet'!$W$8)),'Master Sheet'!$W$4,'Master Sheet'!$W$8)</f>
        <v>#N/A</v>
      </c>
      <c r="L10" s="114" t="str">
        <f>IF(OR(ISBLANK('Master Sheet'!$W$9),ISNA('Master Sheet'!$W$9)),'Master Sheet'!$W$3,'Master Sheet'!$W$9)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64" t="s">
        <v>80</v>
      </c>
      <c r="B11" s="112" t="str">
        <f>IF(OR(ISBLANK('Master Sheet'!$H$5),ISNA('Master Sheet'!$H$5)),'Master Sheet'!$H$4,'Master Sheet'!$H$5)</f>
        <v>#N/A</v>
      </c>
      <c r="C11" s="113" t="str">
        <f>'Master Sheet'!$M$5</f>
        <v>#N/A</v>
      </c>
      <c r="D11" s="83" t="str">
        <f>IF(OR(ISBLANK('Master Sheet'!$M$8),ISNA('Master Sheet'!$M$8)),'Master Sheet'!$M$3,'Master Sheet'!$M$8)</f>
        <v>#N/A</v>
      </c>
      <c r="E11" s="84" t="str">
        <f>IF(OR(ISBLANK('Master Sheet'!$M$9),ISNA('Master Sheet'!$M$9)),'Master Sheet'!$M$4,'Master Sheet'!$M$9)</f>
        <v>#N/A</v>
      </c>
      <c r="F11" s="85" t="str">
        <f>'Master Sheet'!$R$5</f>
        <v>#N/A</v>
      </c>
      <c r="G11" s="87" t="str">
        <f>IF(OR(ISBLANK('Master Sheet'!$R$6),ISNA('Master Sheet'!$R$6)),'Master Sheet'!$R$3,'Master Sheet'!$R$6)</f>
        <v>#N/A</v>
      </c>
      <c r="H11" s="87" t="str">
        <f>IF(OR(ISBLANK('Master Sheet'!$R$6),ISNA('Master Sheet'!$R$6)),'Master Sheet'!$R$3,'Master Sheet'!$R$6)</f>
        <v>#N/A</v>
      </c>
      <c r="I11" s="88" t="str">
        <f>'Master Sheet'!$W$5</f>
        <v>#N/A</v>
      </c>
      <c r="J11" s="89" t="str">
        <f>'Master Sheet'!$W$6</f>
        <v>#N/A</v>
      </c>
      <c r="K11" s="89" t="str">
        <f>IF(OR(ISBLANK('Master Sheet'!$W$8),ISNA('Master Sheet'!$W$8)),'Master Sheet'!$W$7,'Master Sheet'!$W$8)</f>
        <v>#N/A</v>
      </c>
      <c r="L11" s="114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64" t="s">
        <v>81</v>
      </c>
      <c r="B12" s="112" t="str">
        <f>IF(OR(ISBLANK('Master Sheet'!$H$5),ISNA('Master Sheet'!$H$5)),'Master Sheet'!$H$3,'Master Sheet'!$H$5)</f>
        <v>#N/A</v>
      </c>
      <c r="C12" s="113" t="str">
        <f>'Master Sheet'!$M$6</f>
        <v>#N/A</v>
      </c>
      <c r="D12" s="83" t="str">
        <f>'Master Sheet'!$M$7</f>
        <v>#N/A</v>
      </c>
      <c r="E12" s="84" t="str">
        <f>IF(OR(ISBLANK('Master Sheet'!$M$10),ISNA('Master Sheet'!$M$10)),'Master Sheet'!$M$3,'Master Sheet'!$M$10)</f>
        <v>#N/A</v>
      </c>
      <c r="F12" s="85" t="str">
        <f>IF(OR(ISBLANK('Master Sheet'!$R$6),ISNA('Master Sheet'!$R$6)),'Master Sheet'!$R$3,'Master Sheet'!$R$6)</f>
        <v>#N/A</v>
      </c>
      <c r="G12" s="86" t="str">
        <f>IF(OR(ISBLANK('Master Sheet'!$R$9),ISNA('Master Sheet'!$R$9)),'Master Sheet'!$R$3,'Master Sheet'!$R$9)</f>
        <v>#N/A</v>
      </c>
      <c r="H12" s="87" t="str">
        <f>IF(OR(ISBLANK('Master Sheet'!$R$8),ISNA('Master Sheet'!$R$8)),'Master Sheet'!$R$5,'Master Sheet'!$R$8)</f>
        <v>#N/A</v>
      </c>
      <c r="I12" s="88" t="str">
        <f>'Master Sheet'!$W$7</f>
        <v>#N/A</v>
      </c>
      <c r="J12" s="89" t="str">
        <f>'Master Sheet'!$W$6</f>
        <v>#N/A</v>
      </c>
      <c r="K12" s="89" t="str">
        <f>IF(OR(ISBLANK('Master Sheet'!$W$8),ISNA('Master Sheet'!$W$8)),'Master Sheet'!$W$4,'Master Sheet'!$W$8)</f>
        <v>#N/A</v>
      </c>
      <c r="L12" s="114" t="str">
        <f>IF(OR(ISBLANK('Master Sheet'!$W$9),ISNA('Master Sheet'!$W$9)),'Master Sheet'!$W$3,'Master Sheet'!$W$9)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79" t="s">
        <v>82</v>
      </c>
      <c r="B13" s="115" t="str">
        <f>IF(OR(ISBLANK('Master Sheet'!$H$5),ISNA('Master Sheet'!$H$5)),'Master Sheet'!$H$3,'Master Sheet'!$H$5)</f>
        <v>#N/A</v>
      </c>
      <c r="C13" s="116" t="str">
        <f>'Master Sheet'!$M$6</f>
        <v>#N/A</v>
      </c>
      <c r="D13" s="97" t="str">
        <f>IF(OR(ISBLANK('Master Sheet'!$M$9),ISNA('Master Sheet'!$M$9)),'Master Sheet'!$M$4,'Master Sheet'!$M$9)</f>
        <v>#N/A</v>
      </c>
      <c r="E13" s="98" t="str">
        <f>IF(OR(ISBLANK('Master Sheet'!$M$10),ISNA('Master Sheet'!$M$10)),'Master Sheet'!$M$3,'Master Sheet'!$M$10)</f>
        <v>#N/A</v>
      </c>
      <c r="F13" s="99" t="str">
        <f>IF(OR(ISBLANK('Master Sheet'!$R$7),ISNA('Master Sheet'!$R$7)),'Master Sheet'!$R$3,'Master Sheet'!$R$7)</f>
        <v>#N/A</v>
      </c>
      <c r="G13" s="100" t="str">
        <f>IF(OR(ISBLANK('Master Sheet'!$R$8),ISNA('Master Sheet'!$R$8)),'Master Sheet'!$R$5,'Master Sheet'!$R$8)</f>
        <v>#N/A</v>
      </c>
      <c r="H13" s="101" t="str">
        <f>'Master Sheet'!$R$4</f>
        <v>#N/A</v>
      </c>
      <c r="I13" s="117" t="str">
        <f>IF(OR(ISBLANK('Master Sheet'!$W$9),ISNA('Master Sheet'!$W$9)),'Master Sheet'!$W$5,'Master Sheet'!$W$9)</f>
        <v>#N/A</v>
      </c>
      <c r="J13" s="103" t="str">
        <f>'Master Sheet'!$W$4</f>
        <v>#N/A</v>
      </c>
      <c r="K13" s="103" t="str">
        <f>'Master Sheet'!$W$7</f>
        <v>#N/A</v>
      </c>
      <c r="L13" s="118" t="str">
        <f>IF(OR(ISBLANK('Master Sheet'!$W$10),ISNA('Master Sheet'!$W$10)),'Master Sheet'!$W$3,'Master Sheet'!$W$10)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>
      <c r="B18" s="26"/>
      <c r="C18" s="107"/>
      <c r="D18" s="26"/>
      <c r="E18" s="26"/>
      <c r="F18" s="26"/>
      <c r="G18" s="26"/>
      <c r="H18" s="26"/>
      <c r="I18" s="26"/>
      <c r="J18" s="26"/>
      <c r="K18" s="26"/>
      <c r="L18" s="26"/>
    </row>
    <row r="19">
      <c r="B19" s="26"/>
      <c r="C19" s="107"/>
      <c r="D19" s="26"/>
      <c r="E19" s="107"/>
      <c r="F19" s="26"/>
      <c r="G19" s="26"/>
      <c r="H19" s="26"/>
      <c r="I19" s="26"/>
      <c r="J19" s="26"/>
      <c r="K19" s="26"/>
      <c r="L19" s="26"/>
    </row>
    <row r="20">
      <c r="B20" s="26"/>
      <c r="C20" s="26"/>
      <c r="D20" s="26"/>
      <c r="E20" s="107"/>
      <c r="F20" s="26"/>
      <c r="G20" s="26"/>
      <c r="H20" s="26"/>
      <c r="I20" s="26"/>
      <c r="J20" s="26"/>
      <c r="K20" s="26"/>
      <c r="L20" s="26"/>
    </row>
    <row r="21" ht="15.75" customHeight="1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ht="15.75" customHeight="1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ht="15.75" customHeight="1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ht="15.75" customHeight="1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ht="15.75" customHeight="1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ht="15.75" customHeight="1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ht="15.75" customHeight="1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ht="15.75" customHeight="1">
      <c r="B28" s="26"/>
      <c r="C28" s="26"/>
      <c r="D28" s="26"/>
      <c r="F28" s="26"/>
      <c r="G28" s="26"/>
      <c r="H28" s="26"/>
      <c r="I28" s="26"/>
      <c r="J28" s="26"/>
      <c r="K28" s="26"/>
      <c r="L28" s="26"/>
    </row>
    <row r="29" ht="15.75" customHeight="1">
      <c r="B29" s="26"/>
      <c r="D29" s="26"/>
      <c r="F29" s="26"/>
      <c r="G29" s="26"/>
      <c r="H29" s="26"/>
      <c r="I29" s="26"/>
      <c r="J29" s="26"/>
      <c r="K29" s="26"/>
      <c r="L29" s="26"/>
    </row>
    <row r="30" ht="15.75" customHeight="1">
      <c r="B30" s="26"/>
      <c r="D30" s="26"/>
      <c r="F30" s="26"/>
      <c r="G30" s="26"/>
      <c r="H30" s="26"/>
      <c r="I30" s="26"/>
      <c r="J30" s="26"/>
      <c r="K30" s="26"/>
      <c r="L30" s="26"/>
    </row>
    <row r="31" ht="15.75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ht="15.75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ht="15.7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ht="15.75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ht="15.7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ht="15.75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ht="15.75" customHeight="1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ht="15.75" customHeight="1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ht="15.75" customHeight="1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ht="15.75" customHeight="1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ht="15.75" customHeight="1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ht="15.75" customHeight="1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ht="15.75" customHeight="1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ht="15.75" customHeight="1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ht="15.75" customHeight="1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ht="15.75" customHeight="1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ht="15.75" customHeight="1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ht="15.75" customHeight="1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ht="15.75" customHeight="1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ht="15.75" customHeight="1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ht="15.75" customHeight="1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ht="15.75" customHeight="1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ht="15.75" customHeight="1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ht="15.75" customHeight="1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ht="15.75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ht="15.75" customHeight="1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ht="15.75" customHeight="1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ht="15.75" customHeight="1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ht="15.75" customHeight="1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ht="15.75" customHeight="1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ht="15.75" customHeight="1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ht="15.75" customHeight="1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ht="15.75" customHeight="1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ht="15.75" customHeight="1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ht="15.75" customHeight="1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ht="15.75" customHeight="1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ht="15.75" customHeight="1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ht="15.75" customHeight="1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ht="15.75" customHeight="1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ht="15.75" customHeight="1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ht="15.75" customHeight="1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ht="15.75" customHeight="1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ht="15.75" customHeight="1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ht="15.75" customHeight="1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ht="15.75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ht="15.75" customHeight="1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ht="15.75" customHeight="1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ht="15.75" customHeight="1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ht="15.75" customHeight="1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ht="15.75" customHeight="1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ht="15.75" customHeight="1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ht="15.75" customHeight="1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ht="15.75" customHeight="1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ht="15.75" customHeight="1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ht="15.75" customHeight="1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ht="15.75" customHeight="1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ht="15.75" customHeight="1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ht="15.75" customHeight="1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ht="15.75" customHeight="1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ht="15.75" customHeight="1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ht="15.75" customHeight="1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ht="15.75" customHeight="1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ht="15.75" customHeight="1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ht="15.75" customHeight="1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ht="15.75" customHeight="1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ht="15.75" customHeight="1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ht="15.75" customHeight="1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ht="15.75" customHeight="1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ht="15.75" customHeight="1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ht="15.75" customHeight="1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ht="15.75" customHeight="1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ht="15.75" customHeight="1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ht="15.75" customHeight="1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ht="15.75" customHeight="1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ht="15.75" customHeight="1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ht="15.75" customHeight="1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ht="15.75" customHeight="1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ht="15.75" customHeight="1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ht="15.75" customHeight="1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ht="15.75" customHeight="1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ht="15.75" customHeight="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ht="15.75" customHeight="1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ht="15.75" customHeight="1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ht="15.75" customHeight="1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ht="15.75" customHeight="1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ht="15.75" customHeight="1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ht="15.75" customHeight="1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ht="15.75" customHeight="1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ht="15.75" customHeight="1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ht="15.75" customHeight="1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ht="15.75" customHeight="1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ht="15.75" customHeight="1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ht="15.75" customHeight="1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ht="15.75" customHeight="1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ht="15.75" customHeight="1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ht="15.75" customHeight="1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ht="15.75" customHeight="1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ht="15.75" customHeight="1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ht="15.75" customHeight="1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ht="15.75" customHeight="1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ht="15.75" customHeight="1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ht="15.75" customHeight="1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ht="15.75" customHeight="1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ht="15.75" customHeight="1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ht="15.75" customHeight="1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ht="15.75" customHeight="1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ht="15.75" customHeight="1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ht="15.75" customHeight="1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ht="15.75" customHeight="1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</sheetData>
  <mergeCells count="4">
    <mergeCell ref="M1:P1"/>
    <mergeCell ref="I1:L1"/>
    <mergeCell ref="F1:H1"/>
    <mergeCell ref="C1:E1"/>
  </mergeCells>
  <conditionalFormatting sqref="P3:P13">
    <cfRule type="containsText" dxfId="0" priority="1" operator="containsText" text="&quot;INVALID&quot;">
      <formula>NOT(ISERROR(SEARCH(("""INVALID"""),(P3))))</formula>
    </cfRule>
  </conditionalFormatting>
  <conditionalFormatting sqref="P3:P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ellIs" dxfId="0" priority="3" operator="greaterThan">
      <formula>100</formula>
    </cfRule>
  </conditionalFormatting>
  <conditionalFormatting sqref="N3:O13">
    <cfRule type="cellIs" dxfId="0" priority="4" operator="greaterThan">
      <formula>7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00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14.71"/>
    <col customWidth="1" min="3" max="5" width="18.29"/>
    <col customWidth="1" min="6" max="8" width="15.14"/>
    <col customWidth="1" min="9" max="9" width="14.43"/>
    <col customWidth="1" min="10" max="12" width="14.57"/>
    <col customWidth="1" min="13" max="13" width="8.43"/>
    <col customWidth="1" min="14" max="14" width="5.14"/>
    <col customWidth="1" min="15" max="15" width="3.86"/>
    <col customWidth="1" min="16" max="16" width="8.29"/>
  </cols>
  <sheetData>
    <row r="1" ht="15.75" customHeight="1">
      <c r="A1" s="54"/>
      <c r="B1" s="119" t="s">
        <v>57</v>
      </c>
      <c r="C1" s="56" t="s">
        <v>13</v>
      </c>
      <c r="D1" s="41"/>
      <c r="E1" s="42"/>
      <c r="F1" s="120" t="s">
        <v>14</v>
      </c>
      <c r="G1" s="41"/>
      <c r="H1" s="41"/>
      <c r="I1" s="42"/>
      <c r="J1" s="55" t="s">
        <v>58</v>
      </c>
      <c r="K1" s="41"/>
      <c r="L1" s="42"/>
      <c r="M1" s="121" t="s">
        <v>59</v>
      </c>
      <c r="N1" s="122"/>
      <c r="O1" s="122"/>
      <c r="P1" s="123"/>
    </row>
    <row r="2" ht="15.75" customHeight="1">
      <c r="A2" s="60"/>
      <c r="B2" s="61" t="s">
        <v>60</v>
      </c>
      <c r="C2" s="62" t="s">
        <v>61</v>
      </c>
      <c r="D2" s="62" t="s">
        <v>62</v>
      </c>
      <c r="E2" s="62" t="s">
        <v>63</v>
      </c>
      <c r="F2" s="62" t="s">
        <v>64</v>
      </c>
      <c r="G2" s="62" t="s">
        <v>65</v>
      </c>
      <c r="H2" s="62" t="s">
        <v>66</v>
      </c>
      <c r="I2" s="62" t="s">
        <v>67</v>
      </c>
      <c r="J2" s="62" t="s">
        <v>68</v>
      </c>
      <c r="K2" s="62" t="s">
        <v>69</v>
      </c>
      <c r="L2" s="62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124" t="s">
        <v>71</v>
      </c>
    </row>
    <row r="3">
      <c r="A3" s="125" t="s">
        <v>72</v>
      </c>
      <c r="B3" s="65" t="str">
        <f>'Master Sheet'!$H$3</f>
        <v>#N/A</v>
      </c>
      <c r="C3" s="110" t="str">
        <f>'Master Sheet'!$M$3</f>
        <v>#N/A</v>
      </c>
      <c r="D3" s="68" t="str">
        <f>'Master Sheet'!$M$4</f>
        <v>#N/A</v>
      </c>
      <c r="E3" s="126" t="str">
        <f>'Master Sheet'!$M$5</f>
        <v>#N/A</v>
      </c>
      <c r="F3" s="127" t="str">
        <f>'Master Sheet'!$R$3</f>
        <v>#N/A</v>
      </c>
      <c r="G3" s="128" t="str">
        <f>'Master Sheet'!$R$4</f>
        <v>#N/A</v>
      </c>
      <c r="H3" s="128" t="str">
        <f>'Master Sheet'!$R$5</f>
        <v>#N/A</v>
      </c>
      <c r="I3" s="129" t="str">
        <f>'Master Sheet'!$R$6</f>
        <v>#N/A</v>
      </c>
      <c r="J3" s="130" t="str">
        <f>'Master Sheet'!$W$3</f>
        <v>#N/A</v>
      </c>
      <c r="K3" s="74" t="str">
        <f>'Master Sheet'!$W$4</f>
        <v>#N/A</v>
      </c>
      <c r="L3" s="75" t="str">
        <f>'Master Sheet'!$W$5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131" t="s">
        <v>73</v>
      </c>
      <c r="B4" s="80" t="str">
        <f>'Master Sheet'!$H$3</f>
        <v>#N/A</v>
      </c>
      <c r="C4" s="113" t="str">
        <f>'Master Sheet'!$M$3</f>
        <v>#N/A</v>
      </c>
      <c r="D4" s="83" t="str">
        <f>'Master Sheet'!$M$4</f>
        <v>#N/A</v>
      </c>
      <c r="E4" s="132" t="str">
        <f>'Master Sheet'!$M$6</f>
        <v>#N/A</v>
      </c>
      <c r="F4" s="133" t="str">
        <f>'Master Sheet'!R$3</f>
        <v>#N/A</v>
      </c>
      <c r="G4" s="134" t="str">
        <f>'Master Sheet'!$R$4</f>
        <v>#N/A</v>
      </c>
      <c r="H4" s="134" t="str">
        <f>'Master Sheet'!R$5</f>
        <v>#N/A</v>
      </c>
      <c r="I4" s="135" t="str">
        <f>IF(OR(ISBLANK('Master Sheet'!$R$7),ISNA('Master Sheet'!$R$7)),'Master Sheet'!$R$6,'Master Sheet'!$R$7)</f>
        <v>#N/A</v>
      </c>
      <c r="J4" s="136" t="str">
        <f>'Master Sheet'!$W$3</f>
        <v>#N/A</v>
      </c>
      <c r="K4" s="89" t="str">
        <f>'Master Sheet'!$W$4</f>
        <v>#N/A</v>
      </c>
      <c r="L4" s="90" t="str">
        <f>'Master Sheet'!$W$6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125" t="s">
        <v>74</v>
      </c>
      <c r="B5" s="80" t="str">
        <f>'Master Sheet'!$H$3</f>
        <v>#N/A</v>
      </c>
      <c r="C5" s="113" t="str">
        <f>'Master Sheet'!$M$3</f>
        <v>#N/A</v>
      </c>
      <c r="D5" s="83" t="str">
        <f>'Master Sheet'!$M$4</f>
        <v>#N/A</v>
      </c>
      <c r="E5" s="132" t="str">
        <f>'Master Sheet'!$M$7</f>
        <v>#N/A</v>
      </c>
      <c r="F5" s="133" t="str">
        <f>'Master Sheet'!R$3</f>
        <v>#N/A</v>
      </c>
      <c r="G5" s="134" t="str">
        <f>'Master Sheet'!$R$4</f>
        <v>#N/A</v>
      </c>
      <c r="H5" s="134" t="str">
        <f>'Master Sheet'!R6</f>
        <v>#N/A</v>
      </c>
      <c r="I5" s="135" t="str">
        <f>IF(OR(ISBLANK('Master Sheet'!$R$7),ISNA('Master Sheet'!$R$7)),'Master Sheet'!$R$5,'Master Sheet'!$R$7)</f>
        <v>#N/A</v>
      </c>
      <c r="J5" s="136" t="str">
        <f>'Master Sheet'!$W$3</f>
        <v>#N/A</v>
      </c>
      <c r="K5" s="89" t="str">
        <f>'Master Sheet'!$W$4</f>
        <v>#N/A</v>
      </c>
      <c r="L5" s="90" t="str">
        <f>'Master Sheet'!$W$7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125" t="s">
        <v>75</v>
      </c>
      <c r="B6" s="80" t="str">
        <f>'Master Sheet'!$H$3</f>
        <v>#N/A</v>
      </c>
      <c r="C6" s="113" t="str">
        <f>'Master Sheet'!$M$3</f>
        <v>#N/A</v>
      </c>
      <c r="D6" s="83" t="str">
        <f>'Master Sheet'!$M$5</f>
        <v>#N/A</v>
      </c>
      <c r="E6" s="132" t="str">
        <f>IF(OR(ISBLANK('Master Sheet'!$M$8),ISNA('Master Sheet'!$M$4)),'Master Sheet'!$M$3,'Master Sheet'!$M$8)</f>
        <v>#N/A</v>
      </c>
      <c r="F6" s="133" t="str">
        <f>'Master Sheet'!R$3</f>
        <v>#N/A</v>
      </c>
      <c r="G6" s="134" t="str">
        <f>'Master Sheet'!R$5</f>
        <v>#N/A</v>
      </c>
      <c r="H6" s="134" t="str">
        <f>'Master Sheet'!R6</f>
        <v>#N/A</v>
      </c>
      <c r="I6" s="135" t="str">
        <f>IF(OR(ISBLANK('Master Sheet'!$R$7),ISNA('Master Sheet'!$R$7)),'Master Sheet'!$R$4,'Master Sheet'!$R$7)</f>
        <v>#N/A</v>
      </c>
      <c r="J6" s="136" t="str">
        <f>'Master Sheet'!$W$3</f>
        <v>#N/A</v>
      </c>
      <c r="K6" s="89" t="str">
        <f>'Master Sheet'!$W$5</f>
        <v>#N/A</v>
      </c>
      <c r="L6" s="90" t="str">
        <f>IF(OR(ISBLANK('Master Sheet'!$W$8),ISNA('Master Sheet'!$W$8)),'Master Sheet'!$W$4,'Master Sheet'!$W$8)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131" t="s">
        <v>76</v>
      </c>
      <c r="B7" s="80" t="str">
        <f>'Master Sheet'!$H$4</f>
        <v>#N/A</v>
      </c>
      <c r="C7" s="113" t="str">
        <f>'Master Sheet'!$M$3</f>
        <v>#N/A</v>
      </c>
      <c r="D7" s="83" t="str">
        <f>'Master Sheet'!$M$5</f>
        <v>#N/A</v>
      </c>
      <c r="E7" s="132" t="str">
        <f>'Master Sheet'!$M$6</f>
        <v>#N/A</v>
      </c>
      <c r="F7" s="133" t="str">
        <f>'Master Sheet'!$R$4</f>
        <v>#N/A</v>
      </c>
      <c r="G7" s="134" t="str">
        <f>'Master Sheet'!R5</f>
        <v>#N/A</v>
      </c>
      <c r="H7" s="134" t="str">
        <f>'Master Sheet'!R6</f>
        <v>#N/A</v>
      </c>
      <c r="I7" s="135" t="str">
        <f>IF(OR(ISBLANK('Master Sheet'!$R$7),ISNA('Master Sheet'!$R$7)),'Master Sheet'!$R$3,'Master Sheet'!$R$7)</f>
        <v>#N/A</v>
      </c>
      <c r="J7" s="136" t="str">
        <f>'Master Sheet'!$W$3</f>
        <v>#N/A</v>
      </c>
      <c r="K7" s="89" t="str">
        <f>'Master Sheet'!W$6</f>
        <v>#N/A</v>
      </c>
      <c r="L7" s="90" t="str">
        <f>'Master Sheet'!$W$7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125" t="s">
        <v>77</v>
      </c>
      <c r="B8" s="80" t="str">
        <f>'Master Sheet'!$H$4</f>
        <v>#N/A</v>
      </c>
      <c r="C8" s="113" t="str">
        <f>'Master Sheet'!$M$3</f>
        <v>#N/A</v>
      </c>
      <c r="D8" s="83" t="str">
        <f>'Master Sheet'!$M$7</f>
        <v>#N/A</v>
      </c>
      <c r="E8" s="132" t="str">
        <f>IF(OR(ISBLANK('Master Sheet'!$M$8),ISNA('Master Sheet'!$M$4)),'Master Sheet'!$M$3,'Master Sheet'!$M$8)</f>
        <v>#N/A</v>
      </c>
      <c r="F8" s="133" t="str">
        <f>'Master Sheet'!$R$4</f>
        <v>#N/A</v>
      </c>
      <c r="G8" s="134" t="str">
        <f>'Master Sheet'!R5</f>
        <v>#N/A</v>
      </c>
      <c r="H8" s="134" t="str">
        <f>IF(OR(ISBLANK('Master Sheet'!$R$7),ISNA('Master Sheet'!$R$7)),'Master Sheet'!$R$6,'Master Sheet'!$R$7)</f>
        <v>#N/A</v>
      </c>
      <c r="I8" s="135" t="str">
        <f>'Master Sheet'!R3</f>
        <v>#N/A</v>
      </c>
      <c r="J8" s="136" t="str">
        <f>'Master Sheet'!$W$4</f>
        <v>#N/A</v>
      </c>
      <c r="K8" s="89" t="str">
        <f>'Master Sheet'!$W$5</f>
        <v>#N/A</v>
      </c>
      <c r="L8" s="90" t="str">
        <f>'Master Sheet'!$W$6</f>
        <v>#N/A</v>
      </c>
      <c r="M8" s="91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93" t="str">
        <f t="shared" si="1"/>
        <v>INVALID</v>
      </c>
    </row>
    <row r="9">
      <c r="A9" s="125" t="s">
        <v>78</v>
      </c>
      <c r="B9" s="80" t="str">
        <f>'Master Sheet'!$H$4</f>
        <v>#N/A</v>
      </c>
      <c r="C9" s="113" t="str">
        <f>'Master Sheet'!$M$4</f>
        <v>#N/A</v>
      </c>
      <c r="D9" s="83" t="str">
        <f>'Master Sheet'!$M$5</f>
        <v>#N/A</v>
      </c>
      <c r="E9" s="132" t="str">
        <f>IF(OR(ISBLANK('Master Sheet'!$M$9),ISNA('Master Sheet'!$M$9)),'Master Sheet'!$M$3,'Master Sheet'!$M$9)</f>
        <v>#N/A</v>
      </c>
      <c r="F9" s="133" t="str">
        <f>'Master Sheet'!$R$4</f>
        <v>#N/A</v>
      </c>
      <c r="G9" s="134" t="str">
        <f>'Master Sheet'!R6</f>
        <v>#N/A</v>
      </c>
      <c r="H9" s="134" t="str">
        <f>IF(OR(ISBLANK('Master Sheet'!$R$7),ISNA('Master Sheet'!$R$7)),'Master Sheet'!$R$5,'Master Sheet'!$R$7)</f>
        <v>#N/A</v>
      </c>
      <c r="I9" s="135" t="str">
        <f>'Master Sheet'!R3</f>
        <v>#N/A</v>
      </c>
      <c r="J9" s="136" t="str">
        <f>'Master Sheet'!$W$4</f>
        <v>#N/A</v>
      </c>
      <c r="K9" s="89" t="str">
        <f>'Master Sheet'!$W$7</f>
        <v>#N/A</v>
      </c>
      <c r="L9" s="90" t="str">
        <f>IF(OR(ISBLANK('Master Sheet'!$W$8),ISNA('Master Sheet'!$W$8)),'Master Sheet'!$W$3,'Master Sheet'!$W$8)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131" t="s">
        <v>79</v>
      </c>
      <c r="B10" s="80" t="str">
        <f>'Master Sheet'!$H$4</f>
        <v>#N/A</v>
      </c>
      <c r="C10" s="113" t="str">
        <f>'Master Sheet'!$M$4</f>
        <v>#N/A</v>
      </c>
      <c r="D10" s="83" t="str">
        <f>'Master Sheet'!$M$6</f>
        <v>#N/A</v>
      </c>
      <c r="E10" s="132" t="str">
        <f>'Master Sheet'!$M$7</f>
        <v>#N/A</v>
      </c>
      <c r="F10" s="133" t="str">
        <f>'Master Sheet'!R5</f>
        <v>#N/A</v>
      </c>
      <c r="G10" s="134" t="str">
        <f>'Master Sheet'!R6</f>
        <v>#N/A</v>
      </c>
      <c r="H10" s="134" t="str">
        <f>IF(OR(ISBLANK('Master Sheet'!$R$7),ISNA('Master Sheet'!$R$7)),'Master Sheet'!$R$4,'Master Sheet'!$R$7)</f>
        <v>#N/A</v>
      </c>
      <c r="I10" s="135" t="str">
        <f>IF(OR(ISBLANK('Master Sheet'!$R$8),ISNA('Master Sheet'!$R$8)),'Master Sheet'!$R$3,'Master Sheet'!$R$8)</f>
        <v>#N/A</v>
      </c>
      <c r="J10" s="136" t="str">
        <f>'Master Sheet'!$W$4</f>
        <v>#N/A</v>
      </c>
      <c r="K10" s="89" t="str">
        <f>'Master Sheet'!$W$7</f>
        <v>#N/A</v>
      </c>
      <c r="L10" s="90" t="str">
        <f>IF(OR(ISBLANK('Master Sheet'!$W$9),ISNA('Master Sheet'!$W$9)),'Master Sheet'!$W$3,'Master Sheet'!$W$9)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125" t="s">
        <v>80</v>
      </c>
      <c r="B11" s="80" t="str">
        <f>IF(OR(ISBLANK('Master Sheet'!$H$5),ISNA('Master Sheet'!$H$5)),'Master Sheet'!$H$4,'Master Sheet'!$H$5)</f>
        <v>#N/A</v>
      </c>
      <c r="C11" s="113" t="str">
        <f>'Master Sheet'!$M$5</f>
        <v>#N/A</v>
      </c>
      <c r="D11" s="83" t="str">
        <f>IF(OR(ISBLANK('Master Sheet'!$M$8),ISNA('Master Sheet'!$M$8)),'Master Sheet'!$M$3,'Master Sheet'!$M$8)</f>
        <v>#N/A</v>
      </c>
      <c r="E11" s="132" t="str">
        <f>IF(OR(ISBLANK('Master Sheet'!$M$9),ISNA('Master Sheet'!$M$9)),'Master Sheet'!$M$4,'Master Sheet'!$M$9)</f>
        <v>#N/A</v>
      </c>
      <c r="F11" s="133" t="str">
        <f>'Master Sheet'!R5</f>
        <v>#N/A</v>
      </c>
      <c r="G11" s="134" t="str">
        <f>'Master Sheet'!$R$4</f>
        <v>#N/A</v>
      </c>
      <c r="H11" s="134" t="str">
        <f>'Master Sheet'!R6</f>
        <v>#N/A</v>
      </c>
      <c r="I11" s="135" t="str">
        <f>IF(OR(ISBLANK('Master Sheet'!$R$7),ISNA('Master Sheet'!$R$7)),'Master Sheet'!$R$3,'Master Sheet'!$R$7)</f>
        <v>#N/A</v>
      </c>
      <c r="J11" s="136" t="str">
        <f>'Master Sheet'!$W$5</f>
        <v>#N/A</v>
      </c>
      <c r="K11" s="89" t="str">
        <f>'Master Sheet'!$W$6</f>
        <v>#N/A</v>
      </c>
      <c r="L11" s="90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125" t="s">
        <v>81</v>
      </c>
      <c r="B12" s="80" t="str">
        <f>IF(OR(ISBLANK('Master Sheet'!$H$5),ISNA('Master Sheet'!$H$5)),'Master Sheet'!$H$3,'Master Sheet'!$H$5)</f>
        <v>#N/A</v>
      </c>
      <c r="C12" s="113" t="str">
        <f>'Master Sheet'!$M$6</f>
        <v>#N/A</v>
      </c>
      <c r="D12" s="83" t="str">
        <f>'Master Sheet'!$M$7</f>
        <v>#N/A</v>
      </c>
      <c r="E12" s="132" t="str">
        <f>IF(OR(ISBLANK('Master Sheet'!$M$10),ISNA('Master Sheet'!$M$10)),'Master Sheet'!$M$3,'Master Sheet'!$M$10)</f>
        <v>#N/A</v>
      </c>
      <c r="F12" s="133" t="str">
        <f>'Master Sheet'!R6</f>
        <v>#N/A</v>
      </c>
      <c r="G12" s="134" t="str">
        <f>IF(OR(ISBLANK('Master Sheet'!$R$8),ISNA('Master Sheet'!$R$8)),'Master Sheet'!$R$3,'Master Sheet'!$R$8)</f>
        <v>#N/A</v>
      </c>
      <c r="H12" s="134" t="str">
        <f>'Master Sheet'!$R$4</f>
        <v>#N/A</v>
      </c>
      <c r="I12" s="135" t="str">
        <f>'Master Sheet'!R5</f>
        <v>#N/A</v>
      </c>
      <c r="J12" s="136" t="str">
        <f>'Master Sheet'!$W$5</f>
        <v>#N/A</v>
      </c>
      <c r="K12" s="89" t="str">
        <f>IF(OR(ISBLANK('Master Sheet'!$W$8),ISNA('Master Sheet'!$W$8)),'Master Sheet'!$W$4,'Master Sheet'!$W$8)</f>
        <v>#N/A</v>
      </c>
      <c r="L12" s="90" t="str">
        <f>IF(OR(ISBLANK('Master Sheet'!$W$9),ISNA('Master Sheet'!$W$9)),'Master Sheet'!$W$3,'Master Sheet'!$W$9)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137" t="s">
        <v>82</v>
      </c>
      <c r="B13" s="94" t="str">
        <f>IF(OR(ISBLANK('Master Sheet'!$H$5),ISNA('Master Sheet'!$H$5)),'Master Sheet'!$H$3,'Master Sheet'!$H$5)</f>
        <v>#N/A</v>
      </c>
      <c r="C13" s="116" t="str">
        <f>'Master Sheet'!$M$6</f>
        <v>#N/A</v>
      </c>
      <c r="D13" s="97" t="str">
        <f>IF(OR(ISBLANK('Master Sheet'!$M$9),ISNA('Master Sheet'!$M$9)),'Master Sheet'!$M$4,'Master Sheet'!$M$9)</f>
        <v>#N/A</v>
      </c>
      <c r="E13" s="138" t="str">
        <f>IF(OR(ISBLANK('Master Sheet'!$M$10),ISNA('Master Sheet'!$M$10)),'Master Sheet'!$M$3,'Master Sheet'!$M$10)</f>
        <v>#N/A</v>
      </c>
      <c r="F13" s="139" t="str">
        <f>IF(OR(ISBLANK('Master Sheet'!$R$7),ISNA('Master Sheet'!$R$7)),'Master Sheet'!$R$3,'Master Sheet'!$R$7)</f>
        <v>#N/A</v>
      </c>
      <c r="G13" s="140" t="str">
        <f>'Master Sheet'!$R$4</f>
        <v>#N/A</v>
      </c>
      <c r="H13" s="140" t="str">
        <f>'Master Sheet'!R5</f>
        <v>#N/A</v>
      </c>
      <c r="I13" s="141" t="str">
        <f>'Master Sheet'!R6</f>
        <v>#N/A</v>
      </c>
      <c r="J13" s="142" t="str">
        <f>'Master Sheet'!$W$6</f>
        <v>#N/A</v>
      </c>
      <c r="K13" s="103" t="str">
        <f>IF(OR(ISBLANK('Master Sheet'!$W$8),ISNA('Master Sheet'!$W$8)),'Master Sheet'!$W$4,'Master Sheet'!$W$8)</f>
        <v>#N/A</v>
      </c>
      <c r="L13" s="104" t="str">
        <f>IF(OR(ISBLANK('Master Sheet'!$W$10),ISNA('Master Sheet'!$W$10)),'Master Sheet'!$W$3,'Master Sheet'!$W$10)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ht="15.75" customHeight="1">
      <c r="B21" s="26"/>
    </row>
    <row r="22" ht="15.75" customHeight="1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ht="15.75" customHeight="1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ht="15.75" customHeight="1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ht="15.75" customHeight="1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ht="15.75" customHeight="1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ht="15.75" customHeight="1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ht="15.75" customHeight="1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ht="15.75" customHeight="1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ht="15.75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ht="15.75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ht="15.75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ht="15.7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ht="15.75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ht="15.7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ht="15.75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ht="15.75" customHeight="1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ht="15.75" customHeight="1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ht="15.75" customHeight="1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ht="15.75" customHeight="1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ht="15.75" customHeight="1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ht="15.75" customHeight="1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ht="15.75" customHeight="1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ht="15.75" customHeight="1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ht="15.75" customHeight="1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ht="15.75" customHeight="1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ht="15.75" customHeight="1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ht="15.75" customHeight="1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ht="15.75" customHeight="1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ht="15.75" customHeight="1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ht="15.75" customHeight="1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ht="15.75" customHeight="1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ht="15.75" customHeight="1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ht="15.75" customHeight="1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ht="15.75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ht="15.75" customHeight="1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ht="15.75" customHeight="1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ht="15.75" customHeight="1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ht="15.75" customHeight="1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ht="15.75" customHeight="1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ht="15.75" customHeight="1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ht="15.75" customHeight="1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ht="15.75" customHeight="1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ht="15.75" customHeight="1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ht="15.75" customHeight="1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ht="15.75" customHeight="1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ht="15.75" customHeight="1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ht="15.75" customHeight="1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ht="15.75" customHeight="1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ht="15.75" customHeight="1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ht="15.75" customHeight="1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ht="15.75" customHeight="1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ht="15.75" customHeight="1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ht="15.75" customHeight="1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ht="15.75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ht="15.75" customHeight="1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ht="15.75" customHeight="1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ht="15.75" customHeight="1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ht="15.75" customHeight="1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ht="15.75" customHeight="1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ht="15.75" customHeight="1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ht="15.75" customHeight="1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ht="15.75" customHeight="1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ht="15.75" customHeight="1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ht="15.75" customHeight="1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ht="15.75" customHeight="1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ht="15.75" customHeight="1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ht="15.75" customHeight="1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ht="15.75" customHeight="1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ht="15.75" customHeight="1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ht="15.75" customHeight="1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ht="15.75" customHeight="1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ht="15.75" customHeight="1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ht="15.75" customHeight="1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ht="15.75" customHeight="1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ht="15.75" customHeight="1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ht="15.75" customHeight="1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ht="15.75" customHeight="1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ht="15.75" customHeight="1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ht="15.75" customHeight="1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ht="15.75" customHeight="1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ht="15.75" customHeight="1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ht="15.75" customHeight="1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ht="15.75" customHeight="1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ht="15.75" customHeight="1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ht="15.75" customHeight="1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ht="15.75" customHeight="1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ht="15.75" customHeight="1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ht="15.75" customHeight="1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ht="15.75" customHeight="1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ht="15.75" customHeight="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ht="15.75" customHeight="1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ht="15.75" customHeight="1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ht="15.75" customHeight="1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ht="15.75" customHeight="1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ht="15.75" customHeight="1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ht="15.75" customHeight="1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ht="15.75" customHeight="1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ht="15.75" customHeight="1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ht="15.75" customHeight="1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ht="15.75" customHeight="1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ht="15.75" customHeight="1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ht="15.75" customHeight="1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ht="15.75" customHeight="1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ht="15.75" customHeight="1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ht="15.75" customHeight="1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ht="15.75" customHeight="1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ht="15.75" customHeight="1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ht="15.75" customHeight="1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ht="15.75" customHeight="1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ht="15.75" customHeight="1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ht="15.75" customHeight="1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ht="15.75" customHeight="1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ht="15.75" customHeight="1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ht="15.75" customHeight="1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ht="15.75" customHeight="1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ht="15.75" customHeight="1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ht="15.75" customHeight="1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ht="15.75" customHeight="1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</sheetData>
  <mergeCells count="4">
    <mergeCell ref="J1:L1"/>
    <mergeCell ref="F1:I1"/>
    <mergeCell ref="M1:P1"/>
    <mergeCell ref="C1:E1"/>
  </mergeCells>
  <conditionalFormatting sqref="P3:P13">
    <cfRule type="containsText" dxfId="0" priority="1" operator="containsText" text="&quot;INVALID&quot;">
      <formula>NOT(ISERROR(SEARCH(("""INVALID"""),(P3))))</formula>
    </cfRule>
  </conditionalFormatting>
  <conditionalFormatting sqref="P3:P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ellIs" dxfId="0" priority="3" operator="greaterThan">
      <formula>100</formula>
    </cfRule>
  </conditionalFormatting>
  <conditionalFormatting sqref="N3:O13">
    <cfRule type="cellIs" dxfId="0" priority="4" operator="greaterThan">
      <formula>7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14.71"/>
    <col customWidth="1" min="3" max="3" width="10.0"/>
    <col customWidth="1" min="4" max="4" width="7.57"/>
    <col customWidth="1" min="5" max="7" width="18.29"/>
    <col customWidth="1" min="8" max="9" width="15.14"/>
    <col customWidth="1" min="10" max="12" width="14.57"/>
    <col customWidth="1" min="13" max="13" width="8.43"/>
    <col customWidth="1" min="14" max="14" width="5.14"/>
    <col customWidth="1" min="15" max="15" width="3.86"/>
    <col customWidth="1" min="16" max="16" width="8.29"/>
  </cols>
  <sheetData>
    <row r="1" ht="15.75" customHeight="1">
      <c r="A1" s="54"/>
      <c r="B1" s="55" t="s">
        <v>57</v>
      </c>
      <c r="C1" s="41"/>
      <c r="D1" s="42"/>
      <c r="E1" s="143" t="s">
        <v>13</v>
      </c>
      <c r="F1" s="41"/>
      <c r="G1" s="42"/>
      <c r="H1" s="55" t="s">
        <v>14</v>
      </c>
      <c r="I1" s="41"/>
      <c r="J1" s="55" t="s">
        <v>58</v>
      </c>
      <c r="K1" s="41"/>
      <c r="L1" s="42"/>
      <c r="M1" s="57" t="s">
        <v>59</v>
      </c>
      <c r="N1" s="58"/>
      <c r="O1" s="58"/>
      <c r="P1" s="59"/>
    </row>
    <row r="2" ht="15.75" customHeight="1">
      <c r="A2" s="60"/>
      <c r="B2" s="61" t="s">
        <v>60</v>
      </c>
      <c r="C2" s="62" t="s">
        <v>61</v>
      </c>
      <c r="D2" s="62" t="s">
        <v>62</v>
      </c>
      <c r="E2" s="62" t="s">
        <v>63</v>
      </c>
      <c r="F2" s="62" t="s">
        <v>64</v>
      </c>
      <c r="G2" s="62" t="s">
        <v>65</v>
      </c>
      <c r="H2" s="62" t="s">
        <v>66</v>
      </c>
      <c r="I2" s="62" t="s">
        <v>67</v>
      </c>
      <c r="J2" s="62" t="s">
        <v>68</v>
      </c>
      <c r="K2" s="62" t="s">
        <v>69</v>
      </c>
      <c r="L2" s="62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63" t="s">
        <v>71</v>
      </c>
    </row>
    <row r="3">
      <c r="A3" s="125" t="s">
        <v>72</v>
      </c>
      <c r="B3" s="144" t="str">
        <f>'Master Sheet'!H$3</f>
        <v>#N/A</v>
      </c>
      <c r="C3" s="144" t="str">
        <f>'Master Sheet'!H$4</f>
        <v>#N/A</v>
      </c>
      <c r="D3" s="144" t="str">
        <f>'Master Sheet'!H$5</f>
        <v>#N/A</v>
      </c>
      <c r="E3" s="110" t="str">
        <f>'Master Sheet'!$M$3</f>
        <v>#N/A</v>
      </c>
      <c r="F3" s="68" t="str">
        <f>'Master Sheet'!$M$4</f>
        <v>#N/A</v>
      </c>
      <c r="G3" s="69" t="str">
        <f>'Master Sheet'!$M$5</f>
        <v>#N/A</v>
      </c>
      <c r="H3" s="145" t="str">
        <f>'Master Sheet'!$R$3</f>
        <v>#N/A</v>
      </c>
      <c r="I3" s="146" t="str">
        <f>'Master Sheet'!$R$4</f>
        <v>#N/A</v>
      </c>
      <c r="J3" s="73" t="str">
        <f>'Master Sheet'!$W$3</f>
        <v>#N/A</v>
      </c>
      <c r="K3" s="74" t="str">
        <f>'Master Sheet'!$W$4</f>
        <v>#N/A</v>
      </c>
      <c r="L3" s="75" t="str">
        <f>'Master Sheet'!$W$5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131" t="s">
        <v>73</v>
      </c>
      <c r="B4" s="144" t="str">
        <f>'Master Sheet'!H$3</f>
        <v>#N/A</v>
      </c>
      <c r="C4" s="144" t="str">
        <f>'Master Sheet'!H$4</f>
        <v>#N/A</v>
      </c>
      <c r="D4" s="144" t="str">
        <f>'Master Sheet'!H$5</f>
        <v>#N/A</v>
      </c>
      <c r="E4" s="113" t="str">
        <f>'Master Sheet'!$M$3</f>
        <v>#N/A</v>
      </c>
      <c r="F4" s="83" t="str">
        <f>'Master Sheet'!$M$4</f>
        <v>#N/A</v>
      </c>
      <c r="G4" s="84" t="str">
        <f>'Master Sheet'!$M$6</f>
        <v>#N/A</v>
      </c>
      <c r="H4" s="147" t="str">
        <f>'Master Sheet'!$R$3</f>
        <v>#N/A</v>
      </c>
      <c r="I4" s="148" t="str">
        <f>'Master Sheet'!$R$5</f>
        <v>#N/A</v>
      </c>
      <c r="J4" s="88" t="str">
        <f>'Master Sheet'!$W$3</f>
        <v>#N/A</v>
      </c>
      <c r="K4" s="89" t="str">
        <f>'Master Sheet'!$W$4</f>
        <v>#N/A</v>
      </c>
      <c r="L4" s="90" t="str">
        <f>'Master Sheet'!$W$6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125" t="s">
        <v>74</v>
      </c>
      <c r="B5" s="144" t="str">
        <f>'Master Sheet'!H$3</f>
        <v>#N/A</v>
      </c>
      <c r="C5" s="144" t="str">
        <f>'Master Sheet'!H$4</f>
        <v>#N/A</v>
      </c>
      <c r="D5" s="144" t="str">
        <f>'Master Sheet'!H$5</f>
        <v>#N/A</v>
      </c>
      <c r="E5" s="113" t="str">
        <f>'Master Sheet'!$M$3</f>
        <v>#N/A</v>
      </c>
      <c r="F5" s="83" t="str">
        <f>'Master Sheet'!$M$4</f>
        <v>#N/A</v>
      </c>
      <c r="G5" s="84" t="str">
        <f>'Master Sheet'!$M$7</f>
        <v>#N/A</v>
      </c>
      <c r="H5" s="147" t="str">
        <f>'Master Sheet'!$R$3</f>
        <v>#N/A</v>
      </c>
      <c r="I5" s="148" t="str">
        <f>IF(OR(ISBLANK('Master Sheet'!$R$6),ISNA('Master Sheet'!$R$6)),'Master Sheet'!$R$4,'Master Sheet'!$R$6)</f>
        <v>#N/A</v>
      </c>
      <c r="J5" s="88" t="str">
        <f>'Master Sheet'!$W$3</f>
        <v>#N/A</v>
      </c>
      <c r="K5" s="89" t="str">
        <f>'Master Sheet'!$W$4</f>
        <v>#N/A</v>
      </c>
      <c r="L5" s="90" t="str">
        <f>'Master Sheet'!$W$7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125" t="s">
        <v>75</v>
      </c>
      <c r="B6" s="144" t="str">
        <f>'Master Sheet'!H$3</f>
        <v>#N/A</v>
      </c>
      <c r="C6" s="144" t="str">
        <f>IF(OR(ISBLANK('Master Sheet'!$H$6),ISNA('Master Sheet'!$H$6)),'Master Sheet'!$H$4,'Master Sheet'!$H$6)</f>
        <v>#N/A</v>
      </c>
      <c r="D6" s="144" t="str">
        <f>'Master Sheet'!H$5</f>
        <v>#N/A</v>
      </c>
      <c r="E6" s="113" t="str">
        <f>'Master Sheet'!$M$3</f>
        <v>#N/A</v>
      </c>
      <c r="F6" s="83" t="str">
        <f>'Master Sheet'!$M$5</f>
        <v>#N/A</v>
      </c>
      <c r="G6" s="84" t="str">
        <f>IF(OR(ISBLANK('Master Sheet'!$M$8),ISNA('Master Sheet'!$M$4)),'Master Sheet'!$M$3,'Master Sheet'!$M$8)</f>
        <v>#N/A</v>
      </c>
      <c r="H6" s="147" t="str">
        <f>'Master Sheet'!$R$3</f>
        <v>#N/A</v>
      </c>
      <c r="I6" s="148" t="str">
        <f>IF(OR(ISBLANK('Master Sheet'!$R$7),ISNA('Master Sheet'!$R$7)),'Master Sheet'!$R$4,'Master Sheet'!$R$7)</f>
        <v>#N/A</v>
      </c>
      <c r="J6" s="88" t="str">
        <f>'Master Sheet'!$W$3</f>
        <v>#N/A</v>
      </c>
      <c r="K6" s="89" t="str">
        <f>'Master Sheet'!$W$5</f>
        <v>#N/A</v>
      </c>
      <c r="L6" s="90" t="str">
        <f>IF(OR(ISBLANK('Master Sheet'!$W$8),ISNA('Master Sheet'!$W$8)),'Master Sheet'!$W$4,'Master Sheet'!$W$8)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131" t="s">
        <v>76</v>
      </c>
      <c r="B7" s="144" t="str">
        <f>'Master Sheet'!H$3</f>
        <v>#N/A</v>
      </c>
      <c r="C7" s="144" t="str">
        <f>'Master Sheet'!H$4</f>
        <v>#N/A</v>
      </c>
      <c r="D7" s="144" t="str">
        <f>'Master Sheet'!H$5</f>
        <v>#N/A</v>
      </c>
      <c r="E7" s="113" t="str">
        <f>'Master Sheet'!$M$3</f>
        <v>#N/A</v>
      </c>
      <c r="F7" s="83" t="str">
        <f>'Master Sheet'!$M$5</f>
        <v>#N/A</v>
      </c>
      <c r="G7" s="84" t="str">
        <f>'Master Sheet'!$M$6</f>
        <v>#N/A</v>
      </c>
      <c r="H7" s="147" t="str">
        <f>'Master Sheet'!$R$4</f>
        <v>#N/A</v>
      </c>
      <c r="I7" s="148" t="str">
        <f>IF(OR(ISBLANK('Master Sheet'!$R$8),ISNA('Master Sheet'!$R$8)),'Master Sheet'!$R$3,'Master Sheet'!$R$8)</f>
        <v>#N/A</v>
      </c>
      <c r="J7" s="88" t="str">
        <f>'Master Sheet'!$W$3</f>
        <v>#N/A</v>
      </c>
      <c r="K7" s="89" t="str">
        <f>'Master Sheet'!W$6</f>
        <v>#N/A</v>
      </c>
      <c r="L7" s="90" t="str">
        <f>'Master Sheet'!$W$7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125" t="s">
        <v>77</v>
      </c>
      <c r="B8" s="144" t="str">
        <f>'Master Sheet'!H$3</f>
        <v>#N/A</v>
      </c>
      <c r="C8" s="144" t="str">
        <f>'Master Sheet'!H$4</f>
        <v>#N/A</v>
      </c>
      <c r="D8" s="144" t="str">
        <f>'Master Sheet'!H$5</f>
        <v>#N/A</v>
      </c>
      <c r="E8" s="113" t="str">
        <f>'Master Sheet'!$M$3</f>
        <v>#N/A</v>
      </c>
      <c r="F8" s="83" t="str">
        <f>'Master Sheet'!$M$7</f>
        <v>#N/A</v>
      </c>
      <c r="G8" s="84" t="str">
        <f>IF(OR(ISBLANK('Master Sheet'!$M$8),ISNA('Master Sheet'!$M$4)),'Master Sheet'!$M$3,'Master Sheet'!$M$8)</f>
        <v>#N/A</v>
      </c>
      <c r="H8" s="147" t="str">
        <f>'Master Sheet'!$R$4</f>
        <v>#N/A</v>
      </c>
      <c r="I8" s="148" t="str">
        <f>IF(OR(ISBLANK('Master Sheet'!$R$6),ISNA('Master Sheet'!$R$6)),'Master Sheet'!$R$3,'Master Sheet'!$R$6)</f>
        <v>#N/A</v>
      </c>
      <c r="J8" s="88" t="str">
        <f>'Master Sheet'!$W$4</f>
        <v>#N/A</v>
      </c>
      <c r="K8" s="89" t="str">
        <f>'Master Sheet'!$W$5</f>
        <v>#N/A</v>
      </c>
      <c r="L8" s="90" t="str">
        <f>'Master Sheet'!$W$6</f>
        <v>#N/A</v>
      </c>
      <c r="M8" s="91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93" t="str">
        <f t="shared" si="1"/>
        <v>INVALID</v>
      </c>
    </row>
    <row r="9">
      <c r="A9" s="125" t="s">
        <v>78</v>
      </c>
      <c r="B9" s="144" t="str">
        <f>IF(OR(ISBLANK('Master Sheet'!$H$6),ISNA('Master Sheet'!$H$6)),'Master Sheet'!$H$3,'Master Sheet'!$H$6)</f>
        <v>#N/A</v>
      </c>
      <c r="C9" s="144" t="str">
        <f>'Master Sheet'!H$4</f>
        <v>#N/A</v>
      </c>
      <c r="D9" s="144" t="str">
        <f>'Master Sheet'!H$5</f>
        <v>#N/A</v>
      </c>
      <c r="E9" s="113" t="str">
        <f>'Master Sheet'!$M$4</f>
        <v>#N/A</v>
      </c>
      <c r="F9" s="83" t="str">
        <f>'Master Sheet'!$M$5</f>
        <v>#N/A</v>
      </c>
      <c r="G9" s="84" t="str">
        <f>IF(OR(ISBLANK('Master Sheet'!$M$9),ISNA('Master Sheet'!$M$9)),'Master Sheet'!$M$3,'Master Sheet'!$M$9)</f>
        <v>#N/A</v>
      </c>
      <c r="H9" s="147" t="str">
        <f>'Master Sheet'!$R$4</f>
        <v>#N/A</v>
      </c>
      <c r="I9" s="148" t="str">
        <f>IF(OR(ISBLANK('Master Sheet'!$R$7),ISNA('Master Sheet'!$R$7)),'Master Sheet'!$R$5,'Master Sheet'!$R$7)</f>
        <v>#N/A</v>
      </c>
      <c r="J9" s="88" t="str">
        <f>'Master Sheet'!$W$4</f>
        <v>#N/A</v>
      </c>
      <c r="K9" s="89" t="str">
        <f>'Master Sheet'!$W$7</f>
        <v>#N/A</v>
      </c>
      <c r="L9" s="90" t="str">
        <f>IF(OR(ISBLANK('Master Sheet'!$W$8),ISNA('Master Sheet'!$W$8)),'Master Sheet'!$W$3,'Master Sheet'!$W$8)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131" t="s">
        <v>79</v>
      </c>
      <c r="B10" s="144" t="str">
        <f>IF(OR(ISBLANK('Master Sheet'!$H$6),ISNA('Master Sheet'!$H$6)),'Master Sheet'!$H$3,'Master Sheet'!$H$6)</f>
        <v>#N/A</v>
      </c>
      <c r="C10" s="144" t="str">
        <f>'Master Sheet'!H$4</f>
        <v>#N/A</v>
      </c>
      <c r="D10" s="144" t="str">
        <f>'Master Sheet'!H$5</f>
        <v>#N/A</v>
      </c>
      <c r="E10" s="113" t="str">
        <f>'Master Sheet'!$M$4</f>
        <v>#N/A</v>
      </c>
      <c r="F10" s="83" t="str">
        <f>'Master Sheet'!$M$6</f>
        <v>#N/A</v>
      </c>
      <c r="G10" s="84" t="str">
        <f>'Master Sheet'!$M$7</f>
        <v>#N/A</v>
      </c>
      <c r="H10" s="147" t="str">
        <f>'Master Sheet'!$R$5</f>
        <v>#N/A</v>
      </c>
      <c r="I10" s="148" t="str">
        <f>IF(OR(ISBLANK('Master Sheet'!$R$6),ISNA('Master Sheet'!$R$6)),'Master Sheet'!$R$3,'Master Sheet'!$R$6)</f>
        <v>#N/A</v>
      </c>
      <c r="J10" s="88" t="str">
        <f>'Master Sheet'!$W$4</f>
        <v>#N/A</v>
      </c>
      <c r="K10" s="89" t="str">
        <f>'Master Sheet'!$W$7</f>
        <v>#N/A</v>
      </c>
      <c r="L10" s="90" t="str">
        <f>IF(OR(ISBLANK('Master Sheet'!$W$9),ISNA('Master Sheet'!$W$9)),'Master Sheet'!$W$3,'Master Sheet'!$W$9)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125" t="s">
        <v>80</v>
      </c>
      <c r="B11" s="144" t="str">
        <f>'Master Sheet'!H$3</f>
        <v>#N/A</v>
      </c>
      <c r="C11" s="144" t="str">
        <f>'Master Sheet'!H$4</f>
        <v>#N/A</v>
      </c>
      <c r="D11" s="144" t="str">
        <f>IF(OR(ISBLANK('Master Sheet'!$H$6),ISNA('Master Sheet'!$H$6)),'Master Sheet'!$H$5,'Master Sheet'!$H$6)</f>
        <v>#N/A</v>
      </c>
      <c r="E11" s="113" t="str">
        <f>'Master Sheet'!$M$5</f>
        <v>#N/A</v>
      </c>
      <c r="F11" s="83" t="str">
        <f>IF(OR(ISBLANK('Master Sheet'!$M$8),ISNA('Master Sheet'!$M$8)),'Master Sheet'!$M$3,'Master Sheet'!$M$8)</f>
        <v>#N/A</v>
      </c>
      <c r="G11" s="84" t="str">
        <f>IF(OR(ISBLANK('Master Sheet'!$M$9),ISNA('Master Sheet'!$M$9)),'Master Sheet'!$M$4,'Master Sheet'!$M$9)</f>
        <v>#N/A</v>
      </c>
      <c r="H11" s="147" t="str">
        <f>'Master Sheet'!$R$5</f>
        <v>#N/A</v>
      </c>
      <c r="I11" s="148" t="str">
        <f>IF(OR(ISBLANK('Master Sheet'!$R$7),ISNA('Master Sheet'!$R$7)),'Master Sheet'!$R$3,'Master Sheet'!$R$7)</f>
        <v>#N/A</v>
      </c>
      <c r="J11" s="88" t="str">
        <f>'Master Sheet'!$W$5</f>
        <v>#N/A</v>
      </c>
      <c r="K11" s="89" t="str">
        <f>'Master Sheet'!$W$6</f>
        <v>#N/A</v>
      </c>
      <c r="L11" s="90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125" t="s">
        <v>81</v>
      </c>
      <c r="B12" s="144" t="str">
        <f>'Master Sheet'!H$3</f>
        <v>#N/A</v>
      </c>
      <c r="C12" s="144" t="str">
        <f>IF(OR(ISBLANK('Master Sheet'!$H$6),ISNA('Master Sheet'!$H$6)),'Master Sheet'!$H$4,'Master Sheet'!$H$6)</f>
        <v>#N/A</v>
      </c>
      <c r="D12" s="144" t="str">
        <f>'Master Sheet'!H$5</f>
        <v>#N/A</v>
      </c>
      <c r="E12" s="113" t="str">
        <f>'Master Sheet'!$M$6</f>
        <v>#N/A</v>
      </c>
      <c r="F12" s="83" t="str">
        <f>'Master Sheet'!$M$7</f>
        <v>#N/A</v>
      </c>
      <c r="G12" s="84" t="str">
        <f>IF(OR(ISBLANK('Master Sheet'!$M$10),ISNA('Master Sheet'!$M$10)),'Master Sheet'!$M$3,'Master Sheet'!$M$10)</f>
        <v>#N/A</v>
      </c>
      <c r="H12" s="147" t="str">
        <f>IF(OR(ISBLANK('Master Sheet'!$R$6),ISNA('Master Sheet'!$R$6)),'Master Sheet'!$R$4,'Master Sheet'!$R$6)</f>
        <v>#N/A</v>
      </c>
      <c r="I12" s="148" t="str">
        <f>IF(OR(ISBLANK('Master Sheet'!$R$7),ISNA('Master Sheet'!$R$7)),'Master Sheet'!$R$3,'Master Sheet'!$R$7)</f>
        <v>#N/A</v>
      </c>
      <c r="J12" s="88" t="str">
        <f>'Master Sheet'!$W$5</f>
        <v>#N/A</v>
      </c>
      <c r="K12" s="89" t="str">
        <f>IF(OR(ISBLANK('Master Sheet'!$W$8),ISNA('Master Sheet'!$W$8)),'Master Sheet'!$W$4,'Master Sheet'!$W$8)</f>
        <v>#N/A</v>
      </c>
      <c r="L12" s="90" t="str">
        <f>IF(OR(ISBLANK('Master Sheet'!$W$9),ISNA('Master Sheet'!$W$9)),'Master Sheet'!$W$3,'Master Sheet'!$W$9)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131" t="s">
        <v>82</v>
      </c>
      <c r="B13" s="144" t="str">
        <f>'Master Sheet'!H$3</f>
        <v>#N/A</v>
      </c>
      <c r="C13" s="144" t="str">
        <f>'Master Sheet'!H$4</f>
        <v>#N/A</v>
      </c>
      <c r="D13" s="144" t="str">
        <f>IF(OR(ISBLANK('Master Sheet'!$H$6),ISNA('Master Sheet'!$H$6)),'Master Sheet'!$H$5,'Master Sheet'!$H$6)</f>
        <v>#N/A</v>
      </c>
      <c r="E13" s="116" t="str">
        <f>'Master Sheet'!$M$6</f>
        <v>#N/A</v>
      </c>
      <c r="F13" s="97" t="str">
        <f>IF(OR(ISBLANK('Master Sheet'!$M$9),ISNA('Master Sheet'!$M$9)),'Master Sheet'!$M$4,'Master Sheet'!$M$9)</f>
        <v>#N/A</v>
      </c>
      <c r="G13" s="98" t="str">
        <f>IF(OR(ISBLANK('Master Sheet'!$M$10),ISNA('Master Sheet'!$M$10)),'Master Sheet'!$M$3,'Master Sheet'!$M$10)</f>
        <v>#N/A</v>
      </c>
      <c r="H13" s="149" t="str">
        <f>IF(OR(ISBLANK('Master Sheet'!$R$7),ISNA('Master Sheet'!$R$7)),'Master Sheet'!$R$5,'Master Sheet'!$R$7)</f>
        <v>#N/A</v>
      </c>
      <c r="I13" s="150" t="str">
        <f>IF(OR(ISBLANK('Master Sheet'!$R$8),ISNA('Master Sheet'!$R$8)),'Master Sheet'!$R$3,'Master Sheet'!$R$8)</f>
        <v>#N/A</v>
      </c>
      <c r="J13" s="102" t="str">
        <f>'Master Sheet'!$W$6</f>
        <v>#N/A</v>
      </c>
      <c r="K13" s="103" t="str">
        <f>IF(OR(ISBLANK('Master Sheet'!$W$8),ISNA('Master Sheet'!$W$8)),'Master Sheet'!$W$4,'Master Sheet'!$W$8)</f>
        <v>#N/A</v>
      </c>
      <c r="L13" s="104" t="str">
        <f>IF(OR(ISBLANK('Master Sheet'!$W$10),ISNA('Master Sheet'!$W$10)),'Master Sheet'!$W$3,'Master Sheet'!$W$10)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ht="15.75" customHeight="1"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ht="15.75" customHeight="1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ht="15.75" customHeight="1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ht="15.75" customHeight="1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ht="15.75" customHeight="1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ht="15.75" customHeight="1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ht="15.75" customHeight="1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ht="15.75" customHeight="1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ht="15.75" customHeight="1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ht="15.75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ht="15.75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ht="15.75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ht="15.7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ht="15.75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ht="15.7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ht="15.75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ht="15.75" customHeight="1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ht="15.75" customHeight="1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ht="15.75" customHeight="1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ht="15.75" customHeight="1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ht="15.75" customHeight="1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ht="15.75" customHeight="1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ht="15.75" customHeight="1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ht="15.75" customHeight="1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ht="15.75" customHeight="1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ht="15.75" customHeight="1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ht="15.75" customHeight="1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ht="15.75" customHeight="1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ht="15.75" customHeight="1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ht="15.75" customHeight="1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ht="15.75" customHeight="1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ht="15.75" customHeight="1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ht="15.75" customHeight="1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ht="15.75" customHeight="1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ht="15.75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ht="15.75" customHeight="1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ht="15.75" customHeight="1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ht="15.75" customHeight="1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ht="15.75" customHeight="1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</row>
    <row r="60" ht="15.75" customHeight="1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ht="15.75" customHeight="1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ht="15.75" customHeight="1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ht="15.75" customHeight="1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ht="15.75" customHeight="1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ht="15.75" customHeight="1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ht="15.75" customHeight="1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ht="15.75" customHeight="1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ht="15.75" customHeight="1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ht="15.75" customHeight="1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ht="15.75" customHeight="1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ht="15.75" customHeight="1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ht="15.75" customHeight="1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ht="15.75" customHeight="1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ht="15.75" customHeight="1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ht="15.75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ht="15.75" customHeight="1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ht="15.75" customHeight="1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ht="15.75" customHeight="1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ht="15.75" customHeight="1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ht="15.75" customHeight="1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ht="15.75" customHeight="1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ht="15.75" customHeight="1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ht="15.75" customHeight="1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ht="15.75" customHeight="1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ht="15.75" customHeight="1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ht="15.75" customHeight="1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ht="15.75" customHeight="1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ht="15.75" customHeight="1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ht="15.75" customHeight="1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ht="15.75" customHeight="1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ht="15.75" customHeight="1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ht="15.75" customHeight="1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ht="15.75" customHeight="1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ht="15.75" customHeight="1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ht="15.75" customHeight="1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ht="15.75" customHeight="1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ht="15.75" customHeight="1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ht="15.75" customHeight="1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ht="15.75" customHeight="1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ht="15.75" customHeight="1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ht="15.75" customHeight="1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ht="15.75" customHeight="1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ht="15.75" customHeight="1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ht="15.75" customHeight="1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ht="15.75" customHeight="1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ht="15.75" customHeight="1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ht="15.75" customHeight="1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ht="15.75" customHeight="1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ht="15.75" customHeight="1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ht="15.75" customHeight="1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ht="15.75" customHeight="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ht="15.75" customHeight="1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ht="15.75" customHeight="1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ht="15.75" customHeight="1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ht="15.75" customHeight="1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ht="15.75" customHeight="1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ht="15.75" customHeight="1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ht="15.75" customHeight="1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ht="15.75" customHeight="1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ht="15.75" customHeight="1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ht="15.75" customHeight="1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ht="15.75" customHeight="1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ht="15.75" customHeight="1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ht="15.75" customHeight="1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ht="15.75" customHeight="1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ht="15.75" customHeight="1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ht="15.75" customHeight="1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ht="15.75" customHeight="1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ht="15.75" customHeight="1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ht="15.75" customHeight="1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ht="15.75" customHeight="1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ht="15.75" customHeight="1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ht="15.75" customHeight="1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ht="15.75" customHeight="1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ht="15.75" customHeight="1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ht="15.75" customHeight="1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ht="15.75" customHeight="1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ht="15.75" customHeight="1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ht="15.75" customHeight="1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</sheetData>
  <mergeCells count="5">
    <mergeCell ref="E1:G1"/>
    <mergeCell ref="H1:I1"/>
    <mergeCell ref="J1:L1"/>
    <mergeCell ref="M1:P1"/>
    <mergeCell ref="B1:D1"/>
  </mergeCells>
  <conditionalFormatting sqref="P3:P13">
    <cfRule type="containsText" dxfId="0" priority="1" operator="containsText" text="&quot;INVALID&quot;">
      <formula>NOT(ISERROR(SEARCH(("""INVALID"""),(P3))))</formula>
    </cfRule>
  </conditionalFormatting>
  <conditionalFormatting sqref="P3:P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O13">
    <cfRule type="cellIs" dxfId="0" priority="3" operator="greaterThan">
      <formula>7</formula>
    </cfRule>
  </conditionalFormatting>
  <conditionalFormatting sqref="M3:M13">
    <cfRule type="cellIs" dxfId="0" priority="4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66CC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3" width="14.71"/>
    <col customWidth="1" min="4" max="6" width="18.29"/>
    <col customWidth="1" min="7" max="7" width="15.14"/>
    <col customWidth="1" min="8" max="11" width="14.57"/>
    <col customWidth="1" min="12" max="12" width="14.29"/>
    <col customWidth="1" min="13" max="13" width="8.43"/>
    <col customWidth="1" min="14" max="14" width="5.14"/>
    <col customWidth="1" min="15" max="15" width="3.86"/>
    <col customWidth="1" min="16" max="16" width="7.29"/>
  </cols>
  <sheetData>
    <row r="1" ht="15.75" customHeight="1">
      <c r="A1" s="54"/>
      <c r="B1" s="55" t="s">
        <v>57</v>
      </c>
      <c r="C1" s="41"/>
      <c r="D1" s="143" t="s">
        <v>13</v>
      </c>
      <c r="E1" s="41"/>
      <c r="F1" s="42"/>
      <c r="G1" s="108" t="s">
        <v>14</v>
      </c>
      <c r="H1" s="55" t="s">
        <v>58</v>
      </c>
      <c r="I1" s="41"/>
      <c r="J1" s="41"/>
      <c r="K1" s="41"/>
      <c r="L1" s="42"/>
      <c r="M1" s="57" t="s">
        <v>59</v>
      </c>
      <c r="N1" s="58"/>
      <c r="O1" s="58"/>
      <c r="P1" s="59"/>
    </row>
    <row r="2" ht="15.75" customHeight="1">
      <c r="A2" s="60"/>
      <c r="B2" s="61" t="s">
        <v>60</v>
      </c>
      <c r="C2" s="62" t="s">
        <v>61</v>
      </c>
      <c r="D2" s="61" t="s">
        <v>62</v>
      </c>
      <c r="E2" s="62" t="s">
        <v>63</v>
      </c>
      <c r="F2" s="61" t="s">
        <v>64</v>
      </c>
      <c r="G2" s="62" t="s">
        <v>65</v>
      </c>
      <c r="H2" s="61" t="s">
        <v>66</v>
      </c>
      <c r="I2" s="62" t="s">
        <v>67</v>
      </c>
      <c r="J2" s="61" t="s">
        <v>68</v>
      </c>
      <c r="K2" s="62" t="s">
        <v>69</v>
      </c>
      <c r="L2" s="61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63" t="s">
        <v>71</v>
      </c>
    </row>
    <row r="3">
      <c r="A3" s="125" t="s">
        <v>72</v>
      </c>
      <c r="B3" s="65" t="str">
        <f>'Master Sheet'!$H$3</f>
        <v>#N/A</v>
      </c>
      <c r="C3" s="66" t="str">
        <f>'Master Sheet'!$H$4</f>
        <v>#N/A</v>
      </c>
      <c r="D3" s="110" t="str">
        <f>'Master Sheet'!$M$3</f>
        <v>#N/A</v>
      </c>
      <c r="E3" s="68" t="str">
        <f>'Master Sheet'!$M$4</f>
        <v>#N/A</v>
      </c>
      <c r="F3" s="69" t="str">
        <f>'Master Sheet'!$M$5</f>
        <v>#N/A</v>
      </c>
      <c r="G3" s="151" t="str">
        <f>'Master Sheet'!$R$3</f>
        <v>#N/A</v>
      </c>
      <c r="H3" s="136" t="str">
        <f>'Master Sheet'!$W$3</f>
        <v>#N/A</v>
      </c>
      <c r="I3" s="89" t="str">
        <f>'Master Sheet'!$W$4</f>
        <v>#N/A</v>
      </c>
      <c r="J3" s="89" t="str">
        <f>'Master Sheet'!$W$5</f>
        <v>#N/A</v>
      </c>
      <c r="K3" s="89" t="str">
        <f>'Master Sheet'!$W$6</f>
        <v>#N/A</v>
      </c>
      <c r="L3" s="89" t="str">
        <f>'Master Sheet'!$W$7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131" t="s">
        <v>73</v>
      </c>
      <c r="B4" s="80" t="str">
        <f>'Master Sheet'!$H$3</f>
        <v>#N/A</v>
      </c>
      <c r="C4" s="81" t="str">
        <f>'Master Sheet'!$H$4</f>
        <v>#N/A</v>
      </c>
      <c r="D4" s="113" t="str">
        <f>'Master Sheet'!$M$3</f>
        <v>#N/A</v>
      </c>
      <c r="E4" s="83" t="str">
        <f>'Master Sheet'!$M$4</f>
        <v>#N/A</v>
      </c>
      <c r="F4" s="84" t="str">
        <f>'Master Sheet'!$M$6</f>
        <v>#N/A</v>
      </c>
      <c r="G4" s="152" t="str">
        <f>'Master Sheet'!$R$4</f>
        <v>#N/A</v>
      </c>
      <c r="H4" s="136" t="str">
        <f>'Master Sheet'!$W$3</f>
        <v>#N/A</v>
      </c>
      <c r="I4" s="89" t="str">
        <f>'Master Sheet'!$W$4</f>
        <v>#N/A</v>
      </c>
      <c r="J4" s="89" t="str">
        <f>'Master Sheet'!$W$5</f>
        <v>#N/A</v>
      </c>
      <c r="K4" s="89" t="str">
        <f>'Master Sheet'!$W$6</f>
        <v>#N/A</v>
      </c>
      <c r="L4" s="89" t="str">
        <f>IF(OR(ISBLANK('Master Sheet'!$W$8),ISNA('Master Sheet'!$W$8)),'Master Sheet'!$W$7,'Master Sheet'!$W$8)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125" t="s">
        <v>74</v>
      </c>
      <c r="B5" s="80" t="str">
        <f>'Master Sheet'!$H$3</f>
        <v>#N/A</v>
      </c>
      <c r="C5" s="81" t="str">
        <f>IF(OR(ISBLANK('Master Sheet'!$H$5),ISNA('Master Sheet'!$H$5)),'Master Sheet'!$H$4,'Master Sheet'!$H$5)</f>
        <v>#N/A</v>
      </c>
      <c r="D5" s="113" t="str">
        <f>'Master Sheet'!$M$3</f>
        <v>#N/A</v>
      </c>
      <c r="E5" s="83" t="str">
        <f>'Master Sheet'!$M$4</f>
        <v>#N/A</v>
      </c>
      <c r="F5" s="84" t="str">
        <f>'Master Sheet'!$M$7</f>
        <v>#N/A</v>
      </c>
      <c r="G5" s="152" t="str">
        <f>'Master Sheet'!$R$5</f>
        <v>#N/A</v>
      </c>
      <c r="H5" s="136" t="str">
        <f>'Master Sheet'!$W$3</f>
        <v>#N/A</v>
      </c>
      <c r="I5" s="89" t="str">
        <f>'Master Sheet'!$W$4</f>
        <v>#N/A</v>
      </c>
      <c r="J5" s="89" t="str">
        <f>'Master Sheet'!$W$5</f>
        <v>#N/A</v>
      </c>
      <c r="K5" s="89" t="str">
        <f>'Master Sheet'!$W$6</f>
        <v>#N/A</v>
      </c>
      <c r="L5" s="89" t="str">
        <f>IF(OR(ISBLANK('Master Sheet'!$W$9),ISNA('Master Sheet'!$W$9)),'Master Sheet'!$W$7,'Master Sheet'!$W$9)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125" t="s">
        <v>75</v>
      </c>
      <c r="B6" s="80" t="str">
        <f>'Master Sheet'!$H$3</f>
        <v>#N/A</v>
      </c>
      <c r="C6" s="81" t="str">
        <f>IF(OR(ISBLANK('Master Sheet'!$H$5),ISNA('Master Sheet'!$H$5)),'Master Sheet'!$H$4,'Master Sheet'!$H$5)</f>
        <v>#N/A</v>
      </c>
      <c r="D6" s="113" t="str">
        <f>'Master Sheet'!$M$3</f>
        <v>#N/A</v>
      </c>
      <c r="E6" s="83" t="str">
        <f>'Master Sheet'!$M$5</f>
        <v>#N/A</v>
      </c>
      <c r="F6" s="84" t="str">
        <f>IF(OR(ISBLANK('Master Sheet'!$M$8),ISNA('Master Sheet'!$M$4)),'Master Sheet'!$M$3,'Master Sheet'!$M$8)</f>
        <v>#N/A</v>
      </c>
      <c r="G6" s="152" t="str">
        <f>IF(OR(ISBLANK('Master Sheet'!$R$6),ISNA('Master Sheet'!$R$6)),'Master Sheet'!$R$3,'Master Sheet'!$R$6)</f>
        <v>#N/A</v>
      </c>
      <c r="H6" s="136" t="str">
        <f>'Master Sheet'!$W$3</f>
        <v>#N/A</v>
      </c>
      <c r="I6" s="89" t="str">
        <f>'Master Sheet'!$W$4</f>
        <v>#N/A</v>
      </c>
      <c r="J6" s="89" t="str">
        <f>'Master Sheet'!$W$6</f>
        <v>#N/A</v>
      </c>
      <c r="K6" s="89" t="str">
        <f>'Master Sheet'!$W$7</f>
        <v>#N/A</v>
      </c>
      <c r="L6" s="89" t="str">
        <f>IF(OR(ISBLANK('Master Sheet'!$W$8),ISNA('Master Sheet'!$W$8)),'Master Sheet'!$W$5,'Master Sheet'!$W$8)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131" t="s">
        <v>76</v>
      </c>
      <c r="B7" s="80" t="str">
        <f>'Master Sheet'!$H$4</f>
        <v>#N/A</v>
      </c>
      <c r="C7" s="81" t="str">
        <f>IF(OR(ISBLANK('Master Sheet'!$H$5),ISNA('Master Sheet'!$H$5)),'Master Sheet'!$H$3,'Master Sheet'!$H$5)</f>
        <v>#N/A</v>
      </c>
      <c r="D7" s="113" t="str">
        <f>'Master Sheet'!$M$3</f>
        <v>#N/A</v>
      </c>
      <c r="E7" s="83" t="str">
        <f>'Master Sheet'!$M$5</f>
        <v>#N/A</v>
      </c>
      <c r="F7" s="84" t="str">
        <f>'Master Sheet'!$M$6</f>
        <v>#N/A</v>
      </c>
      <c r="G7" s="152" t="str">
        <f>IF(OR(ISBLANK('Master Sheet'!$R$7),ISNA('Master Sheet'!$R$7)),'Master Sheet'!$R$3,'Master Sheet'!$R$7)</f>
        <v>#N/A</v>
      </c>
      <c r="H7" s="89" t="str">
        <f>'Master Sheet'!$W$4</f>
        <v>#N/A</v>
      </c>
      <c r="I7" s="89" t="str">
        <f>'Master Sheet'!$W$5</f>
        <v>#N/A</v>
      </c>
      <c r="J7" s="89" t="str">
        <f>'Master Sheet'!$W$7</f>
        <v>#N/A</v>
      </c>
      <c r="K7" s="89" t="str">
        <f>IF(OR(ISBLANK('Master Sheet'!$W$8),ISNA('Master Sheet'!$W$8)),'Master Sheet'!$W$6,'Master Sheet'!$W$8)</f>
        <v>#N/A</v>
      </c>
      <c r="L7" s="89" t="str">
        <f>IF(OR(ISBLANK('Master Sheet'!$W$9),ISNA('Master Sheet'!$W$9)),'Master Sheet'!$W$3,'Master Sheet'!$W$9)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125" t="s">
        <v>77</v>
      </c>
      <c r="B8" s="80" t="str">
        <f>'Master Sheet'!$H$4</f>
        <v>#N/A</v>
      </c>
      <c r="C8" s="81" t="str">
        <f>IF(OR(ISBLANK('Master Sheet'!$H$5),ISNA('Master Sheet'!$H$5)),'Master Sheet'!$H$3,'Master Sheet'!$H$5)</f>
        <v>#N/A</v>
      </c>
      <c r="D8" s="113" t="str">
        <f>'Master Sheet'!$M$3</f>
        <v>#N/A</v>
      </c>
      <c r="E8" s="83" t="str">
        <f>'Master Sheet'!$M$7</f>
        <v>#N/A</v>
      </c>
      <c r="F8" s="84" t="str">
        <f>IF(OR(ISBLANK('Master Sheet'!$M$8),ISNA('Master Sheet'!$M$4)),'Master Sheet'!$M$3,'Master Sheet'!$M$8)</f>
        <v>#N/A</v>
      </c>
      <c r="G8" s="152" t="str">
        <f>IF(OR(ISBLANK('Master Sheet'!$R$8),ISNA('Master Sheet'!$R$8)),'Master Sheet'!$R$3,'Master Sheet'!$R$8)</f>
        <v>#N/A</v>
      </c>
      <c r="H8" s="136" t="str">
        <f>'Master Sheet'!$W$4</f>
        <v>#N/A</v>
      </c>
      <c r="I8" s="89" t="str">
        <f>'Master Sheet'!$W$6</f>
        <v>#N/A</v>
      </c>
      <c r="J8" s="89" t="str">
        <f>'Master Sheet'!$W$7</f>
        <v>#N/A</v>
      </c>
      <c r="K8" s="89" t="str">
        <f>IF(OR(ISBLANK('Master Sheet'!$W$8),ISNA('Master Sheet'!$W$8)),'Master Sheet'!$W$5,'Master Sheet'!$W$8)</f>
        <v>#N/A</v>
      </c>
      <c r="L8" s="89" t="str">
        <f>IF(OR(ISBLANK('Master Sheet'!$W$9),ISNA('Master Sheet'!$W$9)),'Master Sheet'!$W$3,'Master Sheet'!$W$9)</f>
        <v>#N/A</v>
      </c>
      <c r="M8" s="91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93" t="str">
        <f t="shared" si="1"/>
        <v>INVALID</v>
      </c>
    </row>
    <row r="9">
      <c r="A9" s="125" t="s">
        <v>78</v>
      </c>
      <c r="B9" s="80" t="str">
        <f>'Master Sheet'!$H$4</f>
        <v>#N/A</v>
      </c>
      <c r="C9" s="81" t="str">
        <f>IF(OR(ISBLANK('Master Sheet'!$H$6),ISNA('Master Sheet'!$H$6)),'Master Sheet'!$H$3,'Master Sheet'!$H$6)</f>
        <v>#N/A</v>
      </c>
      <c r="D9" s="113" t="str">
        <f>'Master Sheet'!$M$4</f>
        <v>#N/A</v>
      </c>
      <c r="E9" s="83" t="str">
        <f>'Master Sheet'!$M$5</f>
        <v>#N/A</v>
      </c>
      <c r="F9" s="84" t="str">
        <f>IF(OR(ISBLANK('Master Sheet'!$M$9),ISNA('Master Sheet'!$M$9)),'Master Sheet'!$M$3,'Master Sheet'!$M$9)</f>
        <v>#N/A</v>
      </c>
      <c r="G9" s="152" t="str">
        <f>'Master Sheet'!$R$3</f>
        <v>#N/A</v>
      </c>
      <c r="H9" s="89" t="str">
        <f>'Master Sheet'!$W$4</f>
        <v>#N/A</v>
      </c>
      <c r="I9" s="89" t="str">
        <f>'Master Sheet'!$W$5</f>
        <v>#N/A</v>
      </c>
      <c r="J9" s="89" t="str">
        <f>IF(OR(ISBLANK('Master Sheet'!$W$8),ISNA('Master Sheet'!$W$8)),'Master Sheet'!$W$7,'Master Sheet'!$W$8)</f>
        <v>#N/A</v>
      </c>
      <c r="K9" s="89" t="str">
        <f>IF(OR(ISBLANK('Master Sheet'!$W$9),ISNA('Master Sheet'!$W$9)),'Master Sheet'!$W$6,'Master Sheet'!$W$9)</f>
        <v>#N/A</v>
      </c>
      <c r="L9" s="89" t="str">
        <f>IF(OR(ISBLANK('Master Sheet'!$W$10),ISNA('Master Sheet'!$W$10)),'Master Sheet'!$W$3,'Master Sheet'!$W$10)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131" t="s">
        <v>79</v>
      </c>
      <c r="B10" s="80" t="str">
        <f>'Master Sheet'!$H$4</f>
        <v>#N/A</v>
      </c>
      <c r="C10" s="81" t="str">
        <f>IF(OR(ISBLANK('Master Sheet'!$H$6),ISNA('Master Sheet'!$H$6)),'Master Sheet'!$H$3,'Master Sheet'!$H$6)</f>
        <v>#N/A</v>
      </c>
      <c r="D10" s="113" t="str">
        <f>'Master Sheet'!$M$4</f>
        <v>#N/A</v>
      </c>
      <c r="E10" s="83" t="str">
        <f>'Master Sheet'!$M$6</f>
        <v>#N/A</v>
      </c>
      <c r="F10" s="84" t="str">
        <f>'Master Sheet'!$M$7</f>
        <v>#N/A</v>
      </c>
      <c r="G10" s="152" t="str">
        <f>'Master Sheet'!$R$4</f>
        <v>#N/A</v>
      </c>
      <c r="H10" s="89" t="str">
        <f>'Master Sheet'!$W$5</f>
        <v>#N/A</v>
      </c>
      <c r="I10" s="89" t="str">
        <f>'Master Sheet'!$W$6</f>
        <v>#N/A</v>
      </c>
      <c r="J10" s="89" t="str">
        <f>'Master Sheet'!$W$7</f>
        <v>#N/A</v>
      </c>
      <c r="K10" s="89" t="str">
        <f>IF(OR(ISBLANK('Master Sheet'!$W$8),ISNA('Master Sheet'!$W$8)),'Master Sheet'!$W$3,'Master Sheet'!$W$8)</f>
        <v>#N/A</v>
      </c>
      <c r="L10" s="89" t="str">
        <f>IF(OR(ISBLANK('Master Sheet'!$W$9),ISNA('Master Sheet'!$W$9)),'Master Sheet'!$W$4,'Master Sheet'!$W$9)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125" t="s">
        <v>80</v>
      </c>
      <c r="B11" s="80" t="str">
        <f>IF(OR(ISBLANK('Master Sheet'!$H$5),ISNA('Master Sheet'!$H$5)),'Master Sheet'!$H$4,'Master Sheet'!$H$5)</f>
        <v>#N/A</v>
      </c>
      <c r="C11" s="81" t="str">
        <f>IF(OR(ISBLANK('Master Sheet'!$H$7),ISNA('Master Sheet'!$H$7)),'Master Sheet'!$H$3,'Master Sheet'!$H$7)</f>
        <v>#N/A</v>
      </c>
      <c r="D11" s="113" t="str">
        <f>'Master Sheet'!$M$5</f>
        <v>#N/A</v>
      </c>
      <c r="E11" s="83" t="str">
        <f>IF(OR(ISBLANK('Master Sheet'!$M$8),ISNA('Master Sheet'!$M$8)),'Master Sheet'!$M$3,'Master Sheet'!$M$8)</f>
        <v>#N/A</v>
      </c>
      <c r="F11" s="84" t="str">
        <f>IF(OR(ISBLANK('Master Sheet'!$M$9),ISNA('Master Sheet'!$M$9)),'Master Sheet'!$M$4,'Master Sheet'!$M$9)</f>
        <v>#N/A</v>
      </c>
      <c r="G11" s="152" t="str">
        <f>'Master Sheet'!$R$5</f>
        <v>#N/A</v>
      </c>
      <c r="H11" s="136" t="str">
        <f>'Master Sheet'!W$5</f>
        <v>#N/A</v>
      </c>
      <c r="I11" s="89" t="str">
        <f>'Master Sheet'!$W$7</f>
        <v>#N/A</v>
      </c>
      <c r="J11" s="89" t="str">
        <f>IF(OR(ISBLANK('Master Sheet'!$W$8),ISNA('Master Sheet'!$W$8)),'Master Sheet'!$W$6,'Master Sheet'!$W$8)</f>
        <v>#N/A</v>
      </c>
      <c r="K11" s="89" t="str">
        <f>IF(OR(ISBLANK('Master Sheet'!$W$9),ISNA('Master Sheet'!$W$9)),'Master Sheet'!$W$4,'Master Sheet'!$W$9)</f>
        <v>#N/A</v>
      </c>
      <c r="L11" s="89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125" t="s">
        <v>81</v>
      </c>
      <c r="B12" s="80" t="str">
        <f>IF(OR(ISBLANK('Master Sheet'!$H$5),ISNA('Master Sheet'!$H$5)),'Master Sheet'!$H$3,'Master Sheet'!$H$5)</f>
        <v>#N/A</v>
      </c>
      <c r="C12" s="81" t="str">
        <f>'Master Sheet'!$H$4</f>
        <v>#N/A</v>
      </c>
      <c r="D12" s="113" t="str">
        <f>'Master Sheet'!$M$6</f>
        <v>#N/A</v>
      </c>
      <c r="E12" s="83" t="str">
        <f>'Master Sheet'!$M$7</f>
        <v>#N/A</v>
      </c>
      <c r="F12" s="84" t="str">
        <f>IF(OR(ISBLANK('Master Sheet'!$M$10),ISNA('Master Sheet'!$M$10)),'Master Sheet'!$M$3,'Master Sheet'!$M$10)</f>
        <v>#N/A</v>
      </c>
      <c r="G12" s="152" t="str">
        <f>IF(OR(ISBLANK('Master Sheet'!$R$6),ISNA('Master Sheet'!$R$6)),'Master Sheet'!$R$3,'Master Sheet'!$R$6)</f>
        <v>#N/A</v>
      </c>
      <c r="H12" s="89" t="str">
        <f>'Master Sheet'!$W$6</f>
        <v>#N/A</v>
      </c>
      <c r="I12" s="89" t="str">
        <f>'Master Sheet'!$W$7</f>
        <v>#N/A</v>
      </c>
      <c r="J12" s="89" t="str">
        <f>IF(OR(ISBLANK('Master Sheet'!$W$8),ISNA('Master Sheet'!$W$8)),'Master Sheet'!$W$5,'Master Sheet'!$W$8)</f>
        <v>#N/A</v>
      </c>
      <c r="K12" s="89" t="str">
        <f>IF(OR(ISBLANK('Master Sheet'!$W$10),ISNA('Master Sheet'!$W$10)),'Master Sheet'!$W$4,'Master Sheet'!$W$10)</f>
        <v>#N/A</v>
      </c>
      <c r="L12" s="136" t="str">
        <f>'Master Sheet'!$W$3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131" t="s">
        <v>82</v>
      </c>
      <c r="B13" s="94" t="str">
        <f>IF(OR(ISBLANK('Master Sheet'!$H$5),ISNA('Master Sheet'!$H$5)),'Master Sheet'!$H$3,'Master Sheet'!$H$5)</f>
        <v>#N/A</v>
      </c>
      <c r="C13" s="95" t="str">
        <f>'Master Sheet'!$H$4</f>
        <v>#N/A</v>
      </c>
      <c r="D13" s="116" t="str">
        <f>'Master Sheet'!$M$6</f>
        <v>#N/A</v>
      </c>
      <c r="E13" s="97" t="str">
        <f>IF(OR(ISBLANK('Master Sheet'!$M$9),ISNA('Master Sheet'!$M$9)),'Master Sheet'!$M$4,'Master Sheet'!$M$9)</f>
        <v>#N/A</v>
      </c>
      <c r="F13" s="98" t="str">
        <f>IF(OR(ISBLANK('Master Sheet'!$M$10),ISNA('Master Sheet'!$M$10)),'Master Sheet'!$M$3,'Master Sheet'!$M$10)</f>
        <v>#N/A</v>
      </c>
      <c r="G13" s="153" t="str">
        <f>IF(OR(ISBLANK('Master Sheet'!$R$8),ISNA('Master Sheet'!$R$8)),'Master Sheet'!$R$3,'Master Sheet'!$R$8)</f>
        <v>#N/A</v>
      </c>
      <c r="H13" s="136" t="str">
        <f>'Master Sheet'!$W$3</f>
        <v>#N/A</v>
      </c>
      <c r="I13" s="89" t="str">
        <f>'Master Sheet'!$W$4</f>
        <v>#N/A</v>
      </c>
      <c r="J13" s="89" t="str">
        <f>'Master Sheet'!$W$5</f>
        <v>#N/A</v>
      </c>
      <c r="K13" s="89" t="str">
        <f>'Master Sheet'!$W$6</f>
        <v>#N/A</v>
      </c>
      <c r="L13" s="89" t="str">
        <f>'Master Sheet'!$W$7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ht="15.75" customHeight="1"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">
    <mergeCell ref="B1:C1"/>
    <mergeCell ref="D1:F1"/>
    <mergeCell ref="H1:L1"/>
    <mergeCell ref="M1:P1"/>
  </mergeCells>
  <conditionalFormatting sqref="P3:P13">
    <cfRule type="containsText" dxfId="0" priority="1" operator="containsText" text="&quot;INVALID&quot;">
      <formula>NOT(ISERROR(SEARCH(("""INVALID"""),(P3))))</formula>
    </cfRule>
  </conditionalFormatting>
  <conditionalFormatting sqref="P3:P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O13">
    <cfRule type="cellIs" dxfId="0" priority="3" operator="greaterThan">
      <formula>7</formula>
    </cfRule>
  </conditionalFormatting>
  <conditionalFormatting sqref="M3:M13">
    <cfRule type="cellIs" dxfId="0" priority="4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9966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3" width="14.71"/>
    <col customWidth="1" min="4" max="6" width="18.29"/>
    <col customWidth="1" min="7" max="8" width="15.14"/>
    <col customWidth="1" min="9" max="12" width="14.57"/>
    <col customWidth="1" min="13" max="13" width="8.43"/>
    <col customWidth="1" min="14" max="14" width="5.14"/>
    <col customWidth="1" min="15" max="15" width="3.86"/>
    <col customWidth="1" min="16" max="16" width="8.29"/>
  </cols>
  <sheetData>
    <row r="1" ht="15.75" customHeight="1">
      <c r="A1" s="54"/>
      <c r="B1" s="55" t="s">
        <v>57</v>
      </c>
      <c r="C1" s="42"/>
      <c r="D1" s="143" t="s">
        <v>13</v>
      </c>
      <c r="E1" s="41"/>
      <c r="F1" s="42"/>
      <c r="G1" s="55" t="s">
        <v>14</v>
      </c>
      <c r="H1" s="41"/>
      <c r="I1" s="55" t="s">
        <v>58</v>
      </c>
      <c r="J1" s="41"/>
      <c r="K1" s="41"/>
      <c r="L1" s="42"/>
      <c r="M1" s="57" t="s">
        <v>59</v>
      </c>
      <c r="N1" s="58"/>
      <c r="O1" s="58"/>
      <c r="P1" s="59"/>
    </row>
    <row r="2" ht="15.75" customHeight="1">
      <c r="A2" s="60"/>
      <c r="B2" s="61" t="s">
        <v>60</v>
      </c>
      <c r="C2" s="62" t="s">
        <v>61</v>
      </c>
      <c r="D2" s="62" t="s">
        <v>62</v>
      </c>
      <c r="E2" s="62" t="s">
        <v>63</v>
      </c>
      <c r="F2" s="62" t="s">
        <v>64</v>
      </c>
      <c r="G2" s="154" t="s">
        <v>65</v>
      </c>
      <c r="H2" s="62" t="s">
        <v>66</v>
      </c>
      <c r="I2" s="62" t="s">
        <v>67</v>
      </c>
      <c r="J2" s="62" t="s">
        <v>68</v>
      </c>
      <c r="K2" s="62" t="s">
        <v>69</v>
      </c>
      <c r="L2" s="62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63" t="s">
        <v>71</v>
      </c>
    </row>
    <row r="3">
      <c r="A3" s="125" t="s">
        <v>72</v>
      </c>
      <c r="B3" s="65" t="str">
        <f>'Master Sheet'!$H$3</f>
        <v>#N/A</v>
      </c>
      <c r="C3" s="66" t="str">
        <f>'Master Sheet'!$H$4</f>
        <v>#N/A</v>
      </c>
      <c r="D3" s="110" t="str">
        <f>'Master Sheet'!$M$3</f>
        <v>#N/A</v>
      </c>
      <c r="E3" s="68" t="str">
        <f>'Master Sheet'!$M$4</f>
        <v>#N/A</v>
      </c>
      <c r="F3" s="69" t="str">
        <f>'Master Sheet'!$M$5</f>
        <v>#N/A</v>
      </c>
      <c r="G3" s="145" t="str">
        <f>'Master Sheet'!$R$3</f>
        <v>#N/A</v>
      </c>
      <c r="H3" s="146" t="str">
        <f>'Master Sheet'!$R$4</f>
        <v>#N/A</v>
      </c>
      <c r="I3" s="73" t="str">
        <f>'Master Sheet'!$W$3</f>
        <v>#N/A</v>
      </c>
      <c r="J3" s="74" t="str">
        <f>'Master Sheet'!$W$4</f>
        <v>#N/A</v>
      </c>
      <c r="K3" s="74" t="str">
        <f>'Master Sheet'!$W$5</f>
        <v>#N/A</v>
      </c>
      <c r="L3" s="111" t="str">
        <f>'Master Sheet'!$W$6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131" t="s">
        <v>73</v>
      </c>
      <c r="B4" s="80" t="str">
        <f>'Master Sheet'!$H$3</f>
        <v>#N/A</v>
      </c>
      <c r="C4" s="81" t="str">
        <f>'Master Sheet'!$H$4</f>
        <v>#N/A</v>
      </c>
      <c r="D4" s="113" t="str">
        <f>'Master Sheet'!$M$3</f>
        <v>#N/A</v>
      </c>
      <c r="E4" s="83" t="str">
        <f>'Master Sheet'!$M$4</f>
        <v>#N/A</v>
      </c>
      <c r="F4" s="84" t="str">
        <f>'Master Sheet'!$M$6</f>
        <v>#N/A</v>
      </c>
      <c r="G4" s="147" t="str">
        <f>'Master Sheet'!$R$3</f>
        <v>#N/A</v>
      </c>
      <c r="H4" s="148" t="str">
        <f>'Master Sheet'!$R$5</f>
        <v>#N/A</v>
      </c>
      <c r="I4" s="88" t="str">
        <f>'Master Sheet'!$W$3</f>
        <v>#N/A</v>
      </c>
      <c r="J4" s="89" t="str">
        <f>'Master Sheet'!$W$4</f>
        <v>#N/A</v>
      </c>
      <c r="K4" s="89" t="str">
        <f>'Master Sheet'!$W$5</f>
        <v>#N/A</v>
      </c>
      <c r="L4" s="114" t="str">
        <f>'Master Sheet'!$W$7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125" t="s">
        <v>74</v>
      </c>
      <c r="B5" s="80" t="str">
        <f>'Master Sheet'!$H$3</f>
        <v>#N/A</v>
      </c>
      <c r="C5" s="81" t="str">
        <f>IF(OR(ISBLANK('Master Sheet'!$H$5),ISNA('Master Sheet'!$H$5)),'Master Sheet'!$H$4,'Master Sheet'!$H$5)</f>
        <v>#N/A</v>
      </c>
      <c r="D5" s="113" t="str">
        <f>'Master Sheet'!$M$3</f>
        <v>#N/A</v>
      </c>
      <c r="E5" s="83" t="str">
        <f>'Master Sheet'!$M$4</f>
        <v>#N/A</v>
      </c>
      <c r="F5" s="84" t="str">
        <f>'Master Sheet'!$M$7</f>
        <v>#N/A</v>
      </c>
      <c r="G5" s="147" t="str">
        <f>'Master Sheet'!$R$3</f>
        <v>#N/A</v>
      </c>
      <c r="H5" s="148" t="str">
        <f>IF(OR(ISBLANK('Master Sheet'!$R$6),ISNA('Master Sheet'!$R$6)),'Master Sheet'!$R$4,'Master Sheet'!$R$6)</f>
        <v>#N/A</v>
      </c>
      <c r="I5" s="88" t="str">
        <f>'Master Sheet'!$W$3</f>
        <v>#N/A</v>
      </c>
      <c r="J5" s="89" t="str">
        <f>'Master Sheet'!$W$4</f>
        <v>#N/A</v>
      </c>
      <c r="K5" s="114" t="str">
        <f>IF(OR(ISBLANK('Master Sheet'!$W$8),ISNA('Master Sheet'!$W$8)),'Master Sheet'!$W$5,'Master Sheet'!$W$8)</f>
        <v>#N/A</v>
      </c>
      <c r="L5" s="114" t="str">
        <f>IF(OR(ISBLANK('Master Sheet'!$W$9),ISNA('Master Sheet'!$W$9)),'Master Sheet'!$W$6,'Master Sheet'!$W$9)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125" t="s">
        <v>75</v>
      </c>
      <c r="B6" s="80" t="str">
        <f>'Master Sheet'!$H$3</f>
        <v>#N/A</v>
      </c>
      <c r="C6" s="81" t="str">
        <f>IF(OR(ISBLANK('Master Sheet'!$H$5),ISNA('Master Sheet'!$H$5)),'Master Sheet'!$H$4,'Master Sheet'!$H$5)</f>
        <v>#N/A</v>
      </c>
      <c r="D6" s="113" t="str">
        <f>'Master Sheet'!$M$3</f>
        <v>#N/A</v>
      </c>
      <c r="E6" s="83" t="str">
        <f>'Master Sheet'!$M$5</f>
        <v>#N/A</v>
      </c>
      <c r="F6" s="84" t="str">
        <f>IF(OR(ISBLANK('Master Sheet'!$M$8),ISNA('Master Sheet'!$M$4)),'Master Sheet'!$M$3,'Master Sheet'!$M$8)</f>
        <v>#N/A</v>
      </c>
      <c r="G6" s="147" t="str">
        <f>'Master Sheet'!$R$3</f>
        <v>#N/A</v>
      </c>
      <c r="H6" s="148" t="str">
        <f>IF(OR(ISBLANK('Master Sheet'!$R$7),ISNA('Master Sheet'!$R$7)),'Master Sheet'!$R$4,'Master Sheet'!$R$7)</f>
        <v>#N/A</v>
      </c>
      <c r="I6" s="88" t="str">
        <f>'Master Sheet'!$W$3</f>
        <v>#N/A</v>
      </c>
      <c r="J6" s="89" t="str">
        <f>'Master Sheet'!$W$5</f>
        <v>#N/A</v>
      </c>
      <c r="K6" s="89" t="str">
        <f>'Master Sheet'!$W$6</f>
        <v>#N/A</v>
      </c>
      <c r="L6" s="114" t="str">
        <f>'Master Sheet'!$W$7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131" t="s">
        <v>76</v>
      </c>
      <c r="B7" s="80" t="str">
        <f>'Master Sheet'!$H$4</f>
        <v>#N/A</v>
      </c>
      <c r="C7" s="81" t="str">
        <f>IF(OR(ISBLANK('Master Sheet'!$H$5),ISNA('Master Sheet'!$H$5)),'Master Sheet'!$H$3,'Master Sheet'!$H$5)</f>
        <v>#N/A</v>
      </c>
      <c r="D7" s="113" t="str">
        <f>'Master Sheet'!$M$3</f>
        <v>#N/A</v>
      </c>
      <c r="E7" s="83" t="str">
        <f>'Master Sheet'!$M$5</f>
        <v>#N/A</v>
      </c>
      <c r="F7" s="84" t="str">
        <f>'Master Sheet'!$M$6</f>
        <v>#N/A</v>
      </c>
      <c r="G7" s="147" t="str">
        <f>'Master Sheet'!$R$4</f>
        <v>#N/A</v>
      </c>
      <c r="H7" s="148" t="str">
        <f>IF(OR(ISBLANK('Master Sheet'!$R$8),ISNA('Master Sheet'!$R$8)),'Master Sheet'!$R$3,'Master Sheet'!$R$8)</f>
        <v>#N/A</v>
      </c>
      <c r="I7" s="88" t="str">
        <f>'Master Sheet'!$W$3</f>
        <v>#N/A</v>
      </c>
      <c r="J7" s="89" t="str">
        <f>'Master Sheet'!$W$5</f>
        <v>#N/A</v>
      </c>
      <c r="K7" s="89" t="str">
        <f>'Master Sheet'!$W$7</f>
        <v>#N/A</v>
      </c>
      <c r="L7" s="114" t="str">
        <f>IF(OR(ISBLANK('Master Sheet'!$W$8),ISNA('Master Sheet'!$W$8)),'Master Sheet'!$W$4,'Master Sheet'!$W$8)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125" t="s">
        <v>77</v>
      </c>
      <c r="B8" s="155" t="str">
        <f>'Master Sheet'!$H$4</f>
        <v>#N/A</v>
      </c>
      <c r="C8" s="156" t="str">
        <f>IF(OR(ISBLANK('Master Sheet'!$H$5),ISNA('Master Sheet'!$H$5)),'Master Sheet'!$H$3,'Master Sheet'!$H$5)</f>
        <v>#N/A</v>
      </c>
      <c r="D8" s="157" t="str">
        <f>'Master Sheet'!$M$3</f>
        <v>#N/A</v>
      </c>
      <c r="E8" s="158" t="str">
        <f>'Master Sheet'!$M$7</f>
        <v>#N/A</v>
      </c>
      <c r="F8" s="159" t="str">
        <f>IF(OR(ISBLANK('Master Sheet'!$M$8),ISNA('Master Sheet'!$M$4)),'Master Sheet'!$M$3,'Master Sheet'!$M$8)</f>
        <v>#N/A</v>
      </c>
      <c r="G8" s="157" t="str">
        <f>'Master Sheet'!$R$4</f>
        <v>#N/A</v>
      </c>
      <c r="H8" s="159" t="str">
        <f>IF(OR(ISBLANK('Master Sheet'!$R$6),ISNA('Master Sheet'!$R$6)),'Master Sheet'!$R$3,'Master Sheet'!$R$6)</f>
        <v>#N/A</v>
      </c>
      <c r="I8" s="157" t="str">
        <f>'Master Sheet'!$W$4</f>
        <v>#N/A</v>
      </c>
      <c r="J8" s="158" t="str">
        <f>'Master Sheet'!$W$5</f>
        <v>#N/A</v>
      </c>
      <c r="K8" s="158" t="str">
        <f>'Master Sheet'!$W$6</f>
        <v>#N/A</v>
      </c>
      <c r="L8" s="159" t="str">
        <f>'Master Sheet'!$W$7</f>
        <v>#N/A</v>
      </c>
      <c r="M8" s="160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161" t="str">
        <f t="shared" si="1"/>
        <v>INVALID</v>
      </c>
    </row>
    <row r="9">
      <c r="A9" s="125" t="s">
        <v>78</v>
      </c>
      <c r="B9" s="80" t="str">
        <f>'Master Sheet'!$H$4</f>
        <v>#N/A</v>
      </c>
      <c r="C9" s="81" t="str">
        <f>IF(OR(ISBLANK('Master Sheet'!$H$6),ISNA('Master Sheet'!$H$6)),'Master Sheet'!$H$3,'Master Sheet'!$H$6)</f>
        <v>#N/A</v>
      </c>
      <c r="D9" s="113" t="str">
        <f>'Master Sheet'!$M$4</f>
        <v>#N/A</v>
      </c>
      <c r="E9" s="83" t="str">
        <f>'Master Sheet'!$M$5</f>
        <v>#N/A</v>
      </c>
      <c r="F9" s="84" t="str">
        <f>IF(OR(ISBLANK('Master Sheet'!$M$9),ISNA('Master Sheet'!$M$9)),'Master Sheet'!$M$3,'Master Sheet'!$M$9)</f>
        <v>#N/A</v>
      </c>
      <c r="G9" s="147" t="str">
        <f>'Master Sheet'!$R$4</f>
        <v>#N/A</v>
      </c>
      <c r="H9" s="148" t="str">
        <f>IF(OR(ISBLANK('Master Sheet'!$R$7),ISNA('Master Sheet'!$R$7)),'Master Sheet'!$R$5,'Master Sheet'!$R$7)</f>
        <v>#N/A</v>
      </c>
      <c r="I9" s="88" t="str">
        <f>'Master Sheet'!$W$4</f>
        <v>#N/A</v>
      </c>
      <c r="J9" s="89" t="str">
        <f>'Master Sheet'!$W$6</f>
        <v>#N/A</v>
      </c>
      <c r="K9" s="89" t="str">
        <f>IF(OR(ISBLANK('Master Sheet'!$W$8),ISNA('Master Sheet'!$W$8)),'Master Sheet'!$W$5,'Master Sheet'!$W$8)</f>
        <v>#N/A</v>
      </c>
      <c r="L9" s="114" t="str">
        <f>IF(OR(ISBLANK('Master Sheet'!$W$9),ISNA('Master Sheet'!$W$9)),'Master Sheet'!$W$3,'Master Sheet'!$W$9)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131" t="s">
        <v>79</v>
      </c>
      <c r="B10" s="80" t="str">
        <f>'Master Sheet'!$H$4</f>
        <v>#N/A</v>
      </c>
      <c r="C10" s="81" t="str">
        <f>IF(OR(ISBLANK('Master Sheet'!$H$6),ISNA('Master Sheet'!$H$6)),'Master Sheet'!$H$3,'Master Sheet'!$H$6)</f>
        <v>#N/A</v>
      </c>
      <c r="D10" s="113" t="str">
        <f>'Master Sheet'!$M$4</f>
        <v>#N/A</v>
      </c>
      <c r="E10" s="83" t="str">
        <f>'Master Sheet'!$M$6</f>
        <v>#N/A</v>
      </c>
      <c r="F10" s="84" t="str">
        <f>'Master Sheet'!$M$7</f>
        <v>#N/A</v>
      </c>
      <c r="G10" s="147" t="str">
        <f>'Master Sheet'!$R$5</f>
        <v>#N/A</v>
      </c>
      <c r="H10" s="148" t="str">
        <f>IF(OR(ISBLANK('Master Sheet'!$R$6),ISNA('Master Sheet'!$R$6)),'Master Sheet'!$R$3,'Master Sheet'!$R$6)</f>
        <v>#N/A</v>
      </c>
      <c r="I10" s="88" t="str">
        <f>'Master Sheet'!$W$5</f>
        <v>#N/A</v>
      </c>
      <c r="J10" s="89" t="str">
        <f>'Master Sheet'!$W$6</f>
        <v>#N/A</v>
      </c>
      <c r="K10" s="89" t="str">
        <f>IF(OR(ISBLANK('Master Sheet'!$W$8),ISNA('Master Sheet'!$W$8)),'Master Sheet'!$W$4,'Master Sheet'!$W$8)</f>
        <v>#N/A</v>
      </c>
      <c r="L10" s="114" t="str">
        <f>IF(OR(ISBLANK('Master Sheet'!$W$9),ISNA('Master Sheet'!$W$9)),'Master Sheet'!$W$3,'Master Sheet'!$W$9)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125" t="s">
        <v>80</v>
      </c>
      <c r="B11" s="80" t="str">
        <f>IF(OR(ISBLANK('Master Sheet'!$H$5),ISNA('Master Sheet'!$H$5)),'Master Sheet'!$H$4,'Master Sheet'!$H$5)</f>
        <v>#N/A</v>
      </c>
      <c r="C11" s="81" t="str">
        <f>IF(OR(ISBLANK('Master Sheet'!$H$7),ISNA('Master Sheet'!$H$7)),'Master Sheet'!$H$3,'Master Sheet'!$H$7)</f>
        <v>#N/A</v>
      </c>
      <c r="D11" s="113" t="str">
        <f>'Master Sheet'!$M$5</f>
        <v>#N/A</v>
      </c>
      <c r="E11" s="83" t="str">
        <f>IF(OR(ISBLANK('Master Sheet'!$M$8),ISNA('Master Sheet'!$M$8)),'Master Sheet'!$M$3,'Master Sheet'!$M$8)</f>
        <v>#N/A</v>
      </c>
      <c r="F11" s="84" t="str">
        <f>IF(OR(ISBLANK('Master Sheet'!$M$9),ISNA('Master Sheet'!$M$9)),'Master Sheet'!$M$4,'Master Sheet'!$M$9)</f>
        <v>#N/A</v>
      </c>
      <c r="G11" s="147" t="str">
        <f>'Master Sheet'!$R$5</f>
        <v>#N/A</v>
      </c>
      <c r="H11" s="148" t="str">
        <f>IF(OR(ISBLANK('Master Sheet'!$R$7),ISNA('Master Sheet'!$R$7)),'Master Sheet'!$R$3,'Master Sheet'!$R$7)</f>
        <v>#N/A</v>
      </c>
      <c r="I11" s="88" t="str">
        <f>'Master Sheet'!$W$5</f>
        <v>#N/A</v>
      </c>
      <c r="J11" s="89" t="str">
        <f>'Master Sheet'!$W$6</f>
        <v>#N/A</v>
      </c>
      <c r="K11" s="89" t="str">
        <f>IF(OR(ISBLANK('Master Sheet'!$W$8),ISNA('Master Sheet'!$W$8)),'Master Sheet'!$W$7,'Master Sheet'!$W$8)</f>
        <v>#N/A</v>
      </c>
      <c r="L11" s="114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125" t="s">
        <v>81</v>
      </c>
      <c r="B12" s="80" t="str">
        <f>IF(OR(ISBLANK('Master Sheet'!$H$5),ISNA('Master Sheet'!$H$5)),'Master Sheet'!$H$3,'Master Sheet'!$H$5)</f>
        <v>#N/A</v>
      </c>
      <c r="C12" s="81" t="str">
        <f>'Master Sheet'!$H$4</f>
        <v>#N/A</v>
      </c>
      <c r="D12" s="113" t="str">
        <f>'Master Sheet'!$M$6</f>
        <v>#N/A</v>
      </c>
      <c r="E12" s="83" t="str">
        <f>'Master Sheet'!$M$7</f>
        <v>#N/A</v>
      </c>
      <c r="F12" s="84" t="str">
        <f>IF(OR(ISBLANK('Master Sheet'!$M$10),ISNA('Master Sheet'!$M$10)),'Master Sheet'!$M$3,'Master Sheet'!$M$10)</f>
        <v>#N/A</v>
      </c>
      <c r="G12" s="147" t="str">
        <f>IF(OR(ISBLANK('Master Sheet'!$R$6),ISNA('Master Sheet'!$R$6)),'Master Sheet'!$R$4,'Master Sheet'!$R$6)</f>
        <v>#N/A</v>
      </c>
      <c r="H12" s="148" t="str">
        <f>IF(OR(ISBLANK('Master Sheet'!$R$7),ISNA('Master Sheet'!$R$7)),'Master Sheet'!$R$3,'Master Sheet'!$R$7)</f>
        <v>#N/A</v>
      </c>
      <c r="I12" s="88" t="str">
        <f>'Master Sheet'!$W$7</f>
        <v>#N/A</v>
      </c>
      <c r="J12" s="89" t="str">
        <f>'Master Sheet'!$W$6</f>
        <v>#N/A</v>
      </c>
      <c r="K12" s="89" t="str">
        <f>IF(OR(ISBLANK('Master Sheet'!$W$8),ISNA('Master Sheet'!$W$8)),'Master Sheet'!$W$4,'Master Sheet'!$W$8)</f>
        <v>#N/A</v>
      </c>
      <c r="L12" s="114" t="str">
        <f>IF(OR(ISBLANK('Master Sheet'!$W$9),ISNA('Master Sheet'!$W$9)),'Master Sheet'!$W$3,'Master Sheet'!$W$9)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131" t="s">
        <v>82</v>
      </c>
      <c r="B13" s="94" t="str">
        <f>IF(OR(ISBLANK('Master Sheet'!$H$5),ISNA('Master Sheet'!$H$5)),'Master Sheet'!$H$3,'Master Sheet'!$H$5)</f>
        <v>#N/A</v>
      </c>
      <c r="C13" s="95" t="str">
        <f>'Master Sheet'!$H$4</f>
        <v>#N/A</v>
      </c>
      <c r="D13" s="116" t="str">
        <f>'Master Sheet'!$M$6</f>
        <v>#N/A</v>
      </c>
      <c r="E13" s="97" t="str">
        <f>IF(OR(ISBLANK('Master Sheet'!$M$9),ISNA('Master Sheet'!$M$9)),'Master Sheet'!$M$4,'Master Sheet'!$M$9)</f>
        <v>#N/A</v>
      </c>
      <c r="F13" s="98" t="str">
        <f>IF(OR(ISBLANK('Master Sheet'!$M$10),ISNA('Master Sheet'!$M$10)),'Master Sheet'!$M$3,'Master Sheet'!$M$10)</f>
        <v>#N/A</v>
      </c>
      <c r="G13" s="149" t="str">
        <f>IF(OR(ISBLANK('Master Sheet'!$R$7),ISNA('Master Sheet'!$R$7)),'Master Sheet'!$R$5,'Master Sheet'!$R$7)</f>
        <v>#N/A</v>
      </c>
      <c r="H13" s="150" t="str">
        <f>IF(OR(ISBLANK('Master Sheet'!$R$8),ISNA('Master Sheet'!$R$8)),'Master Sheet'!$R$3,'Master Sheet'!$R$8)</f>
        <v>#N/A</v>
      </c>
      <c r="I13" s="114" t="str">
        <f>IF(OR(ISBLANK('Master Sheet'!$W$9),ISNA('Master Sheet'!$W$9)),'Master Sheet'!$W$5,'Master Sheet'!$W$9)</f>
        <v>#N/A</v>
      </c>
      <c r="J13" s="103" t="str">
        <f>'Master Sheet'!$W$4</f>
        <v>#N/A</v>
      </c>
      <c r="K13" s="103" t="str">
        <f>'Master Sheet'!$W$7</f>
        <v>#N/A</v>
      </c>
      <c r="L13" s="118" t="str">
        <f>IF(OR(ISBLANK('Master Sheet'!$W$10),ISNA('Master Sheet'!$W$10)),'Master Sheet'!$W$3,'Master Sheet'!$W$10)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A14" s="4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"/>
      <c r="N14" s="4"/>
      <c r="O14" s="4"/>
      <c r="P14" s="4"/>
    </row>
    <row r="15">
      <c r="A15" s="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4"/>
      <c r="N15" s="4"/>
      <c r="O15" s="4"/>
      <c r="P15" s="4"/>
    </row>
    <row r="16">
      <c r="A16" s="4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4"/>
      <c r="M16" s="4"/>
      <c r="N16" s="4"/>
      <c r="O16" s="4"/>
      <c r="P16" s="4"/>
    </row>
    <row r="17">
      <c r="A17" s="4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4"/>
      <c r="M17" s="4"/>
      <c r="N17" s="4"/>
      <c r="O17" s="4"/>
      <c r="P17" s="4"/>
    </row>
    <row r="18">
      <c r="A18" s="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4"/>
      <c r="M18" s="4"/>
      <c r="N18" s="4"/>
      <c r="O18" s="4"/>
      <c r="P18" s="4"/>
    </row>
    <row r="19">
      <c r="A19" s="4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4"/>
      <c r="M19" s="4"/>
      <c r="N19" s="4"/>
      <c r="O19" s="4"/>
      <c r="P19" s="4"/>
    </row>
    <row r="20">
      <c r="A20" s="4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4"/>
      <c r="M20" s="4"/>
      <c r="N20" s="4"/>
      <c r="O20" s="4"/>
      <c r="P20" s="4"/>
    </row>
    <row r="21" ht="15.75" customHeight="1">
      <c r="A21" s="4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4"/>
      <c r="P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</sheetData>
  <mergeCells count="5">
    <mergeCell ref="B1:C1"/>
    <mergeCell ref="D1:F1"/>
    <mergeCell ref="G1:H1"/>
    <mergeCell ref="I1:L1"/>
    <mergeCell ref="M1:P1"/>
  </mergeCells>
  <conditionalFormatting sqref="P3:P13">
    <cfRule type="containsText" dxfId="0" priority="1" operator="containsText" text="&quot;INVALID&quot;">
      <formula>NOT(ISERROR(SEARCH(("""INVALID"""),(P3))))</formula>
    </cfRule>
  </conditionalFormatting>
  <conditionalFormatting sqref="P3:P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O13">
    <cfRule type="cellIs" dxfId="0" priority="3" operator="greaterThan">
      <formula>7</formula>
    </cfRule>
  </conditionalFormatting>
  <conditionalFormatting sqref="M3:M13">
    <cfRule type="cellIs" dxfId="0" priority="4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3" width="14.71"/>
    <col customWidth="1" min="4" max="7" width="18.29"/>
    <col customWidth="1" min="8" max="9" width="15.14"/>
    <col customWidth="1" min="10" max="12" width="14.57"/>
    <col customWidth="1" min="13" max="13" width="8.43"/>
    <col customWidth="1" min="14" max="14" width="5.14"/>
    <col customWidth="1" min="15" max="15" width="3.86"/>
    <col customWidth="1" min="16" max="16" width="8.29"/>
  </cols>
  <sheetData>
    <row r="1" ht="15.75" customHeight="1">
      <c r="A1" s="54"/>
      <c r="B1" s="55" t="s">
        <v>57</v>
      </c>
      <c r="C1" s="42"/>
      <c r="D1" s="143" t="s">
        <v>13</v>
      </c>
      <c r="E1" s="41"/>
      <c r="F1" s="41"/>
      <c r="G1" s="42"/>
      <c r="H1" s="55" t="s">
        <v>14</v>
      </c>
      <c r="I1" s="41"/>
      <c r="J1" s="55" t="s">
        <v>58</v>
      </c>
      <c r="K1" s="41"/>
      <c r="L1" s="41"/>
      <c r="M1" s="57" t="s">
        <v>59</v>
      </c>
      <c r="N1" s="58"/>
      <c r="O1" s="58"/>
      <c r="P1" s="59"/>
    </row>
    <row r="2" ht="15.75" customHeight="1">
      <c r="A2" s="60"/>
      <c r="B2" s="61" t="s">
        <v>60</v>
      </c>
      <c r="C2" s="62" t="s">
        <v>61</v>
      </c>
      <c r="D2" s="61" t="s">
        <v>62</v>
      </c>
      <c r="E2" s="62" t="s">
        <v>63</v>
      </c>
      <c r="F2" s="61" t="s">
        <v>64</v>
      </c>
      <c r="G2" s="62" t="s">
        <v>65</v>
      </c>
      <c r="H2" s="61" t="s">
        <v>66</v>
      </c>
      <c r="I2" s="62" t="s">
        <v>67</v>
      </c>
      <c r="J2" s="61" t="s">
        <v>68</v>
      </c>
      <c r="K2" s="62" t="s">
        <v>69</v>
      </c>
      <c r="L2" s="61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63" t="s">
        <v>71</v>
      </c>
    </row>
    <row r="3">
      <c r="A3" s="125" t="s">
        <v>72</v>
      </c>
      <c r="B3" s="65" t="str">
        <f>'Master Sheet'!$H$3</f>
        <v>#N/A</v>
      </c>
      <c r="C3" s="66" t="str">
        <f>'Master Sheet'!$H$4</f>
        <v>#N/A</v>
      </c>
      <c r="D3" s="83" t="str">
        <f>'Master Sheet'!$M$3</f>
        <v>#N/A</v>
      </c>
      <c r="E3" s="83" t="str">
        <f>'Master Sheet'!$M$4</f>
        <v>#N/A</v>
      </c>
      <c r="F3" s="83" t="str">
        <f>'Master Sheet'!$M$5</f>
        <v>#N/A</v>
      </c>
      <c r="G3" s="83" t="str">
        <f>'Master Sheet'!$M$6</f>
        <v>#N/A</v>
      </c>
      <c r="H3" s="145" t="str">
        <f>'Master Sheet'!$R$3</f>
        <v>#N/A</v>
      </c>
      <c r="I3" s="146" t="str">
        <f>'Master Sheet'!$R$4</f>
        <v>#N/A</v>
      </c>
      <c r="J3" s="73" t="str">
        <f>'Master Sheet'!$W$3</f>
        <v>#N/A</v>
      </c>
      <c r="K3" s="74" t="str">
        <f>'Master Sheet'!$W$4</f>
        <v>#N/A</v>
      </c>
      <c r="L3" s="75" t="str">
        <f>'Master Sheet'!$W$5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131" t="s">
        <v>73</v>
      </c>
      <c r="B4" s="80" t="str">
        <f>'Master Sheet'!$H$3</f>
        <v>#N/A</v>
      </c>
      <c r="C4" s="81" t="str">
        <f>'Master Sheet'!$H$4</f>
        <v>#N/A</v>
      </c>
      <c r="D4" s="83" t="str">
        <f>'Master Sheet'!$M$3</f>
        <v>#N/A</v>
      </c>
      <c r="E4" s="83" t="str">
        <f>'Master Sheet'!$M$4</f>
        <v>#N/A</v>
      </c>
      <c r="F4" s="83" t="str">
        <f>'Master Sheet'!$M$5</f>
        <v>#N/A</v>
      </c>
      <c r="G4" s="83" t="str">
        <f>'Master Sheet'!$M$7</f>
        <v>#N/A</v>
      </c>
      <c r="H4" s="147" t="str">
        <f>'Master Sheet'!$R$3</f>
        <v>#N/A</v>
      </c>
      <c r="I4" s="148" t="str">
        <f>'Master Sheet'!$R$5</f>
        <v>#N/A</v>
      </c>
      <c r="J4" s="88" t="str">
        <f>'Master Sheet'!$W$3</f>
        <v>#N/A</v>
      </c>
      <c r="K4" s="89" t="str">
        <f>'Master Sheet'!$W$4</f>
        <v>#N/A</v>
      </c>
      <c r="L4" s="90" t="str">
        <f>'Master Sheet'!$W$6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125" t="s">
        <v>74</v>
      </c>
      <c r="B5" s="80" t="str">
        <f>'Master Sheet'!$H$3</f>
        <v>#N/A</v>
      </c>
      <c r="C5" s="81" t="str">
        <f>IF(OR(ISBLANK('Master Sheet'!$H$5),ISNA('Master Sheet'!$H$5)),'Master Sheet'!$H$4,'Master Sheet'!$H$5)</f>
        <v>#N/A</v>
      </c>
      <c r="D5" s="83" t="str">
        <f>'Master Sheet'!$M$3</f>
        <v>#N/A</v>
      </c>
      <c r="E5" s="83" t="str">
        <f>'Master Sheet'!$M$5</f>
        <v>#N/A</v>
      </c>
      <c r="F5" s="83" t="str">
        <f>'Master Sheet'!$M$6</f>
        <v>#N/A</v>
      </c>
      <c r="G5" s="83" t="str">
        <f>'Master Sheet'!$M$7</f>
        <v>#N/A</v>
      </c>
      <c r="H5" s="147" t="str">
        <f>'Master Sheet'!$R$3</f>
        <v>#N/A</v>
      </c>
      <c r="I5" s="148" t="str">
        <f>IF(OR(ISBLANK('Master Sheet'!$R$6),ISNA('Master Sheet'!$R$6)),'Master Sheet'!$R$4,'Master Sheet'!$R$6)</f>
        <v>#N/A</v>
      </c>
      <c r="J5" s="88" t="str">
        <f>'Master Sheet'!$W$3</f>
        <v>#N/A</v>
      </c>
      <c r="K5" s="89" t="str">
        <f>'Master Sheet'!$W$4</f>
        <v>#N/A</v>
      </c>
      <c r="L5" s="90" t="str">
        <f>'Master Sheet'!$W$7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125" t="s">
        <v>75</v>
      </c>
      <c r="B6" s="80" t="str">
        <f>'Master Sheet'!$H$3</f>
        <v>#N/A</v>
      </c>
      <c r="C6" s="81" t="str">
        <f>IF(OR(ISBLANK('Master Sheet'!$H$5),ISNA('Master Sheet'!$H$5)),'Master Sheet'!$H$4,'Master Sheet'!$H$5)</f>
        <v>#N/A</v>
      </c>
      <c r="D6" s="83" t="str">
        <f>'Master Sheet'!$M$3</f>
        <v>#N/A</v>
      </c>
      <c r="E6" s="83" t="str">
        <f>'Master Sheet'!$M$6</f>
        <v>#N/A</v>
      </c>
      <c r="F6" s="83" t="str">
        <f>'Master Sheet'!$M$7</f>
        <v>#N/A</v>
      </c>
      <c r="G6" s="83" t="str">
        <f>IF(OR(ISBLANK('Master Sheet'!$M$8),ISNA('Master Sheet'!$M$8)),'Master Sheet'!$M$4,'Master Sheet'!$M$8)</f>
        <v>#N/A</v>
      </c>
      <c r="H6" s="147" t="str">
        <f>'Master Sheet'!$R$3</f>
        <v>#N/A</v>
      </c>
      <c r="I6" s="148" t="str">
        <f>IF(OR(ISBLANK('Master Sheet'!$R$7),ISNA('Master Sheet'!$R$7)),'Master Sheet'!$R$4,'Master Sheet'!$R$7)</f>
        <v>#N/A</v>
      </c>
      <c r="J6" s="88" t="str">
        <f>'Master Sheet'!$W$3</f>
        <v>#N/A</v>
      </c>
      <c r="K6" s="89" t="str">
        <f>'Master Sheet'!$W$5</f>
        <v>#N/A</v>
      </c>
      <c r="L6" s="90" t="str">
        <f>IF(OR(ISBLANK('Master Sheet'!$W$8),ISNA('Master Sheet'!$W$8)),'Master Sheet'!$W$4,'Master Sheet'!$W$8)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131" t="s">
        <v>76</v>
      </c>
      <c r="B7" s="80" t="str">
        <f>'Master Sheet'!$H$4</f>
        <v>#N/A</v>
      </c>
      <c r="C7" s="81" t="str">
        <f>IF(OR(ISBLANK('Master Sheet'!$H$5),ISNA('Master Sheet'!$H$5)),'Master Sheet'!$H$3,'Master Sheet'!$H$5)</f>
        <v>#N/A</v>
      </c>
      <c r="D7" s="83" t="str">
        <f>'Master Sheet'!$M$3</f>
        <v>#N/A</v>
      </c>
      <c r="E7" s="83" t="str">
        <f>IF(OR(ISBLANK('Master Sheet'!$M$8),ISNA('Master Sheet'!$M$8)),'Master Sheet'!$M$4,'Master Sheet'!$M$8)</f>
        <v>#N/A</v>
      </c>
      <c r="F7" s="83" t="str">
        <f>IF(OR(ISBLANK('Master Sheet'!$M$9),ISNA('Master Sheet'!$M$9)),'Master Sheet'!$M$5,'Master Sheet'!$M$9)</f>
        <v>#N/A</v>
      </c>
      <c r="G7" s="83" t="str">
        <f>IF(OR(ISBLANK('Master Sheet'!$M$10),ISNA('Master Sheet'!$M$10)),'Master Sheet'!$M$6,'Master Sheet'!$M$10)</f>
        <v>#N/A</v>
      </c>
      <c r="H7" s="147" t="str">
        <f>'Master Sheet'!$R$4</f>
        <v>#N/A</v>
      </c>
      <c r="I7" s="148" t="str">
        <f>IF(OR(ISBLANK('Master Sheet'!$R$8),ISNA('Master Sheet'!$R$8)),'Master Sheet'!$R$3,'Master Sheet'!$R$8)</f>
        <v>#N/A</v>
      </c>
      <c r="J7" s="88" t="str">
        <f>'Master Sheet'!$W$3</f>
        <v>#N/A</v>
      </c>
      <c r="K7" s="89" t="str">
        <f>'Master Sheet'!W$6</f>
        <v>#N/A</v>
      </c>
      <c r="L7" s="90" t="str">
        <f>'Master Sheet'!$W$7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125" t="s">
        <v>77</v>
      </c>
      <c r="B8" s="80" t="str">
        <f>'Master Sheet'!$H$4</f>
        <v>#N/A</v>
      </c>
      <c r="C8" s="81" t="str">
        <f>IF(OR(ISBLANK('Master Sheet'!$H$5),ISNA('Master Sheet'!$H$5)),'Master Sheet'!$H$3,'Master Sheet'!$H$5)</f>
        <v>#N/A</v>
      </c>
      <c r="D8" s="83" t="str">
        <f>'Master Sheet'!$M$4</f>
        <v>#N/A</v>
      </c>
      <c r="E8" s="83" t="str">
        <f>'Master Sheet'!$M$5</f>
        <v>#N/A</v>
      </c>
      <c r="F8" s="83" t="str">
        <f>'Master Sheet'!$M$6</f>
        <v>#N/A</v>
      </c>
      <c r="G8" s="83" t="str">
        <f>'Master Sheet'!$M$7</f>
        <v>#N/A</v>
      </c>
      <c r="H8" s="147" t="str">
        <f>'Master Sheet'!$R$4</f>
        <v>#N/A</v>
      </c>
      <c r="I8" s="148" t="str">
        <f>IF(OR(ISBLANK('Master Sheet'!$R$6),ISNA('Master Sheet'!$R$6)),'Master Sheet'!$R$3,'Master Sheet'!$R$6)</f>
        <v>#N/A</v>
      </c>
      <c r="J8" s="88" t="str">
        <f>'Master Sheet'!$W$4</f>
        <v>#N/A</v>
      </c>
      <c r="K8" s="89" t="str">
        <f>'Master Sheet'!$W$5</f>
        <v>#N/A</v>
      </c>
      <c r="L8" s="90" t="str">
        <f>'Master Sheet'!$W$6</f>
        <v>#N/A</v>
      </c>
      <c r="M8" s="91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93" t="str">
        <f t="shared" si="1"/>
        <v>INVALID</v>
      </c>
    </row>
    <row r="9">
      <c r="A9" s="125" t="s">
        <v>78</v>
      </c>
      <c r="B9" s="80" t="str">
        <f>'Master Sheet'!$H$4</f>
        <v>#N/A</v>
      </c>
      <c r="C9" s="81" t="str">
        <f>IF(OR(ISBLANK('Master Sheet'!$H$6),ISNA('Master Sheet'!$H$6)),'Master Sheet'!$H$3,'Master Sheet'!$H$6)</f>
        <v>#N/A</v>
      </c>
      <c r="D9" s="83" t="str">
        <f>'Master Sheet'!$M$4</f>
        <v>#N/A</v>
      </c>
      <c r="E9" s="83" t="str">
        <f>'Master Sheet'!$M$5</f>
        <v>#N/A</v>
      </c>
      <c r="F9" s="83" t="str">
        <f>'Master Sheet'!$M$7</f>
        <v>#N/A</v>
      </c>
      <c r="G9" s="83" t="str">
        <f>IF(OR(ISBLANK('Master Sheet'!$M$8),ISNA('Master Sheet'!$M$8)),'Master Sheet'!$M$3,'Master Sheet'!$M$8)</f>
        <v>#N/A</v>
      </c>
      <c r="H9" s="147" t="str">
        <f>'Master Sheet'!$R$4</f>
        <v>#N/A</v>
      </c>
      <c r="I9" s="148" t="str">
        <f>IF(OR(ISBLANK('Master Sheet'!$R$7),ISNA('Master Sheet'!$R$7)),'Master Sheet'!$R$5,'Master Sheet'!$R$7)</f>
        <v>#N/A</v>
      </c>
      <c r="J9" s="88" t="str">
        <f>'Master Sheet'!$W$4</f>
        <v>#N/A</v>
      </c>
      <c r="K9" s="89" t="str">
        <f>'Master Sheet'!$W$7</f>
        <v>#N/A</v>
      </c>
      <c r="L9" s="90" t="str">
        <f>IF(OR(ISBLANK('Master Sheet'!$W$8),ISNA('Master Sheet'!$W$8)),'Master Sheet'!$W$3,'Master Sheet'!$W$8)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131" t="s">
        <v>79</v>
      </c>
      <c r="B10" s="80" t="str">
        <f>'Master Sheet'!$H$4</f>
        <v>#N/A</v>
      </c>
      <c r="C10" s="81" t="str">
        <f>IF(OR(ISBLANK('Master Sheet'!$H$6),ISNA('Master Sheet'!$H$6)),'Master Sheet'!$H$3,'Master Sheet'!$H$6)</f>
        <v>#N/A</v>
      </c>
      <c r="D10" s="83" t="str">
        <f>'Master Sheet'!$M$4</f>
        <v>#N/A</v>
      </c>
      <c r="E10" s="83" t="str">
        <f>'Master Sheet'!$M$7</f>
        <v>#N/A</v>
      </c>
      <c r="F10" s="83" t="str">
        <f>IF(OR(ISBLANK('Master Sheet'!$M$8),ISNA('Master Sheet'!$M$8)),'Master Sheet'!$M$5,'Master Sheet'!$M$8)</f>
        <v>#N/A</v>
      </c>
      <c r="G10" s="83" t="str">
        <f>IF(OR(ISBLANK('Master Sheet'!$M$9),ISNA('Master Sheet'!$M$9)),'Master Sheet'!$M$3,'Master Sheet'!$M$9)</f>
        <v>#N/A</v>
      </c>
      <c r="H10" s="147" t="str">
        <f>'Master Sheet'!$R$5</f>
        <v>#N/A</v>
      </c>
      <c r="I10" s="148" t="str">
        <f>IF(OR(ISBLANK('Master Sheet'!$R$6),ISNA('Master Sheet'!$R$6)),'Master Sheet'!$R$3,'Master Sheet'!$R$6)</f>
        <v>#N/A</v>
      </c>
      <c r="J10" s="88" t="str">
        <f>'Master Sheet'!$W$4</f>
        <v>#N/A</v>
      </c>
      <c r="K10" s="89" t="str">
        <f>'Master Sheet'!$W$7</f>
        <v>#N/A</v>
      </c>
      <c r="L10" s="90" t="str">
        <f>IF(OR(ISBLANK('Master Sheet'!$W$9),ISNA('Master Sheet'!$W$9)),'Master Sheet'!$W$3,'Master Sheet'!$W$9)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125" t="s">
        <v>80</v>
      </c>
      <c r="B11" s="80" t="str">
        <f>IF(OR(ISBLANK('Master Sheet'!$H$5),ISNA('Master Sheet'!$H$5)),'Master Sheet'!$H$4,'Master Sheet'!$H$5)</f>
        <v>#N/A</v>
      </c>
      <c r="C11" s="81" t="str">
        <f>IF(OR(ISBLANK('Master Sheet'!$H$7),ISNA('Master Sheet'!$H$7)),'Master Sheet'!$H$3,'Master Sheet'!$H$7)</f>
        <v>#N/A</v>
      </c>
      <c r="D11" s="83" t="str">
        <f>'Master Sheet'!$M$5</f>
        <v>#N/A</v>
      </c>
      <c r="E11" s="83" t="str">
        <f>IF(OR(ISBLANK('Master Sheet'!$M$8),ISNA('Master Sheet'!$M$8)),'Master Sheet'!$M$4,'Master Sheet'!$M$8)</f>
        <v>#N/A</v>
      </c>
      <c r="F11" s="83" t="str">
        <f>'Master Sheet'!$M$3</f>
        <v>#N/A</v>
      </c>
      <c r="G11" s="83" t="str">
        <f>IF(OR(ISBLANK('Master Sheet'!$M$10),ISNA('Master Sheet'!$M$10)),'Master Sheet'!$M$6,'Master Sheet'!$M$10)</f>
        <v>#N/A</v>
      </c>
      <c r="H11" s="147" t="str">
        <f>'Master Sheet'!$R$5</f>
        <v>#N/A</v>
      </c>
      <c r="I11" s="148" t="str">
        <f>IF(OR(ISBLANK('Master Sheet'!$R$7),ISNA('Master Sheet'!$R$7)),'Master Sheet'!$R$3,'Master Sheet'!$R$7)</f>
        <v>#N/A</v>
      </c>
      <c r="J11" s="88" t="str">
        <f>'Master Sheet'!$W$5</f>
        <v>#N/A</v>
      </c>
      <c r="K11" s="89" t="str">
        <f>'Master Sheet'!$W$6</f>
        <v>#N/A</v>
      </c>
      <c r="L11" s="90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125" t="s">
        <v>81</v>
      </c>
      <c r="B12" s="80" t="str">
        <f>IF(OR(ISBLANK('Master Sheet'!$H$5),ISNA('Master Sheet'!$H$5)),'Master Sheet'!$H$3,'Master Sheet'!$H$5)</f>
        <v>#N/A</v>
      </c>
      <c r="C12" s="81" t="str">
        <f>'Master Sheet'!$H$4</f>
        <v>#N/A</v>
      </c>
      <c r="D12" s="83" t="str">
        <f>'Master Sheet'!$M$6</f>
        <v>#N/A</v>
      </c>
      <c r="E12" s="83" t="str">
        <f>'Master Sheet'!$M$3</f>
        <v>#N/A</v>
      </c>
      <c r="F12" s="83" t="str">
        <f>'Master Sheet'!$M$4</f>
        <v>#N/A</v>
      </c>
      <c r="G12" s="83" t="str">
        <f>IF(OR(ISBLANK('Master Sheet'!$M$9),ISNA('Master Sheet'!$M$9)),'Master Sheet'!$M$5,'Master Sheet'!$M$9)</f>
        <v>#N/A</v>
      </c>
      <c r="H12" s="147" t="str">
        <f>IF(OR(ISBLANK('Master Sheet'!$R$6),ISNA('Master Sheet'!$R$6)),'Master Sheet'!$R$4,'Master Sheet'!$R$6)</f>
        <v>#N/A</v>
      </c>
      <c r="I12" s="148" t="str">
        <f>IF(OR(ISBLANK('Master Sheet'!$R$7),ISNA('Master Sheet'!$R$7)),'Master Sheet'!$R$3,'Master Sheet'!$R$7)</f>
        <v>#N/A</v>
      </c>
      <c r="J12" s="88" t="str">
        <f>'Master Sheet'!$W$5</f>
        <v>#N/A</v>
      </c>
      <c r="K12" s="89" t="str">
        <f>IF(OR(ISBLANK('Master Sheet'!$W$8),ISNA('Master Sheet'!$W$8)),'Master Sheet'!$W$4,'Master Sheet'!$W$8)</f>
        <v>#N/A</v>
      </c>
      <c r="L12" s="90" t="str">
        <f>IF(OR(ISBLANK('Master Sheet'!$W$9),ISNA('Master Sheet'!$W$9)),'Master Sheet'!$W$3,'Master Sheet'!$W$9)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131" t="s">
        <v>82</v>
      </c>
      <c r="B13" s="94" t="str">
        <f>IF(OR(ISBLANK('Master Sheet'!$H$5),ISNA('Master Sheet'!$H$5)),'Master Sheet'!$H$3,'Master Sheet'!$H$5)</f>
        <v>#N/A</v>
      </c>
      <c r="C13" s="95" t="str">
        <f>'Master Sheet'!$H$4</f>
        <v>#N/A</v>
      </c>
      <c r="D13" s="83" t="str">
        <f>'Master Sheet'!$M$3</f>
        <v>#N/A</v>
      </c>
      <c r="E13" s="83" t="str">
        <f>'Master Sheet'!$M$4</f>
        <v>#N/A</v>
      </c>
      <c r="F13" s="83" t="str">
        <f>IF(OR(ISBLANK('Master Sheet'!$M$9),ISNA('Master Sheet'!$M$9)),'Master Sheet'!$M$5,'Master Sheet'!$M$9)</f>
        <v>#N/A</v>
      </c>
      <c r="G13" s="83" t="str">
        <f>IF(OR(ISBLANK('Master Sheet'!$M$10),ISNA('Master Sheet'!$M$10)),'Master Sheet'!$M$6,'Master Sheet'!$M$10)</f>
        <v>#N/A</v>
      </c>
      <c r="H13" s="149" t="str">
        <f>IF(OR(ISBLANK('Master Sheet'!$R$7),ISNA('Master Sheet'!$R$7)),'Master Sheet'!$R$5,'Master Sheet'!$R$7)</f>
        <v>#N/A</v>
      </c>
      <c r="I13" s="150" t="str">
        <f>IF(OR(ISBLANK('Master Sheet'!$R$8),ISNA('Master Sheet'!$R$8)),'Master Sheet'!$R$3,'Master Sheet'!$R$8)</f>
        <v>#N/A</v>
      </c>
      <c r="J13" s="102" t="str">
        <f>'Master Sheet'!$W$6</f>
        <v>#N/A</v>
      </c>
      <c r="K13" s="103" t="str">
        <f>IF(OR(ISBLANK('Master Sheet'!$W$8),ISNA('Master Sheet'!$W$8)),'Master Sheet'!$W$4,'Master Sheet'!$W$8)</f>
        <v>#N/A</v>
      </c>
      <c r="L13" s="104" t="str">
        <f>IF(OR(ISBLANK('Master Sheet'!$W$10),ISNA('Master Sheet'!$W$10)),'Master Sheet'!$W$3,'Master Sheet'!$W$10)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ht="15.75" customHeight="1"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B1:C1"/>
    <mergeCell ref="H1:I1"/>
    <mergeCell ref="J1:L1"/>
    <mergeCell ref="D1:G1"/>
    <mergeCell ref="M1:P1"/>
  </mergeCells>
  <conditionalFormatting sqref="N3:O13">
    <cfRule type="cellIs" dxfId="0" priority="1" operator="greaterThan">
      <formula>7</formula>
    </cfRule>
  </conditionalFormatting>
  <conditionalFormatting sqref="P3:P13">
    <cfRule type="containsText" dxfId="0" priority="2" operator="containsText" text="&quot;INVALID&quot;">
      <formula>NOT(ISERROR(SEARCH(("""INVALID"""),(P3))))</formula>
    </cfRule>
  </conditionalFormatting>
  <conditionalFormatting sqref="P3:P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ellIs" dxfId="0" priority="4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CCCC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14.71"/>
    <col customWidth="1" min="3" max="6" width="18.29"/>
    <col customWidth="1" min="7" max="7" width="16.29"/>
    <col customWidth="1" min="8" max="9" width="15.14"/>
    <col customWidth="1" min="10" max="12" width="14.57"/>
    <col customWidth="1" min="13" max="13" width="8.43"/>
    <col customWidth="1" min="14" max="14" width="5.14"/>
    <col customWidth="1" min="15" max="15" width="3.86"/>
    <col customWidth="1" min="16" max="16" width="8.29"/>
  </cols>
  <sheetData>
    <row r="1">
      <c r="A1" s="162"/>
      <c r="B1" s="163" t="s">
        <v>57</v>
      </c>
      <c r="C1" s="164" t="s">
        <v>13</v>
      </c>
      <c r="D1" s="2"/>
      <c r="E1" s="2"/>
      <c r="F1" s="2"/>
      <c r="G1" s="165"/>
      <c r="H1" s="163" t="s">
        <v>14</v>
      </c>
      <c r="I1" s="163"/>
      <c r="J1" s="166" t="s">
        <v>58</v>
      </c>
      <c r="K1" s="2"/>
      <c r="L1" s="165"/>
      <c r="M1" s="57" t="s">
        <v>59</v>
      </c>
      <c r="N1" s="58"/>
      <c r="O1" s="58"/>
      <c r="P1" s="59"/>
    </row>
    <row r="2" ht="15.75" customHeight="1">
      <c r="A2" s="32"/>
      <c r="B2" s="167" t="s">
        <v>60</v>
      </c>
      <c r="C2" s="167" t="s">
        <v>61</v>
      </c>
      <c r="D2" s="167" t="s">
        <v>62</v>
      </c>
      <c r="E2" s="167" t="s">
        <v>63</v>
      </c>
      <c r="F2" s="167" t="s">
        <v>64</v>
      </c>
      <c r="G2" s="167" t="s">
        <v>65</v>
      </c>
      <c r="H2" s="167" t="s">
        <v>66</v>
      </c>
      <c r="I2" s="167" t="s">
        <v>67</v>
      </c>
      <c r="J2" s="167" t="s">
        <v>68</v>
      </c>
      <c r="K2" s="167" t="s">
        <v>69</v>
      </c>
      <c r="L2" s="167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63" t="s">
        <v>71</v>
      </c>
    </row>
    <row r="3">
      <c r="A3" s="131" t="s">
        <v>72</v>
      </c>
      <c r="B3" s="65" t="str">
        <f>'Master Sheet'!$H$3</f>
        <v>#N/A</v>
      </c>
      <c r="C3" s="83" t="str">
        <f>'Master Sheet'!$M$3</f>
        <v>#N/A</v>
      </c>
      <c r="D3" s="83" t="str">
        <f>'Master Sheet'!$M$4</f>
        <v>#N/A</v>
      </c>
      <c r="E3" s="83" t="str">
        <f>'Master Sheet'!$M$5</f>
        <v>#N/A</v>
      </c>
      <c r="F3" s="83" t="str">
        <f>'Master Sheet'!$M$6</f>
        <v>#N/A</v>
      </c>
      <c r="G3" s="168" t="str">
        <f>'Master Sheet'!$M$7</f>
        <v>#N/A</v>
      </c>
      <c r="H3" s="145" t="str">
        <f>'Master Sheet'!$R$3</f>
        <v>#N/A</v>
      </c>
      <c r="I3" s="146" t="str">
        <f>'Master Sheet'!$R$4</f>
        <v>#N/A</v>
      </c>
      <c r="J3" s="73" t="str">
        <f>'Master Sheet'!$W$3</f>
        <v>#N/A</v>
      </c>
      <c r="K3" s="74" t="str">
        <f>'Master Sheet'!$W$4</f>
        <v>#N/A</v>
      </c>
      <c r="L3" s="75" t="str">
        <f>'Master Sheet'!$W$5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131" t="s">
        <v>73</v>
      </c>
      <c r="B4" s="80" t="str">
        <f>'Master Sheet'!$H$3</f>
        <v>#N/A</v>
      </c>
      <c r="C4" s="83" t="str">
        <f>'Master Sheet'!$M$3</f>
        <v>#N/A</v>
      </c>
      <c r="D4" s="83" t="str">
        <f>'Master Sheet'!$M$4</f>
        <v>#N/A</v>
      </c>
      <c r="E4" s="83" t="str">
        <f>'Master Sheet'!$M$5</f>
        <v>#N/A</v>
      </c>
      <c r="F4" s="168" t="str">
        <f>'Master Sheet'!$M$7</f>
        <v>#N/A</v>
      </c>
      <c r="G4" s="83" t="str">
        <f>IF(OR(ISBLANK('Master Sheet'!$M$8),ISNA('Master Sheet'!$M$8)),'Master Sheet'!$M$6,'Master Sheet'!$M$8)</f>
        <v>#N/A</v>
      </c>
      <c r="H4" s="147" t="str">
        <f>'Master Sheet'!$R$3</f>
        <v>#N/A</v>
      </c>
      <c r="I4" s="148" t="str">
        <f>'Master Sheet'!$R$5</f>
        <v>#N/A</v>
      </c>
      <c r="J4" s="88" t="str">
        <f>'Master Sheet'!$W$3</f>
        <v>#N/A</v>
      </c>
      <c r="K4" s="89" t="str">
        <f>'Master Sheet'!$W$4</f>
        <v>#N/A</v>
      </c>
      <c r="L4" s="90" t="str">
        <f>'Master Sheet'!$W$6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125" t="s">
        <v>74</v>
      </c>
      <c r="B5" s="80" t="str">
        <f>'Master Sheet'!$H$3</f>
        <v>#N/A</v>
      </c>
      <c r="C5" s="83" t="str">
        <f>'Master Sheet'!$M$3</f>
        <v>#N/A</v>
      </c>
      <c r="D5" s="83" t="str">
        <f>'Master Sheet'!$M$5</f>
        <v>#N/A</v>
      </c>
      <c r="E5" s="83" t="str">
        <f>'Master Sheet'!$M$6</f>
        <v>#N/A</v>
      </c>
      <c r="F5" s="168" t="str">
        <f>'Master Sheet'!$M$7</f>
        <v>#N/A</v>
      </c>
      <c r="G5" s="83" t="str">
        <f>IF(OR(ISBLANK('Master Sheet'!$M$9),ISNA('Master Sheet'!$M$9)),'Master Sheet'!$M$4,'Master Sheet'!$M$9)</f>
        <v>#N/A</v>
      </c>
      <c r="H5" s="147" t="str">
        <f>'Master Sheet'!$R$3</f>
        <v>#N/A</v>
      </c>
      <c r="I5" s="148" t="str">
        <f>IF(OR(ISBLANK('Master Sheet'!$R$6),ISNA('Master Sheet'!$R$6)),'Master Sheet'!$R$4,'Master Sheet'!$R$6)</f>
        <v>#N/A</v>
      </c>
      <c r="J5" s="88" t="str">
        <f>'Master Sheet'!$W$3</f>
        <v>#N/A</v>
      </c>
      <c r="K5" s="89" t="str">
        <f>'Master Sheet'!$W$4</f>
        <v>#N/A</v>
      </c>
      <c r="L5" s="90" t="str">
        <f>'Master Sheet'!$W$7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125" t="s">
        <v>75</v>
      </c>
      <c r="B6" s="80" t="str">
        <f>'Master Sheet'!$H$3</f>
        <v>#N/A</v>
      </c>
      <c r="C6" s="83" t="str">
        <f>'Master Sheet'!$M$3</f>
        <v>#N/A</v>
      </c>
      <c r="D6" s="83" t="str">
        <f>'Master Sheet'!$M$5</f>
        <v>#N/A</v>
      </c>
      <c r="E6" s="83" t="str">
        <f>IF(OR(ISBLANK('Master Sheet'!$M$8),ISNA('Master Sheet'!$M$8)),'Master Sheet'!$M$6,'Master Sheet'!$M$8)</f>
        <v>#N/A</v>
      </c>
      <c r="F6" s="83" t="str">
        <f>IF(OR(ISBLANK('Master Sheet'!$M$9),ISNA('Master Sheet'!$M$9)),'Master Sheet'!$M$4,'Master Sheet'!$M$9)</f>
        <v>#N/A</v>
      </c>
      <c r="G6" s="83" t="str">
        <f>IF(OR(ISBLANK('Master Sheet'!$M$10),ISNA('Master Sheet'!$M$10)),'Master Sheet'!$M$7,'Master Sheet'!$M$10)</f>
        <v>#N/A</v>
      </c>
      <c r="H6" s="147" t="str">
        <f>'Master Sheet'!$R$3</f>
        <v>#N/A</v>
      </c>
      <c r="I6" s="148" t="str">
        <f>IF(OR(ISBLANK('Master Sheet'!$R$7),ISNA('Master Sheet'!$R$7)),'Master Sheet'!$R$4,'Master Sheet'!$R$7)</f>
        <v>#N/A</v>
      </c>
      <c r="J6" s="88" t="str">
        <f>'Master Sheet'!$W$3</f>
        <v>#N/A</v>
      </c>
      <c r="K6" s="89" t="str">
        <f>'Master Sheet'!$W$5</f>
        <v>#N/A</v>
      </c>
      <c r="L6" s="90" t="str">
        <f>IF(OR(ISBLANK('Master Sheet'!$W$8),ISNA('Master Sheet'!$W$8)),'Master Sheet'!$W$4,'Master Sheet'!$W$8)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131" t="s">
        <v>76</v>
      </c>
      <c r="B7" s="80" t="str">
        <f>'Master Sheet'!$H$4</f>
        <v>#N/A</v>
      </c>
      <c r="C7" s="83" t="str">
        <f>'Master Sheet'!$M$4</f>
        <v>#N/A</v>
      </c>
      <c r="D7" s="83" t="str">
        <f>'Master Sheet'!$M$5</f>
        <v>#N/A</v>
      </c>
      <c r="E7" s="83" t="str">
        <f>'Master Sheet'!$M$6</f>
        <v>#N/A</v>
      </c>
      <c r="F7" s="168" t="str">
        <f>'Master Sheet'!$M$7</f>
        <v>#N/A</v>
      </c>
      <c r="G7" s="83" t="str">
        <f>IF(OR(ISBLANK('Master Sheet'!$M$8),ISNA('Master Sheet'!$M$8)),'Master Sheet'!$M$3,'Master Sheet'!$M$8)</f>
        <v>#N/A</v>
      </c>
      <c r="H7" s="147" t="str">
        <f>'Master Sheet'!$R$4</f>
        <v>#N/A</v>
      </c>
      <c r="I7" s="148" t="str">
        <f>IF(OR(ISBLANK('Master Sheet'!$R$8),ISNA('Master Sheet'!$R$8)),'Master Sheet'!$R$3,'Master Sheet'!$R$8)</f>
        <v>#N/A</v>
      </c>
      <c r="J7" s="88" t="str">
        <f>'Master Sheet'!$W$3</f>
        <v>#N/A</v>
      </c>
      <c r="K7" s="89" t="str">
        <f>'Master Sheet'!W$6</f>
        <v>#N/A</v>
      </c>
      <c r="L7" s="90" t="str">
        <f>'Master Sheet'!$W$7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125" t="s">
        <v>77</v>
      </c>
      <c r="B8" s="80" t="str">
        <f>'Master Sheet'!$H$4</f>
        <v>#N/A</v>
      </c>
      <c r="C8" s="83" t="str">
        <f>'Master Sheet'!$M$4</f>
        <v>#N/A</v>
      </c>
      <c r="D8" s="83" t="str">
        <f>'Master Sheet'!$M$5</f>
        <v>#N/A</v>
      </c>
      <c r="E8" s="168" t="str">
        <f>'Master Sheet'!$M$7</f>
        <v>#N/A</v>
      </c>
      <c r="F8" s="83" t="str">
        <f>IF(OR(ISBLANK('Master Sheet'!$M$9),ISNA('Master Sheet'!$M$9)),'Master Sheet'!$M$6,'Master Sheet'!$M$9)</f>
        <v>#N/A</v>
      </c>
      <c r="G8" s="83" t="str">
        <f>'Master Sheet'!$M$3</f>
        <v>#N/A</v>
      </c>
      <c r="H8" s="147" t="str">
        <f>'Master Sheet'!$R$4</f>
        <v>#N/A</v>
      </c>
      <c r="I8" s="148" t="str">
        <f>IF(OR(ISBLANK('Master Sheet'!$R$6),ISNA('Master Sheet'!$R$6)),'Master Sheet'!$R$3,'Master Sheet'!$R$6)</f>
        <v>#N/A</v>
      </c>
      <c r="J8" s="88" t="str">
        <f>'Master Sheet'!$W$4</f>
        <v>#N/A</v>
      </c>
      <c r="K8" s="89" t="str">
        <f>'Master Sheet'!$W$5</f>
        <v>#N/A</v>
      </c>
      <c r="L8" s="90" t="str">
        <f>'Master Sheet'!$W$6</f>
        <v>#N/A</v>
      </c>
      <c r="M8" s="91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93" t="str">
        <f t="shared" si="1"/>
        <v>INVALID</v>
      </c>
    </row>
    <row r="9">
      <c r="A9" s="125" t="s">
        <v>78</v>
      </c>
      <c r="B9" s="80" t="str">
        <f>'Master Sheet'!$H$4</f>
        <v>#N/A</v>
      </c>
      <c r="C9" s="83" t="str">
        <f>'Master Sheet'!$M$4</f>
        <v>#N/A</v>
      </c>
      <c r="D9" s="83" t="str">
        <f>'Master Sheet'!$M$6</f>
        <v>#N/A</v>
      </c>
      <c r="E9" s="83" t="str">
        <f>IF(OR(ISBLANK('Master Sheet'!$M$8),ISNA('Master Sheet'!$M$8)),'Master Sheet'!$M$5,'Master Sheet'!$M$8)</f>
        <v>#N/A</v>
      </c>
      <c r="F9" s="83" t="str">
        <f>IF(OR(ISBLANK('Master Sheet'!$M$9),ISNA('Master Sheet'!$M$9)),'Master Sheet'!$M$7,'Master Sheet'!$M$9)</f>
        <v>#N/A</v>
      </c>
      <c r="G9" s="83" t="str">
        <f>IF(OR(ISBLANK('Master Sheet'!$M$10),ISNA('Master Sheet'!$M$10)),'Master Sheet'!$M$3,'Master Sheet'!$M$10)</f>
        <v>#N/A</v>
      </c>
      <c r="H9" s="147" t="str">
        <f>'Master Sheet'!$R$4</f>
        <v>#N/A</v>
      </c>
      <c r="I9" s="148" t="str">
        <f>IF(OR(ISBLANK('Master Sheet'!$R$7),ISNA('Master Sheet'!$R$7)),'Master Sheet'!$R$5,'Master Sheet'!$R$7)</f>
        <v>#N/A</v>
      </c>
      <c r="J9" s="88" t="str">
        <f>'Master Sheet'!$W$4</f>
        <v>#N/A</v>
      </c>
      <c r="K9" s="89" t="str">
        <f>'Master Sheet'!$W$7</f>
        <v>#N/A</v>
      </c>
      <c r="L9" s="90" t="str">
        <f>IF(OR(ISBLANK('Master Sheet'!$W$8),ISNA('Master Sheet'!$W$8)),'Master Sheet'!$W$3,'Master Sheet'!$W$8)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131" t="s">
        <v>79</v>
      </c>
      <c r="B10" s="80" t="str">
        <f>'Master Sheet'!$H$4</f>
        <v>#N/A</v>
      </c>
      <c r="C10" s="83" t="str">
        <f>'Master Sheet'!$M$5</f>
        <v>#N/A</v>
      </c>
      <c r="D10" s="83" t="str">
        <f>'Master Sheet'!$M$6</f>
        <v>#N/A</v>
      </c>
      <c r="E10" s="168" t="str">
        <f>'Master Sheet'!$M$7</f>
        <v>#N/A</v>
      </c>
      <c r="F10" s="83" t="str">
        <f>IF(OR(ISBLANK('Master Sheet'!$M$8),ISNA('Master Sheet'!$M$8)),'Master Sheet'!$M$4,'Master Sheet'!$M$8)</f>
        <v>#N/A</v>
      </c>
      <c r="G10" s="83" t="str">
        <f>'Master Sheet'!$M$3</f>
        <v>#N/A</v>
      </c>
      <c r="H10" s="147" t="str">
        <f>'Master Sheet'!$R$5</f>
        <v>#N/A</v>
      </c>
      <c r="I10" s="148" t="str">
        <f>IF(OR(ISBLANK('Master Sheet'!$R$6),ISNA('Master Sheet'!$R$6)),'Master Sheet'!$R$3,'Master Sheet'!$R$6)</f>
        <v>#N/A</v>
      </c>
      <c r="J10" s="88" t="str">
        <f>'Master Sheet'!$W$4</f>
        <v>#N/A</v>
      </c>
      <c r="K10" s="89" t="str">
        <f>'Master Sheet'!$W$7</f>
        <v>#N/A</v>
      </c>
      <c r="L10" s="90" t="str">
        <f>IF(OR(ISBLANK('Master Sheet'!$W$9),ISNA('Master Sheet'!$W$9)),'Master Sheet'!$W$3,'Master Sheet'!$W$9)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125" t="s">
        <v>80</v>
      </c>
      <c r="B11" s="80" t="str">
        <f>IF(OR(ISBLANK('Master Sheet'!$H$5),ISNA('Master Sheet'!$H$5)),'Master Sheet'!$H$4,'Master Sheet'!$H$5)</f>
        <v>#N/A</v>
      </c>
      <c r="C11" s="83" t="str">
        <f>'Master Sheet'!$M$5</f>
        <v>#N/A</v>
      </c>
      <c r="D11" s="168" t="str">
        <f>'Master Sheet'!$M$6</f>
        <v>#N/A</v>
      </c>
      <c r="E11" s="83" t="str">
        <f>IF(OR(ISBLANK('Master Sheet'!$M$8),ISNA('Master Sheet'!$M$8)),'Master Sheet'!$M$7,'Master Sheet'!$M$8)</f>
        <v>#N/A</v>
      </c>
      <c r="F11" s="83" t="str">
        <f>IF(OR(ISBLANK('Master Sheet'!$M$9),ISNA('Master Sheet'!$M$9)),'Master Sheet'!$M$4,'Master Sheet'!$M$9)</f>
        <v>#N/A</v>
      </c>
      <c r="G11" s="83" t="str">
        <f>IF(OR(ISBLANK('Master Sheet'!$M$10),ISNA('Master Sheet'!$M$10)),'Master Sheet'!$M$3,'Master Sheet'!$M$10)</f>
        <v>#N/A</v>
      </c>
      <c r="H11" s="147" t="str">
        <f>'Master Sheet'!$R$5</f>
        <v>#N/A</v>
      </c>
      <c r="I11" s="148" t="str">
        <f>IF(OR(ISBLANK('Master Sheet'!$R$7),ISNA('Master Sheet'!$R$7)),'Master Sheet'!$R$3,'Master Sheet'!$R$7)</f>
        <v>#N/A</v>
      </c>
      <c r="J11" s="88" t="str">
        <f>'Master Sheet'!$W$5</f>
        <v>#N/A</v>
      </c>
      <c r="K11" s="89" t="str">
        <f>'Master Sheet'!$W$6</f>
        <v>#N/A</v>
      </c>
      <c r="L11" s="90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125" t="s">
        <v>81</v>
      </c>
      <c r="B12" s="80" t="str">
        <f>IF(OR(ISBLANK('Master Sheet'!$H$5),ISNA('Master Sheet'!$H$5)),'Master Sheet'!$H$3,'Master Sheet'!$H$5)</f>
        <v>#N/A</v>
      </c>
      <c r="C12" s="83" t="str">
        <f>'Master Sheet'!$M$6</f>
        <v>#N/A</v>
      </c>
      <c r="D12" s="168" t="str">
        <f>'Master Sheet'!$M$7</f>
        <v>#N/A</v>
      </c>
      <c r="E12" s="83" t="str">
        <f>'Master Sheet'!$M$4</f>
        <v>#N/A</v>
      </c>
      <c r="F12" s="83" t="str">
        <f>IF(OR(ISBLANK('Master Sheet'!$M$9),ISNA('Master Sheet'!$M$9)),'Master Sheet'!$M$5,'Master Sheet'!$M$9)</f>
        <v>#N/A</v>
      </c>
      <c r="G12" s="83" t="str">
        <f>IF(OR(ISBLANK('Master Sheet'!$M$10),ISNA('Master Sheet'!$M$10)),'Master Sheet'!$M$3,'Master Sheet'!$M$10)</f>
        <v>#N/A</v>
      </c>
      <c r="H12" s="147" t="str">
        <f>IF(OR(ISBLANK('Master Sheet'!$R$6),ISNA('Master Sheet'!$R$6)),'Master Sheet'!$R$4,'Master Sheet'!$R$6)</f>
        <v>#N/A</v>
      </c>
      <c r="I12" s="148" t="str">
        <f>IF(OR(ISBLANK('Master Sheet'!$R$7),ISNA('Master Sheet'!$R$7)),'Master Sheet'!$R$3,'Master Sheet'!$R$7)</f>
        <v>#N/A</v>
      </c>
      <c r="J12" s="88" t="str">
        <f>'Master Sheet'!$W$5</f>
        <v>#N/A</v>
      </c>
      <c r="K12" s="89" t="str">
        <f>IF(OR(ISBLANK('Master Sheet'!$W$8),ISNA('Master Sheet'!$W$8)),'Master Sheet'!$W$4,'Master Sheet'!$W$8)</f>
        <v>#N/A</v>
      </c>
      <c r="L12" s="90" t="str">
        <f>IF(OR(ISBLANK('Master Sheet'!$W$9),ISNA('Master Sheet'!$W$9)),'Master Sheet'!$W$3,'Master Sheet'!$W$9)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131" t="s">
        <v>82</v>
      </c>
      <c r="B13" s="94" t="str">
        <f>IF(OR(ISBLANK('Master Sheet'!$H$5),ISNA('Master Sheet'!$H$5)),'Master Sheet'!$H$3,'Master Sheet'!$H$5)</f>
        <v>#N/A</v>
      </c>
      <c r="C13" s="83" t="str">
        <f>'Master Sheet'!$M$3</f>
        <v>#N/A</v>
      </c>
      <c r="D13" s="83" t="str">
        <f>IF(OR(ISBLANK('Master Sheet'!$M$8),ISNA('Master Sheet'!$M$8)),'Master Sheet'!$M$5,'Master Sheet'!$M$8)</f>
        <v>#N/A</v>
      </c>
      <c r="E13" s="83" t="str">
        <f>IF(OR(ISBLANK('Master Sheet'!$M$9),ISNA('Master Sheet'!$M$9)),'Master Sheet'!$M$6,'Master Sheet'!$M$9)</f>
        <v>#N/A</v>
      </c>
      <c r="F13" s="83" t="str">
        <f>IF(OR(ISBLANK('Master Sheet'!$M$10),ISNA('Master Sheet'!$M$10)),'Master Sheet'!$M$7,'Master Sheet'!$M$10)</f>
        <v>#N/A</v>
      </c>
      <c r="G13" s="83" t="str">
        <f>'Master Sheet'!$M$4</f>
        <v>#N/A</v>
      </c>
      <c r="H13" s="149" t="str">
        <f>IF(OR(ISBLANK('Master Sheet'!$R$7),ISNA('Master Sheet'!$R$7)),'Master Sheet'!$R$5,'Master Sheet'!$R$7)</f>
        <v>#N/A</v>
      </c>
      <c r="I13" s="150" t="str">
        <f>IF(OR(ISBLANK('Master Sheet'!$R$8),ISNA('Master Sheet'!$R$8)),'Master Sheet'!$R$3,'Master Sheet'!$R$8)</f>
        <v>#N/A</v>
      </c>
      <c r="J13" s="102" t="str">
        <f>'Master Sheet'!$W$6</f>
        <v>#N/A</v>
      </c>
      <c r="K13" s="103" t="str">
        <f>IF(OR(ISBLANK('Master Sheet'!$W$8),ISNA('Master Sheet'!$W$8)),'Master Sheet'!$W$4,'Master Sheet'!$W$8)</f>
        <v>#N/A</v>
      </c>
      <c r="L13" s="104" t="str">
        <f>IF(OR(ISBLANK('Master Sheet'!$W$10),ISNA('Master Sheet'!$W$10)),'Master Sheet'!$W$3,'Master Sheet'!$W$10)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A14" s="4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"/>
      <c r="N14" s="4"/>
      <c r="O14" s="4"/>
      <c r="P14" s="4"/>
    </row>
    <row r="15">
      <c r="A15" s="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4"/>
      <c r="N15" s="4"/>
      <c r="O15" s="4"/>
      <c r="P15" s="4"/>
    </row>
    <row r="16">
      <c r="A16" s="4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4"/>
      <c r="M16" s="4"/>
      <c r="N16" s="4"/>
      <c r="O16" s="4"/>
      <c r="P16" s="4"/>
    </row>
    <row r="17">
      <c r="A17" s="4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4"/>
      <c r="M17" s="4"/>
      <c r="N17" s="4"/>
      <c r="O17" s="4"/>
      <c r="P17" s="4"/>
    </row>
    <row r="18">
      <c r="A18" s="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4"/>
      <c r="M18" s="4"/>
      <c r="N18" s="4"/>
      <c r="O18" s="4"/>
      <c r="P18" s="4"/>
    </row>
    <row r="19">
      <c r="A19" s="4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4"/>
      <c r="M19" s="4"/>
      <c r="N19" s="4"/>
      <c r="O19" s="4"/>
      <c r="P19" s="4"/>
    </row>
    <row r="20">
      <c r="A20" s="4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4"/>
      <c r="M20" s="4"/>
      <c r="N20" s="4"/>
      <c r="O20" s="4"/>
      <c r="P20" s="4"/>
    </row>
    <row r="21" ht="15.75" customHeight="1">
      <c r="A21" s="4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4"/>
      <c r="P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</sheetData>
  <mergeCells count="3">
    <mergeCell ref="J1:L1"/>
    <mergeCell ref="M1:P1"/>
    <mergeCell ref="C1:G1"/>
  </mergeCells>
  <conditionalFormatting sqref="P3:P13">
    <cfRule type="containsText" dxfId="0" priority="1" operator="containsText" text="&quot;INVALID&quot;">
      <formula>NOT(ISERROR(SEARCH(("""INVALID"""),(P3))))</formula>
    </cfRule>
  </conditionalFormatting>
  <conditionalFormatting sqref="P3:P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O13">
    <cfRule type="cellIs" dxfId="0" priority="3" operator="greaterThan">
      <formula>7</formula>
    </cfRule>
  </conditionalFormatting>
  <conditionalFormatting sqref="M3:M13">
    <cfRule type="cellIs" dxfId="0" priority="4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14.71"/>
    <col customWidth="1" min="3" max="5" width="18.29"/>
    <col customWidth="1" min="6" max="6" width="15.14"/>
    <col customWidth="1" min="7" max="10" width="14.57"/>
    <col customWidth="1" min="11" max="11" width="14.29"/>
    <col customWidth="1" min="12" max="12" width="12.86"/>
    <col customWidth="1" min="13" max="13" width="8.43"/>
    <col customWidth="1" min="14" max="14" width="5.14"/>
    <col customWidth="1" min="15" max="15" width="3.86"/>
    <col customWidth="1" min="16" max="16" width="7.29"/>
  </cols>
  <sheetData>
    <row r="1" ht="15.75" customHeight="1">
      <c r="A1" s="54"/>
      <c r="B1" s="108" t="s">
        <v>57</v>
      </c>
      <c r="C1" s="143" t="s">
        <v>13</v>
      </c>
      <c r="D1" s="41"/>
      <c r="E1" s="42"/>
      <c r="F1" s="108" t="s">
        <v>14</v>
      </c>
      <c r="G1" s="55" t="s">
        <v>58</v>
      </c>
      <c r="H1" s="41"/>
      <c r="I1" s="41"/>
      <c r="J1" s="41"/>
      <c r="K1" s="41"/>
      <c r="L1" s="42"/>
      <c r="M1" s="57" t="s">
        <v>59</v>
      </c>
      <c r="N1" s="58"/>
      <c r="O1" s="58"/>
      <c r="P1" s="59"/>
    </row>
    <row r="2" ht="15.75" customHeight="1">
      <c r="A2" s="60"/>
      <c r="B2" s="61" t="s">
        <v>60</v>
      </c>
      <c r="C2" s="61" t="s">
        <v>61</v>
      </c>
      <c r="D2" s="61" t="s">
        <v>62</v>
      </c>
      <c r="E2" s="61" t="s">
        <v>63</v>
      </c>
      <c r="F2" s="61" t="s">
        <v>64</v>
      </c>
      <c r="G2" s="61" t="s">
        <v>65</v>
      </c>
      <c r="H2" s="61" t="s">
        <v>66</v>
      </c>
      <c r="I2" s="61" t="s">
        <v>67</v>
      </c>
      <c r="J2" s="61" t="s">
        <v>68</v>
      </c>
      <c r="K2" s="61" t="s">
        <v>69</v>
      </c>
      <c r="L2" s="61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63" t="s">
        <v>71</v>
      </c>
    </row>
    <row r="3">
      <c r="A3" s="125" t="s">
        <v>72</v>
      </c>
      <c r="B3" s="65" t="str">
        <f>'Master Sheet'!$H$3</f>
        <v>#N/A</v>
      </c>
      <c r="C3" s="110" t="str">
        <f>'Master Sheet'!$M$3</f>
        <v>#N/A</v>
      </c>
      <c r="D3" s="68" t="str">
        <f>'Master Sheet'!$M$4</f>
        <v>#N/A</v>
      </c>
      <c r="E3" s="69" t="str">
        <f>'Master Sheet'!$M$5</f>
        <v>#N/A</v>
      </c>
      <c r="F3" s="151" t="str">
        <f>'Master Sheet'!$R$3</f>
        <v>#N/A</v>
      </c>
      <c r="G3" s="89" t="str">
        <f>'Master Sheet'!$W$3</f>
        <v>#N/A</v>
      </c>
      <c r="H3" s="89" t="str">
        <f>'Master Sheet'!$W$4</f>
        <v>#N/A</v>
      </c>
      <c r="I3" s="89" t="str">
        <f>'Master Sheet'!$W$5</f>
        <v>#N/A</v>
      </c>
      <c r="J3" s="89" t="str">
        <f>'Master Sheet'!$W$6</f>
        <v>#N/A</v>
      </c>
      <c r="K3" s="136" t="str">
        <f>'Master Sheet'!$W$7</f>
        <v>#N/A</v>
      </c>
      <c r="L3" s="89" t="str">
        <f>IF(OR(ISBLANK('Master Sheet'!$W$8),ISNA('Master Sheet'!$W$8)),'Master Sheet'!$W$3,'Master Sheet'!$W$8)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131" t="s">
        <v>73</v>
      </c>
      <c r="B4" s="80" t="str">
        <f>'Master Sheet'!$H$3</f>
        <v>#N/A</v>
      </c>
      <c r="C4" s="113" t="str">
        <f>'Master Sheet'!$M$3</f>
        <v>#N/A</v>
      </c>
      <c r="D4" s="83" t="str">
        <f>'Master Sheet'!$M$4</f>
        <v>#N/A</v>
      </c>
      <c r="E4" s="84" t="str">
        <f>'Master Sheet'!$M$6</f>
        <v>#N/A</v>
      </c>
      <c r="F4" s="152" t="str">
        <f>'Master Sheet'!$R$4</f>
        <v>#N/A</v>
      </c>
      <c r="G4" s="89" t="str">
        <f>'Master Sheet'!$W$3</f>
        <v>#N/A</v>
      </c>
      <c r="H4" s="89" t="str">
        <f>'Master Sheet'!$W$4</f>
        <v>#N/A</v>
      </c>
      <c r="I4" s="89" t="str">
        <f>'Master Sheet'!$W$5</f>
        <v>#N/A</v>
      </c>
      <c r="J4" s="89" t="str">
        <f>'Master Sheet'!$W$6</f>
        <v>#N/A</v>
      </c>
      <c r="K4" s="136" t="str">
        <f>'Master Sheet'!$W$7</f>
        <v>#N/A</v>
      </c>
      <c r="L4" s="89" t="str">
        <f>IF(OR(ISBLANK('Master Sheet'!$W$9),ISNA('Master Sheet'!$W$9)),'Master Sheet'!$W$8,'Master Sheet'!$W$9)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125" t="s">
        <v>74</v>
      </c>
      <c r="B5" s="80" t="str">
        <f>'Master Sheet'!$H$3</f>
        <v>#N/A</v>
      </c>
      <c r="C5" s="113" t="str">
        <f>'Master Sheet'!$M$3</f>
        <v>#N/A</v>
      </c>
      <c r="D5" s="83" t="str">
        <f>'Master Sheet'!$M$4</f>
        <v>#N/A</v>
      </c>
      <c r="E5" s="84" t="str">
        <f>'Master Sheet'!$M$7</f>
        <v>#N/A</v>
      </c>
      <c r="F5" s="152" t="str">
        <f>'Master Sheet'!$R$5</f>
        <v>#N/A</v>
      </c>
      <c r="G5" s="89" t="str">
        <f>'Master Sheet'!$W$3</f>
        <v>#N/A</v>
      </c>
      <c r="H5" s="89" t="str">
        <f>'Master Sheet'!$W$4</f>
        <v>#N/A</v>
      </c>
      <c r="I5" s="89" t="str">
        <f>'Master Sheet'!$W$5</f>
        <v>#N/A</v>
      </c>
      <c r="J5" s="89" t="str">
        <f>'Master Sheet'!$W$6</f>
        <v>#N/A</v>
      </c>
      <c r="K5" s="136" t="str">
        <f>'Master Sheet'!$W$7</f>
        <v>#N/A</v>
      </c>
      <c r="L5" s="89" t="str">
        <f>IF(OR(ISBLANK('Master Sheet'!$W$10),ISNA('Master Sheet'!$W$10)),'Master Sheet'!$W$8,'Master Sheet'!$W$10)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125" t="s">
        <v>75</v>
      </c>
      <c r="B6" s="80" t="str">
        <f>'Master Sheet'!$H$3</f>
        <v>#N/A</v>
      </c>
      <c r="C6" s="113" t="str">
        <f>'Master Sheet'!$M$3</f>
        <v>#N/A</v>
      </c>
      <c r="D6" s="83" t="str">
        <f>'Master Sheet'!$M$5</f>
        <v>#N/A</v>
      </c>
      <c r="E6" s="84" t="str">
        <f>IF(OR(ISBLANK('Master Sheet'!$M$8),ISNA('Master Sheet'!$M$4)),'Master Sheet'!$M$3,'Master Sheet'!$M$8)</f>
        <v>#N/A</v>
      </c>
      <c r="F6" s="152" t="str">
        <f>IF(OR(ISBLANK('Master Sheet'!$R$6),ISNA('Master Sheet'!$R$6)),'Master Sheet'!$R$3,'Master Sheet'!$R$6)</f>
        <v>#N/A</v>
      </c>
      <c r="G6" s="89" t="str">
        <f>'Master Sheet'!$W$3</f>
        <v>#N/A</v>
      </c>
      <c r="H6" s="89" t="str">
        <f>'Master Sheet'!$W$4</f>
        <v>#N/A</v>
      </c>
      <c r="I6" s="89" t="str">
        <f>'Master Sheet'!$W$5</f>
        <v>#N/A</v>
      </c>
      <c r="J6" s="89" t="str">
        <f>'Master Sheet'!$W$6</f>
        <v>#N/A</v>
      </c>
      <c r="K6" s="89" t="str">
        <f>IF(OR(ISBLANK('Master Sheet'!$W$8),ISNA('Master Sheet'!$W$8)),'Master Sheet'!$W$3,'Master Sheet'!$W$8)</f>
        <v>#N/A</v>
      </c>
      <c r="L6" s="89" t="str">
        <f>IF(OR(ISBLANK('Master Sheet'!$W$9),ISNA('Master Sheet'!$W$9)),'Master Sheet'!$W$7,'Master Sheet'!$W$9)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131" t="s">
        <v>76</v>
      </c>
      <c r="B7" s="80" t="str">
        <f>'Master Sheet'!$H$4</f>
        <v>#N/A</v>
      </c>
      <c r="C7" s="113" t="str">
        <f>'Master Sheet'!$M$3</f>
        <v>#N/A</v>
      </c>
      <c r="D7" s="83" t="str">
        <f>'Master Sheet'!$M$5</f>
        <v>#N/A</v>
      </c>
      <c r="E7" s="84" t="str">
        <f>'Master Sheet'!$M$6</f>
        <v>#N/A</v>
      </c>
      <c r="F7" s="152" t="str">
        <f>IF(OR(ISBLANK('Master Sheet'!$R$7),ISNA('Master Sheet'!$R$7)),'Master Sheet'!$R$3,'Master Sheet'!$R$7)</f>
        <v>#N/A</v>
      </c>
      <c r="G7" s="89" t="str">
        <f>'Master Sheet'!$W$3</f>
        <v>#N/A</v>
      </c>
      <c r="H7" s="89" t="str">
        <f>'Master Sheet'!$W$4</f>
        <v>#N/A</v>
      </c>
      <c r="I7" s="89" t="str">
        <f>'Master Sheet'!$W$5</f>
        <v>#N/A</v>
      </c>
      <c r="J7" s="136" t="str">
        <f>'Master Sheet'!$W$7</f>
        <v>#N/A</v>
      </c>
      <c r="K7" s="89" t="str">
        <f>IF(OR(ISBLANK('Master Sheet'!$W$8),ISNA('Master Sheet'!$W$8)),'Master Sheet'!$W$3,'Master Sheet'!$W$8)</f>
        <v>#N/A</v>
      </c>
      <c r="L7" s="89" t="str">
        <f>IF(OR(ISBLANK('Master Sheet'!$W$9),ISNA('Master Sheet'!$W$9)),'Master Sheet'!$W$6,'Master Sheet'!$W$9)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125" t="s">
        <v>77</v>
      </c>
      <c r="B8" s="80" t="str">
        <f>'Master Sheet'!$H$4</f>
        <v>#N/A</v>
      </c>
      <c r="C8" s="113" t="str">
        <f>'Master Sheet'!$M$3</f>
        <v>#N/A</v>
      </c>
      <c r="D8" s="83" t="str">
        <f>'Master Sheet'!$M$7</f>
        <v>#N/A</v>
      </c>
      <c r="E8" s="84" t="str">
        <f>IF(OR(ISBLANK('Master Sheet'!$M$8),ISNA('Master Sheet'!$M$4)),'Master Sheet'!$M$3,'Master Sheet'!$M$8)</f>
        <v>#N/A</v>
      </c>
      <c r="F8" s="152" t="str">
        <f>IF(OR(ISBLANK('Master Sheet'!$R$8),ISNA('Master Sheet'!$R$8)),'Master Sheet'!$R$3,'Master Sheet'!$R$8)</f>
        <v>#N/A</v>
      </c>
      <c r="G8" s="89" t="str">
        <f>'Master Sheet'!$W$3</f>
        <v>#N/A</v>
      </c>
      <c r="H8" s="89" t="str">
        <f>'Master Sheet'!$W$5</f>
        <v>#N/A</v>
      </c>
      <c r="I8" s="89" t="str">
        <f>'Master Sheet'!$W$6</f>
        <v>#N/A</v>
      </c>
      <c r="J8" s="136" t="str">
        <f>'Master Sheet'!$W$7</f>
        <v>#N/A</v>
      </c>
      <c r="K8" s="89" t="str">
        <f>IF(OR(ISBLANK('Master Sheet'!$W$8),ISNA('Master Sheet'!$W$8)),'Master Sheet'!$W$3,'Master Sheet'!$W$8)</f>
        <v>#N/A</v>
      </c>
      <c r="L8" s="89" t="str">
        <f>IF(OR(ISBLANK('Master Sheet'!$W$9),ISNA('Master Sheet'!$W$9)),'Master Sheet'!$W$5,'Master Sheet'!$W$9)</f>
        <v>#N/A</v>
      </c>
      <c r="M8" s="91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93" t="str">
        <f t="shared" si="1"/>
        <v>INVALID</v>
      </c>
    </row>
    <row r="9">
      <c r="A9" s="125" t="s">
        <v>78</v>
      </c>
      <c r="B9" s="80" t="str">
        <f>'Master Sheet'!$H$4</f>
        <v>#N/A</v>
      </c>
      <c r="C9" s="113" t="str">
        <f>'Master Sheet'!$M$4</f>
        <v>#N/A</v>
      </c>
      <c r="D9" s="83" t="str">
        <f>'Master Sheet'!$M$5</f>
        <v>#N/A</v>
      </c>
      <c r="E9" s="84" t="str">
        <f>IF(OR(ISBLANK('Master Sheet'!$M$9),ISNA('Master Sheet'!$M$9)),'Master Sheet'!$M$3,'Master Sheet'!$M$9)</f>
        <v>#N/A</v>
      </c>
      <c r="F9" s="152" t="str">
        <f>'Master Sheet'!$R$3</f>
        <v>#N/A</v>
      </c>
      <c r="G9" s="89" t="str">
        <f>'Master Sheet'!$W$4</f>
        <v>#N/A</v>
      </c>
      <c r="H9" s="89" t="str">
        <f>'Master Sheet'!$W$5</f>
        <v>#N/A</v>
      </c>
      <c r="I9" s="89" t="str">
        <f>'Master Sheet'!$W$6</f>
        <v>#N/A</v>
      </c>
      <c r="J9" s="136" t="str">
        <f>'Master Sheet'!$W$7</f>
        <v>#N/A</v>
      </c>
      <c r="K9" s="89" t="str">
        <f>IF(OR(ISBLANK('Master Sheet'!$W$8),ISNA('Master Sheet'!$W$8)),'Master Sheet'!$W$3,'Master Sheet'!$W$8)</f>
        <v>#N/A</v>
      </c>
      <c r="L9" s="89" t="str">
        <f>IF(OR(ISBLANK('Master Sheet'!$W$9),ISNA('Master Sheet'!$W$9)),'Master Sheet'!$W$3,'Master Sheet'!$W$9)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131" t="s">
        <v>79</v>
      </c>
      <c r="B10" s="80" t="str">
        <f>'Master Sheet'!$H$4</f>
        <v>#N/A</v>
      </c>
      <c r="C10" s="113" t="str">
        <f>'Master Sheet'!$M$4</f>
        <v>#N/A</v>
      </c>
      <c r="D10" s="83" t="str">
        <f>'Master Sheet'!$M$6</f>
        <v>#N/A</v>
      </c>
      <c r="E10" s="84" t="str">
        <f>'Master Sheet'!$M$7</f>
        <v>#N/A</v>
      </c>
      <c r="F10" s="152" t="str">
        <f>'Master Sheet'!$R$4</f>
        <v>#N/A</v>
      </c>
      <c r="G10" s="89" t="str">
        <f>'Master Sheet'!$W$4</f>
        <v>#N/A</v>
      </c>
      <c r="H10" s="89" t="str">
        <f>'Master Sheet'!$W$5</f>
        <v>#N/A</v>
      </c>
      <c r="I10" s="136" t="str">
        <f>'Master Sheet'!$W$7</f>
        <v>#N/A</v>
      </c>
      <c r="J10" s="89" t="str">
        <f>IF(OR(ISBLANK('Master Sheet'!$W$8),ISNA('Master Sheet'!$W$8)),'Master Sheet'!$W$3,'Master Sheet'!$W$8)</f>
        <v>#N/A</v>
      </c>
      <c r="K10" s="89" t="str">
        <f>IF(OR(ISBLANK('Master Sheet'!$W$9),ISNA('Master Sheet'!$W$9)),'Master Sheet'!$W$6,'Master Sheet'!$W$9)</f>
        <v>#N/A</v>
      </c>
      <c r="L10" s="89" t="str">
        <f>IF(OR(ISBLANK('Master Sheet'!$W$10),ISNA('Master Sheet'!$W$10)),'Master Sheet'!$W$3,'Master Sheet'!$W$10)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125" t="s">
        <v>80</v>
      </c>
      <c r="B11" s="80" t="str">
        <f>IF(OR(ISBLANK('Master Sheet'!$H$5),ISNA('Master Sheet'!$H$5)),'Master Sheet'!$H$4,'Master Sheet'!$H$5)</f>
        <v>#N/A</v>
      </c>
      <c r="C11" s="113" t="str">
        <f>'Master Sheet'!$M$5</f>
        <v>#N/A</v>
      </c>
      <c r="D11" s="83" t="str">
        <f>IF(OR(ISBLANK('Master Sheet'!$M$8),ISNA('Master Sheet'!$M$8)),'Master Sheet'!$M$3,'Master Sheet'!$M$8)</f>
        <v>#N/A</v>
      </c>
      <c r="E11" s="84" t="str">
        <f>IF(OR(ISBLANK('Master Sheet'!$M$9),ISNA('Master Sheet'!$M$9)),'Master Sheet'!$M$4,'Master Sheet'!$M$9)</f>
        <v>#N/A</v>
      </c>
      <c r="F11" s="152" t="str">
        <f>'Master Sheet'!$R$5</f>
        <v>#N/A</v>
      </c>
      <c r="G11" s="89" t="str">
        <f>'Master Sheet'!$W$4</f>
        <v>#N/A</v>
      </c>
      <c r="H11" s="89" t="str">
        <f>'Master Sheet'!$W$6</f>
        <v>#N/A</v>
      </c>
      <c r="I11" s="136" t="str">
        <f>'Master Sheet'!$W$7</f>
        <v>#N/A</v>
      </c>
      <c r="J11" s="89" t="str">
        <f>IF(OR(ISBLANK('Master Sheet'!$W$8),ISNA('Master Sheet'!$W$8)),'Master Sheet'!$W$3,'Master Sheet'!$W$8)</f>
        <v>#N/A</v>
      </c>
      <c r="K11" s="89" t="str">
        <f>IF(OR(ISBLANK('Master Sheet'!$W$9),ISNA('Master Sheet'!$W$9)),'Master Sheet'!$W$5,'Master Sheet'!$W$9)</f>
        <v>#N/A</v>
      </c>
      <c r="L11" s="89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125" t="s">
        <v>81</v>
      </c>
      <c r="B12" s="80" t="str">
        <f>IF(OR(ISBLANK('Master Sheet'!$H$5),ISNA('Master Sheet'!$H$5)),'Master Sheet'!$H$3,'Master Sheet'!$H$5)</f>
        <v>#N/A</v>
      </c>
      <c r="C12" s="113" t="str">
        <f>'Master Sheet'!$M$6</f>
        <v>#N/A</v>
      </c>
      <c r="D12" s="83" t="str">
        <f>'Master Sheet'!$M$7</f>
        <v>#N/A</v>
      </c>
      <c r="E12" s="84" t="str">
        <f>IF(OR(ISBLANK('Master Sheet'!$M$10),ISNA('Master Sheet'!$M$10)),'Master Sheet'!$M$3,'Master Sheet'!$M$10)</f>
        <v>#N/A</v>
      </c>
      <c r="F12" s="152" t="str">
        <f>IF(OR(ISBLANK('Master Sheet'!$R$6),ISNA('Master Sheet'!$R$6)),'Master Sheet'!$R$3,'Master Sheet'!$R$6)</f>
        <v>#N/A</v>
      </c>
      <c r="G12" s="89" t="str">
        <f>'Master Sheet'!$W$5</f>
        <v>#N/A</v>
      </c>
      <c r="H12" s="89" t="str">
        <f>'Master Sheet'!$W$6</f>
        <v>#N/A</v>
      </c>
      <c r="I12" s="136" t="str">
        <f>'Master Sheet'!$W$7</f>
        <v>#N/A</v>
      </c>
      <c r="J12" s="89" t="str">
        <f>IF(OR(ISBLANK('Master Sheet'!$W$8),ISNA('Master Sheet'!$W$8)),'Master Sheet'!$W$3,'Master Sheet'!$W$8)</f>
        <v>#N/A</v>
      </c>
      <c r="K12" s="89" t="str">
        <f>IF(OR(ISBLANK('Master Sheet'!$W$9),ISNA('Master Sheet'!$W$9)),'Master Sheet'!$W$4,'Master Sheet'!$W$9)</f>
        <v>#N/A</v>
      </c>
      <c r="L12" s="89" t="str">
        <f>IF(OR(ISBLANK('Master Sheet'!$W$10),ISNA('Master Sheet'!$W$10)),'Master Sheet'!$W$3,'Master Sheet'!$W$10)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131" t="s">
        <v>82</v>
      </c>
      <c r="B13" s="94" t="str">
        <f>IF(OR(ISBLANK('Master Sheet'!$H$5),ISNA('Master Sheet'!$H$5)),'Master Sheet'!$H$3,'Master Sheet'!$H$5)</f>
        <v>#N/A</v>
      </c>
      <c r="C13" s="116" t="str">
        <f>'Master Sheet'!$M$6</f>
        <v>#N/A</v>
      </c>
      <c r="D13" s="97" t="str">
        <f>IF(OR(ISBLANK('Master Sheet'!$M$9),ISNA('Master Sheet'!$M$9)),'Master Sheet'!$M$4,'Master Sheet'!$M$9)</f>
        <v>#N/A</v>
      </c>
      <c r="E13" s="98" t="str">
        <f>IF(OR(ISBLANK('Master Sheet'!$M$10),ISNA('Master Sheet'!$M$10)),'Master Sheet'!$M$3,'Master Sheet'!$M$10)</f>
        <v>#N/A</v>
      </c>
      <c r="F13" s="153" t="str">
        <f>IF(OR(ISBLANK('Master Sheet'!$R$8),ISNA('Master Sheet'!$R$8)),'Master Sheet'!$R$3,'Master Sheet'!$R$8)</f>
        <v>#N/A</v>
      </c>
      <c r="G13" s="89" t="str">
        <f>'Master Sheet'!$W$3</f>
        <v>#N/A</v>
      </c>
      <c r="H13" s="89" t="str">
        <f>'Master Sheet'!$W$4</f>
        <v>#N/A</v>
      </c>
      <c r="I13" s="89" t="str">
        <f>'Master Sheet'!$W$5</f>
        <v>#N/A</v>
      </c>
      <c r="J13" s="89" t="str">
        <f>'Master Sheet'!$W$6</f>
        <v>#N/A</v>
      </c>
      <c r="K13" s="136" t="str">
        <f>'Master Sheet'!$W$7</f>
        <v>#N/A</v>
      </c>
      <c r="L13" s="89" t="str">
        <f>IF(OR(ISBLANK('Master Sheet'!$W$8),ISNA('Master Sheet'!$W$8)),'Master Sheet'!$W$3,'Master Sheet'!$W$8)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A14" s="4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"/>
      <c r="N14" s="4"/>
      <c r="O14" s="4"/>
      <c r="P14" s="4"/>
    </row>
    <row r="15">
      <c r="A15" s="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4"/>
      <c r="N15" s="4"/>
      <c r="O15" s="4"/>
      <c r="P15" s="4"/>
    </row>
    <row r="16">
      <c r="A16" s="4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4"/>
      <c r="M16" s="4"/>
      <c r="N16" s="4"/>
      <c r="O16" s="4"/>
      <c r="P16" s="4"/>
    </row>
    <row r="17">
      <c r="A17" s="4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4"/>
      <c r="M17" s="4"/>
      <c r="N17" s="4"/>
      <c r="O17" s="4"/>
      <c r="P17" s="4"/>
    </row>
    <row r="18">
      <c r="A18" s="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4"/>
      <c r="M18" s="4"/>
      <c r="N18" s="4"/>
      <c r="O18" s="4"/>
      <c r="P18" s="4"/>
    </row>
    <row r="19">
      <c r="A19" s="4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4"/>
      <c r="M19" s="4"/>
      <c r="N19" s="4"/>
      <c r="O19" s="4"/>
      <c r="P19" s="4"/>
    </row>
    <row r="20">
      <c r="A20" s="4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4"/>
      <c r="M20" s="4"/>
      <c r="N20" s="4"/>
      <c r="O20" s="4"/>
      <c r="P20" s="4"/>
    </row>
    <row r="21" ht="15.75" customHeight="1">
      <c r="A21" s="4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4"/>
      <c r="P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</sheetData>
  <mergeCells count="3">
    <mergeCell ref="C1:E1"/>
    <mergeCell ref="G1:L1"/>
    <mergeCell ref="M1:P1"/>
  </mergeCells>
  <conditionalFormatting sqref="P3:P13">
    <cfRule type="containsText" dxfId="0" priority="1" operator="containsText" text="&quot;INVALID&quot;">
      <formula>NOT(ISERROR(SEARCH(("""INVALID"""),(P3))))</formula>
    </cfRule>
  </conditionalFormatting>
  <conditionalFormatting sqref="P3:P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ellIs" dxfId="0" priority="3" operator="greaterThan">
      <formula>100</formula>
    </cfRule>
  </conditionalFormatting>
  <conditionalFormatting sqref="N3:O13">
    <cfRule type="cellIs" dxfId="0" priority="4" operator="greaterThan">
      <formula>7</formula>
    </cfRule>
  </conditionalFormatting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99FF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14.71"/>
    <col customWidth="1" min="3" max="3" width="14.86"/>
    <col customWidth="1" min="4" max="4" width="16.29"/>
    <col customWidth="1" min="5" max="5" width="13.14"/>
    <col customWidth="1" min="6" max="6" width="18.29"/>
    <col customWidth="1" min="7" max="8" width="13.71"/>
    <col customWidth="1" min="9" max="9" width="15.14"/>
    <col customWidth="1" min="10" max="12" width="14.57"/>
    <col customWidth="1" min="13" max="13" width="8.43"/>
    <col customWidth="1" min="14" max="14" width="5.14"/>
    <col customWidth="1" min="15" max="15" width="3.86"/>
    <col customWidth="1" min="16" max="16" width="8.29"/>
  </cols>
  <sheetData>
    <row r="1" ht="15.75" customHeight="1">
      <c r="A1" s="54"/>
      <c r="B1" s="119" t="s">
        <v>57</v>
      </c>
      <c r="C1" s="143" t="s">
        <v>13</v>
      </c>
      <c r="D1" s="41"/>
      <c r="E1" s="41"/>
      <c r="F1" s="41"/>
      <c r="G1" s="41"/>
      <c r="H1" s="42"/>
      <c r="I1" s="119" t="s">
        <v>14</v>
      </c>
      <c r="J1" s="55" t="s">
        <v>58</v>
      </c>
      <c r="K1" s="41"/>
      <c r="L1" s="42"/>
      <c r="M1" s="57" t="s">
        <v>59</v>
      </c>
      <c r="N1" s="58"/>
      <c r="O1" s="58"/>
      <c r="P1" s="59"/>
    </row>
    <row r="2" ht="15.75" customHeight="1">
      <c r="A2" s="60"/>
      <c r="B2" s="61" t="s">
        <v>60</v>
      </c>
      <c r="C2" s="62" t="s">
        <v>61</v>
      </c>
      <c r="D2" s="62" t="s">
        <v>62</v>
      </c>
      <c r="E2" s="62" t="s">
        <v>63</v>
      </c>
      <c r="F2" s="62" t="s">
        <v>64</v>
      </c>
      <c r="G2" s="62" t="s">
        <v>65</v>
      </c>
      <c r="H2" s="62" t="s">
        <v>66</v>
      </c>
      <c r="I2" s="62" t="s">
        <v>67</v>
      </c>
      <c r="J2" s="62" t="s">
        <v>68</v>
      </c>
      <c r="K2" s="62" t="s">
        <v>69</v>
      </c>
      <c r="L2" s="62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63" t="s">
        <v>71</v>
      </c>
    </row>
    <row r="3">
      <c r="A3" s="125" t="s">
        <v>72</v>
      </c>
      <c r="B3" s="65" t="str">
        <f>'Master Sheet'!$H$3</f>
        <v>#N/A</v>
      </c>
      <c r="C3" s="83" t="str">
        <f>'Master Sheet'!$M$3</f>
        <v>#N/A</v>
      </c>
      <c r="D3" s="83" t="str">
        <f>'Master Sheet'!$M$4</f>
        <v>#N/A</v>
      </c>
      <c r="E3" s="83" t="str">
        <f>'Master Sheet'!$M$5</f>
        <v>#N/A</v>
      </c>
      <c r="F3" s="83" t="str">
        <f>'Master Sheet'!$M$6</f>
        <v>#N/A</v>
      </c>
      <c r="G3" s="83" t="str">
        <f>'Master Sheet'!$M$7</f>
        <v>#N/A</v>
      </c>
      <c r="H3" s="83" t="str">
        <f>'Master Sheet'!$M$8</f>
        <v>#N/A</v>
      </c>
      <c r="I3" s="169" t="str">
        <f>'Master Sheet'!$R$3</f>
        <v>#N/A</v>
      </c>
      <c r="J3" s="73" t="str">
        <f>'Master Sheet'!$W$3</f>
        <v>#N/A</v>
      </c>
      <c r="K3" s="74" t="str">
        <f>'Master Sheet'!$W$4</f>
        <v>#N/A</v>
      </c>
      <c r="L3" s="75" t="str">
        <f>'Master Sheet'!$W$5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131" t="s">
        <v>73</v>
      </c>
      <c r="B4" s="80" t="str">
        <f>'Master Sheet'!$H$3</f>
        <v>#N/A</v>
      </c>
      <c r="C4" s="83" t="str">
        <f>'Master Sheet'!$M$3</f>
        <v>#N/A</v>
      </c>
      <c r="D4" s="83" t="str">
        <f>'Master Sheet'!$M$4</f>
        <v>#N/A</v>
      </c>
      <c r="E4" s="83" t="str">
        <f>'Master Sheet'!$M$5</f>
        <v>#N/A</v>
      </c>
      <c r="F4" s="83" t="str">
        <f>'Master Sheet'!$M$6</f>
        <v>#N/A</v>
      </c>
      <c r="G4" s="83" t="str">
        <f>'Master Sheet'!$M$7</f>
        <v>#N/A</v>
      </c>
      <c r="H4" s="83" t="str">
        <f>IF(OR(ISBLANK('Master Sheet'!$M$9),ISNA('Master Sheet'!$M$9)),'Master Sheet'!$M$8,'Master Sheet'!$M$9)</f>
        <v>#N/A</v>
      </c>
      <c r="I4" s="170" t="str">
        <f>'Master Sheet'!$R$4</f>
        <v>#N/A</v>
      </c>
      <c r="J4" s="88" t="str">
        <f>'Master Sheet'!$W$3</f>
        <v>#N/A</v>
      </c>
      <c r="K4" s="89" t="str">
        <f>'Master Sheet'!$W$4</f>
        <v>#N/A</v>
      </c>
      <c r="L4" s="90" t="str">
        <f>'Master Sheet'!$W$6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125" t="s">
        <v>74</v>
      </c>
      <c r="B5" s="80" t="str">
        <f>'Master Sheet'!$H$3</f>
        <v>#N/A</v>
      </c>
      <c r="C5" s="83" t="str">
        <f>'Master Sheet'!$M$3</f>
        <v>#N/A</v>
      </c>
      <c r="D5" s="83" t="str">
        <f>'Master Sheet'!$M$4</f>
        <v>#N/A</v>
      </c>
      <c r="E5" s="83" t="str">
        <f>'Master Sheet'!$M$5</f>
        <v>#N/A</v>
      </c>
      <c r="F5" s="83" t="str">
        <f>IF(OR(ISBLANK('Master Sheet'!$M$9),ISNA('Master Sheet'!$M$9)),'Master Sheet'!$M$6,'Master Sheet'!$M$9)</f>
        <v>#N/A</v>
      </c>
      <c r="G5" s="83" t="str">
        <f>'Master Sheet'!$M$8</f>
        <v>#N/A</v>
      </c>
      <c r="H5" s="83" t="str">
        <f>IF(OR(ISBLANK('Master Sheet'!$M$10),ISNA('Master Sheet'!$M$10)),'Master Sheet'!$M$7,'Master Sheet'!$M$10)</f>
        <v>#N/A</v>
      </c>
      <c r="I5" s="170" t="str">
        <f>'Master Sheet'!$R$5</f>
        <v>#N/A</v>
      </c>
      <c r="J5" s="88" t="str">
        <f>'Master Sheet'!$W$3</f>
        <v>#N/A</v>
      </c>
      <c r="K5" s="89" t="str">
        <f>'Master Sheet'!$W$4</f>
        <v>#N/A</v>
      </c>
      <c r="L5" s="90" t="str">
        <f>'Master Sheet'!$W$7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125" t="s">
        <v>75</v>
      </c>
      <c r="B6" s="80" t="str">
        <f>'Master Sheet'!$H$3</f>
        <v>#N/A</v>
      </c>
      <c r="C6" s="83" t="str">
        <f>'Master Sheet'!$M$3</f>
        <v>#N/A</v>
      </c>
      <c r="D6" s="83" t="str">
        <f>'Master Sheet'!$M$4</f>
        <v>#N/A</v>
      </c>
      <c r="E6" s="83" t="str">
        <f>'Master Sheet'!$M$5</f>
        <v>#N/A</v>
      </c>
      <c r="F6" s="83" t="str">
        <f>IF(OR(ISBLANK('Master Sheet'!$M$9),ISNA('Master Sheet'!$M$9)),'Master Sheet'!$M$6,'Master Sheet'!$M$9)</f>
        <v>#N/A</v>
      </c>
      <c r="G6" s="83" t="str">
        <f>'Master Sheet'!$M$7</f>
        <v>#N/A</v>
      </c>
      <c r="H6" s="83" t="str">
        <f>'Master Sheet'!$M$8</f>
        <v>#N/A</v>
      </c>
      <c r="I6" s="170" t="str">
        <f>IF(OR(ISBLANK('Master Sheet'!$R$6),ISNA('Master Sheet'!$R$6)),'Master Sheet'!$R$3,'Master Sheet'!$R$6)</f>
        <v>#N/A</v>
      </c>
      <c r="J6" s="88" t="str">
        <f>'Master Sheet'!$W$3</f>
        <v>#N/A</v>
      </c>
      <c r="K6" s="89" t="str">
        <f>'Master Sheet'!$W$5</f>
        <v>#N/A</v>
      </c>
      <c r="L6" s="90" t="str">
        <f>IF(OR(ISBLANK('Master Sheet'!$W$8),ISNA('Master Sheet'!$W$8)),'Master Sheet'!$W$4,'Master Sheet'!$W$8)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131" t="s">
        <v>76</v>
      </c>
      <c r="B7" s="80" t="str">
        <f>'Master Sheet'!$H$4</f>
        <v>#N/A</v>
      </c>
      <c r="C7" s="83" t="str">
        <f>'Master Sheet'!$M$3</f>
        <v>#N/A</v>
      </c>
      <c r="D7" s="83" t="str">
        <f>'Master Sheet'!$M$4</f>
        <v>#N/A</v>
      </c>
      <c r="E7" s="83" t="str">
        <f>IF(OR(ISBLANK('Master Sheet'!$M$9),ISNA('Master Sheet'!$M$9)),'Master Sheet'!$M$5,'Master Sheet'!$M$9)</f>
        <v>#N/A</v>
      </c>
      <c r="F7" s="83" t="str">
        <f>'Master Sheet'!$M$6</f>
        <v>#N/A</v>
      </c>
      <c r="G7" s="83" t="str">
        <f>IF(OR(ISBLANK('Master Sheet'!$M$10),ISNA('Master Sheet'!$M$10)),'Master Sheet'!$M$7,'Master Sheet'!$M$10)</f>
        <v>#N/A</v>
      </c>
      <c r="H7" s="83" t="str">
        <f>'Master Sheet'!$M$8</f>
        <v>#N/A</v>
      </c>
      <c r="I7" s="170" t="str">
        <f>IF(OR(ISBLANK('Master Sheet'!$R$7),ISNA('Master Sheet'!$R$7)),'Master Sheet'!$R$3,'Master Sheet'!$R$7)</f>
        <v>#N/A</v>
      </c>
      <c r="J7" s="88" t="str">
        <f>'Master Sheet'!$W$3</f>
        <v>#N/A</v>
      </c>
      <c r="K7" s="89" t="str">
        <f>'Master Sheet'!W$6</f>
        <v>#N/A</v>
      </c>
      <c r="L7" s="90" t="str">
        <f>'Master Sheet'!$W$7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125" t="s">
        <v>77</v>
      </c>
      <c r="B8" s="80" t="str">
        <f>'Master Sheet'!$H$4</f>
        <v>#N/A</v>
      </c>
      <c r="C8" s="83" t="str">
        <f>'Master Sheet'!$M$3</f>
        <v>#N/A</v>
      </c>
      <c r="D8" s="83" t="str">
        <f>IF(OR(ISBLANK('Master Sheet'!$M$9),ISNA('Master Sheet'!$M$9)),'Master Sheet'!$M$4,'Master Sheet'!$M$9)</f>
        <v>#N/A</v>
      </c>
      <c r="E8" s="83" t="str">
        <f>'Master Sheet'!$M$5</f>
        <v>#N/A</v>
      </c>
      <c r="F8" s="83" t="str">
        <f>'Master Sheet'!$M$6</f>
        <v>#N/A</v>
      </c>
      <c r="G8" s="83" t="str">
        <f>'Master Sheet'!$M$7</f>
        <v>#N/A</v>
      </c>
      <c r="H8" s="83" t="str">
        <f>'Master Sheet'!$M$8</f>
        <v>#N/A</v>
      </c>
      <c r="I8" s="170" t="str">
        <f>IF(OR(ISBLANK('Master Sheet'!$R$8),ISNA('Master Sheet'!$R$8)),'Master Sheet'!$R$3,'Master Sheet'!$R$8)</f>
        <v>#N/A</v>
      </c>
      <c r="J8" s="88" t="str">
        <f>'Master Sheet'!$W$4</f>
        <v>#N/A</v>
      </c>
      <c r="K8" s="89" t="str">
        <f>'Master Sheet'!$W$5</f>
        <v>#N/A</v>
      </c>
      <c r="L8" s="90" t="str">
        <f>'Master Sheet'!$W$6</f>
        <v>#N/A</v>
      </c>
      <c r="M8" s="91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93" t="str">
        <f t="shared" si="1"/>
        <v>INVALID</v>
      </c>
    </row>
    <row r="9">
      <c r="A9" s="125" t="s">
        <v>78</v>
      </c>
      <c r="B9" s="80" t="str">
        <f>'Master Sheet'!$H$4</f>
        <v>#N/A</v>
      </c>
      <c r="C9" s="83" t="str">
        <f>IF(OR(ISBLANK('Master Sheet'!$M$9),ISNA('Master Sheet'!$M$9)),'Master Sheet'!$M$3,'Master Sheet'!$M$9)</f>
        <v>#N/A</v>
      </c>
      <c r="D9" s="83" t="str">
        <f>'Master Sheet'!$M$4</f>
        <v>#N/A</v>
      </c>
      <c r="E9" s="83" t="str">
        <f>'Master Sheet'!$M$5</f>
        <v>#N/A</v>
      </c>
      <c r="F9" s="83" t="str">
        <f>'Master Sheet'!$M$6</f>
        <v>#N/A</v>
      </c>
      <c r="G9" s="83" t="str">
        <f>'Master Sheet'!$M$7</f>
        <v>#N/A</v>
      </c>
      <c r="H9" s="83" t="str">
        <f>IF(OR(ISBLANK('Master Sheet'!$M$10),ISNA('Master Sheet'!$M$10)),'Master Sheet'!$M$8,'Master Sheet'!$M$10)</f>
        <v>#N/A</v>
      </c>
      <c r="I9" s="170" t="str">
        <f>'Master Sheet'!$R$3</f>
        <v>#N/A</v>
      </c>
      <c r="J9" s="88" t="str">
        <f>'Master Sheet'!$W$4</f>
        <v>#N/A</v>
      </c>
      <c r="K9" s="89" t="str">
        <f>'Master Sheet'!$W$7</f>
        <v>#N/A</v>
      </c>
      <c r="L9" s="90" t="str">
        <f>IF(OR(ISBLANK('Master Sheet'!$W$8),ISNA('Master Sheet'!$W$8)),'Master Sheet'!$W$3,'Master Sheet'!$W$8)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131" t="s">
        <v>79</v>
      </c>
      <c r="B10" s="80" t="str">
        <f>'Master Sheet'!$H$4</f>
        <v>#N/A</v>
      </c>
      <c r="C10" s="83" t="str">
        <f>IF(OR(ISBLANK('Master Sheet'!$M$9),ISNA('Master Sheet'!$M$9)),'Master Sheet'!$M$4,'Master Sheet'!$M$9)</f>
        <v>#N/A</v>
      </c>
      <c r="D10" s="83" t="str">
        <f>'Master Sheet'!$M$3</f>
        <v>#N/A</v>
      </c>
      <c r="E10" s="83" t="str">
        <f>'Master Sheet'!$M$5</f>
        <v>#N/A</v>
      </c>
      <c r="F10" s="83" t="str">
        <f>'Master Sheet'!$M$6</f>
        <v>#N/A</v>
      </c>
      <c r="G10" s="83" t="str">
        <f>'Master Sheet'!$M$7</f>
        <v>#N/A</v>
      </c>
      <c r="H10" s="83" t="str">
        <f>IF(OR(ISBLANK('Master Sheet'!$M$10),ISNA('Master Sheet'!$M$10)),'Master Sheet'!$M$8,'Master Sheet'!$M$10)</f>
        <v>#N/A</v>
      </c>
      <c r="I10" s="170" t="str">
        <f>'Master Sheet'!$R$4</f>
        <v>#N/A</v>
      </c>
      <c r="J10" s="88" t="str">
        <f>'Master Sheet'!$W$4</f>
        <v>#N/A</v>
      </c>
      <c r="K10" s="89" t="str">
        <f>'Master Sheet'!$W$7</f>
        <v>#N/A</v>
      </c>
      <c r="L10" s="90" t="str">
        <f>IF(OR(ISBLANK('Master Sheet'!$W$9),ISNA('Master Sheet'!$W$9)),'Master Sheet'!$W$3,'Master Sheet'!$W$9)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125" t="s">
        <v>80</v>
      </c>
      <c r="B11" s="80" t="str">
        <f>IF(OR(ISBLANK('Master Sheet'!$H$5),ISNA('Master Sheet'!$H$5)),'Master Sheet'!$H$4,'Master Sheet'!$H$5)</f>
        <v>#N/A</v>
      </c>
      <c r="C11" s="83" t="str">
        <f>'Master Sheet'!$M$3</f>
        <v>#N/A</v>
      </c>
      <c r="D11" s="83" t="str">
        <f>'Master Sheet'!$M$4</f>
        <v>#N/A</v>
      </c>
      <c r="E11" s="83" t="str">
        <f>'Master Sheet'!$M$5</f>
        <v>#N/A</v>
      </c>
      <c r="F11" s="83" t="str">
        <f>'Master Sheet'!$M$6</f>
        <v>#N/A</v>
      </c>
      <c r="G11" s="83" t="str">
        <f>'Master Sheet'!$M$7</f>
        <v>#N/A</v>
      </c>
      <c r="H11" s="83" t="str">
        <f>'Master Sheet'!$M$8</f>
        <v>#N/A</v>
      </c>
      <c r="I11" s="170" t="str">
        <f>'Master Sheet'!$R$5</f>
        <v>#N/A</v>
      </c>
      <c r="J11" s="88" t="str">
        <f>'Master Sheet'!$W$5</f>
        <v>#N/A</v>
      </c>
      <c r="K11" s="89" t="str">
        <f>'Master Sheet'!$W$6</f>
        <v>#N/A</v>
      </c>
      <c r="L11" s="90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125" t="s">
        <v>81</v>
      </c>
      <c r="B12" s="80" t="str">
        <f>IF(OR(ISBLANK('Master Sheet'!$H$5),ISNA('Master Sheet'!$H$5)),'Master Sheet'!$H$3,'Master Sheet'!$H$5)</f>
        <v>#N/A</v>
      </c>
      <c r="C12" s="83" t="str">
        <f>'Master Sheet'!$M$3</f>
        <v>#N/A</v>
      </c>
      <c r="D12" s="83" t="str">
        <f>'Master Sheet'!$M$4</f>
        <v>#N/A</v>
      </c>
      <c r="E12" s="83" t="str">
        <f>IF(OR(ISBLANK('Master Sheet'!$M$10),ISNA('Master Sheet'!$M$10)),'Master Sheet'!$M$5,'Master Sheet'!$M$10)</f>
        <v>#N/A</v>
      </c>
      <c r="F12" s="83" t="str">
        <f>'Master Sheet'!$M$6</f>
        <v>#N/A</v>
      </c>
      <c r="G12" s="83" t="str">
        <f>'Master Sheet'!$M$7</f>
        <v>#N/A</v>
      </c>
      <c r="H12" s="83" t="str">
        <f>'Master Sheet'!$M$8</f>
        <v>#N/A</v>
      </c>
      <c r="I12" s="170" t="str">
        <f>IF(OR(ISBLANK('Master Sheet'!$R$6),ISNA('Master Sheet'!$R$6)),'Master Sheet'!$R$3,'Master Sheet'!$R$6)</f>
        <v>#N/A</v>
      </c>
      <c r="J12" s="88" t="str">
        <f>'Master Sheet'!$W$5</f>
        <v>#N/A</v>
      </c>
      <c r="K12" s="89" t="str">
        <f>IF(OR(ISBLANK('Master Sheet'!$W$8),ISNA('Master Sheet'!$W$8)),'Master Sheet'!$W$4,'Master Sheet'!$W$8)</f>
        <v>#N/A</v>
      </c>
      <c r="L12" s="90" t="str">
        <f>IF(OR(ISBLANK('Master Sheet'!$W$9),ISNA('Master Sheet'!$W$9)),'Master Sheet'!$W$3,'Master Sheet'!$W$9)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131" t="s">
        <v>82</v>
      </c>
      <c r="B13" s="94" t="str">
        <f>IF(OR(ISBLANK('Master Sheet'!$H$5),ISNA('Master Sheet'!$H$5)),'Master Sheet'!$H$3,'Master Sheet'!$H$5)</f>
        <v>#N/A</v>
      </c>
      <c r="C13" s="83" t="str">
        <f>'Master Sheet'!$M$3</f>
        <v>#N/A</v>
      </c>
      <c r="D13" s="83" t="str">
        <f>'Master Sheet'!$M$4</f>
        <v>#N/A</v>
      </c>
      <c r="E13" s="83" t="str">
        <f>'Master Sheet'!$M$5</f>
        <v>#N/A</v>
      </c>
      <c r="F13" s="83" t="str">
        <f>IF(OR(ISBLANK('Master Sheet'!$M$10),ISNA('Master Sheet'!$M$10)),'Master Sheet'!$M$6,'Master Sheet'!$M$10)</f>
        <v>#N/A</v>
      </c>
      <c r="G13" s="83" t="str">
        <f>'Master Sheet'!$M$7</f>
        <v>#N/A</v>
      </c>
      <c r="H13" s="83" t="str">
        <f>'Master Sheet'!$M$8</f>
        <v>#N/A</v>
      </c>
      <c r="I13" s="171" t="str">
        <f>IF(OR(ISBLANK('Master Sheet'!$R$8),ISNA('Master Sheet'!$R$8)),'Master Sheet'!$R$3,'Master Sheet'!$R$8)</f>
        <v>#N/A</v>
      </c>
      <c r="J13" s="102" t="str">
        <f>'Master Sheet'!$W$6</f>
        <v>#N/A</v>
      </c>
      <c r="K13" s="103" t="str">
        <f>IF(OR(ISBLANK('Master Sheet'!$W$8),ISNA('Master Sheet'!$W$8)),'Master Sheet'!$W$4,'Master Sheet'!$W$8)</f>
        <v>#N/A</v>
      </c>
      <c r="L13" s="104" t="str">
        <f>IF(OR(ISBLANK('Master Sheet'!$W$10),ISNA('Master Sheet'!$W$10)),'Master Sheet'!$W$3,'Master Sheet'!$W$10)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A14" s="4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"/>
      <c r="N14" s="4"/>
      <c r="O14" s="4"/>
      <c r="P14" s="4"/>
    </row>
    <row r="15">
      <c r="A15" s="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4"/>
      <c r="N15" s="4"/>
      <c r="O15" s="4"/>
      <c r="P15" s="4"/>
    </row>
    <row r="16">
      <c r="A16" s="4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4"/>
      <c r="M16" s="4"/>
      <c r="N16" s="4"/>
      <c r="O16" s="4"/>
      <c r="P16" s="4"/>
    </row>
    <row r="17">
      <c r="A17" s="4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4"/>
      <c r="M17" s="4"/>
      <c r="N17" s="4"/>
      <c r="O17" s="4"/>
      <c r="P17" s="4"/>
    </row>
    <row r="18">
      <c r="A18" s="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4"/>
      <c r="M18" s="4"/>
      <c r="N18" s="4"/>
      <c r="O18" s="4"/>
      <c r="P18" s="4"/>
    </row>
    <row r="19">
      <c r="A19" s="4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4"/>
      <c r="M19" s="4"/>
      <c r="N19" s="4"/>
      <c r="O19" s="4"/>
      <c r="P19" s="4"/>
    </row>
    <row r="20">
      <c r="A20" s="4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4"/>
      <c r="M20" s="4"/>
      <c r="N20" s="4"/>
      <c r="O20" s="4"/>
      <c r="P20" s="4"/>
    </row>
    <row r="21" ht="15.75" customHeight="1">
      <c r="A21" s="4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4"/>
      <c r="P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</sheetData>
  <mergeCells count="3">
    <mergeCell ref="J1:L1"/>
    <mergeCell ref="M1:P1"/>
    <mergeCell ref="C1:H1"/>
  </mergeCells>
  <conditionalFormatting sqref="M3:M13">
    <cfRule type="cellIs" dxfId="0" priority="1" operator="greaterThan">
      <formula>100</formula>
    </cfRule>
  </conditionalFormatting>
  <conditionalFormatting sqref="P3:P13">
    <cfRule type="containsText" dxfId="0" priority="2" operator="containsText" text="&quot;INVALID&quot;">
      <formula>NOT(ISERROR(SEARCH(("""INVALID"""),(P3))))</formula>
    </cfRule>
  </conditionalFormatting>
  <conditionalFormatting sqref="P3:P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O13">
    <cfRule type="cellIs" dxfId="0" priority="4" operator="greaterThan">
      <formula>7</formula>
    </cfRule>
  </conditionalFormatting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99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14.71"/>
    <col customWidth="1" min="3" max="3" width="10.0"/>
    <col customWidth="1" min="4" max="4" width="16.0"/>
    <col customWidth="1" min="5" max="8" width="18.29"/>
    <col customWidth="1" min="9" max="9" width="15.14"/>
    <col customWidth="1" min="10" max="12" width="14.57"/>
    <col customWidth="1" min="13" max="13" width="8.43"/>
    <col customWidth="1" min="14" max="14" width="5.14"/>
    <col customWidth="1" min="15" max="15" width="3.86"/>
    <col customWidth="1" min="16" max="16" width="8.29"/>
  </cols>
  <sheetData>
    <row r="1" ht="15.75" customHeight="1">
      <c r="A1" s="54"/>
      <c r="B1" s="55" t="s">
        <v>57</v>
      </c>
      <c r="C1" s="41"/>
      <c r="D1" s="42"/>
      <c r="E1" s="143" t="s">
        <v>13</v>
      </c>
      <c r="F1" s="41"/>
      <c r="G1" s="42"/>
      <c r="H1" s="172"/>
      <c r="I1" s="108" t="s">
        <v>14</v>
      </c>
      <c r="J1" s="55" t="s">
        <v>58</v>
      </c>
      <c r="K1" s="41"/>
      <c r="L1" s="41"/>
      <c r="M1" s="57" t="s">
        <v>59</v>
      </c>
      <c r="N1" s="58"/>
      <c r="O1" s="58"/>
      <c r="P1" s="59"/>
    </row>
    <row r="2" ht="15.75" customHeight="1">
      <c r="A2" s="60"/>
      <c r="B2" s="61" t="s">
        <v>60</v>
      </c>
      <c r="C2" s="62" t="s">
        <v>61</v>
      </c>
      <c r="D2" s="61" t="s">
        <v>62</v>
      </c>
      <c r="E2" s="61" t="s">
        <v>63</v>
      </c>
      <c r="F2" s="62" t="s">
        <v>64</v>
      </c>
      <c r="G2" s="61" t="s">
        <v>65</v>
      </c>
      <c r="H2" s="61" t="s">
        <v>66</v>
      </c>
      <c r="I2" s="62" t="s">
        <v>67</v>
      </c>
      <c r="J2" s="61" t="s">
        <v>68</v>
      </c>
      <c r="K2" s="62" t="s">
        <v>69</v>
      </c>
      <c r="L2" s="61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63" t="s">
        <v>71</v>
      </c>
    </row>
    <row r="3">
      <c r="A3" s="125" t="s">
        <v>72</v>
      </c>
      <c r="B3" s="144" t="str">
        <f>'Master Sheet'!H$3</f>
        <v>#N/A</v>
      </c>
      <c r="C3" s="144" t="str">
        <f>'Master Sheet'!H$4</f>
        <v>#N/A</v>
      </c>
      <c r="D3" s="144" t="str">
        <f>'Master Sheet'!H$5</f>
        <v>#N/A</v>
      </c>
      <c r="E3" s="83" t="str">
        <f>'Master Sheet'!$M$3</f>
        <v>#N/A</v>
      </c>
      <c r="F3" s="83" t="str">
        <f>'Master Sheet'!$M$4</f>
        <v>#N/A</v>
      </c>
      <c r="G3" s="83" t="str">
        <f>'Master Sheet'!$M$5</f>
        <v>#N/A</v>
      </c>
      <c r="H3" s="83" t="str">
        <f>'Master Sheet'!$M$6</f>
        <v>#N/A</v>
      </c>
      <c r="I3" s="169" t="str">
        <f>'Master Sheet'!$R$3</f>
        <v>#N/A</v>
      </c>
      <c r="J3" s="73" t="str">
        <f>'Master Sheet'!$W$3</f>
        <v>#N/A</v>
      </c>
      <c r="K3" s="74" t="str">
        <f>'Master Sheet'!$W$4</f>
        <v>#N/A</v>
      </c>
      <c r="L3" s="75" t="str">
        <f>'Master Sheet'!$W$5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131" t="s">
        <v>73</v>
      </c>
      <c r="B4" s="144" t="str">
        <f>'Master Sheet'!H$3</f>
        <v>#N/A</v>
      </c>
      <c r="C4" s="144" t="str">
        <f>'Master Sheet'!H$4</f>
        <v>#N/A</v>
      </c>
      <c r="D4" s="144" t="str">
        <f>'Master Sheet'!H$5</f>
        <v>#N/A</v>
      </c>
      <c r="E4" s="83" t="str">
        <f>'Master Sheet'!$M$3</f>
        <v>#N/A</v>
      </c>
      <c r="F4" s="83" t="str">
        <f>'Master Sheet'!$M$4</f>
        <v>#N/A</v>
      </c>
      <c r="G4" s="83" t="str">
        <f>'Master Sheet'!$M$5</f>
        <v>#N/A</v>
      </c>
      <c r="H4" s="83" t="str">
        <f>'Master Sheet'!$M$7</f>
        <v>#N/A</v>
      </c>
      <c r="I4" s="170" t="str">
        <f>'Master Sheet'!$R$4</f>
        <v>#N/A</v>
      </c>
      <c r="J4" s="88" t="str">
        <f>'Master Sheet'!$W$3</f>
        <v>#N/A</v>
      </c>
      <c r="K4" s="89" t="str">
        <f>'Master Sheet'!$W$4</f>
        <v>#N/A</v>
      </c>
      <c r="L4" s="90" t="str">
        <f>'Master Sheet'!$W$6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125" t="s">
        <v>74</v>
      </c>
      <c r="B5" s="144" t="str">
        <f>'Master Sheet'!H$3</f>
        <v>#N/A</v>
      </c>
      <c r="C5" s="144" t="str">
        <f>'Master Sheet'!H$4</f>
        <v>#N/A</v>
      </c>
      <c r="D5" s="144" t="str">
        <f>'Master Sheet'!H$5</f>
        <v>#N/A</v>
      </c>
      <c r="E5" s="83" t="str">
        <f>'Master Sheet'!$M$3</f>
        <v>#N/A</v>
      </c>
      <c r="F5" s="83" t="str">
        <f>'Master Sheet'!$M$5</f>
        <v>#N/A</v>
      </c>
      <c r="G5" s="83" t="str">
        <f>'Master Sheet'!$M$6</f>
        <v>#N/A</v>
      </c>
      <c r="H5" s="83" t="str">
        <f>'Master Sheet'!$M$7</f>
        <v>#N/A</v>
      </c>
      <c r="I5" s="170" t="str">
        <f>'Master Sheet'!$R$5</f>
        <v>#N/A</v>
      </c>
      <c r="J5" s="88" t="str">
        <f>'Master Sheet'!$W$3</f>
        <v>#N/A</v>
      </c>
      <c r="K5" s="89" t="str">
        <f>'Master Sheet'!$W$4</f>
        <v>#N/A</v>
      </c>
      <c r="L5" s="90" t="str">
        <f>'Master Sheet'!$W$7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125" t="s">
        <v>75</v>
      </c>
      <c r="B6" s="144" t="str">
        <f>'Master Sheet'!H$3</f>
        <v>#N/A</v>
      </c>
      <c r="C6" s="144" t="str">
        <f>IF(OR(ISBLANK('Master Sheet'!$H$6),ISNA('Master Sheet'!$H$6)),'Master Sheet'!$H$4,'Master Sheet'!$H$6)</f>
        <v>#N/A</v>
      </c>
      <c r="D6" s="144" t="str">
        <f>'Master Sheet'!H$5</f>
        <v>#N/A</v>
      </c>
      <c r="E6" s="83" t="str">
        <f>'Master Sheet'!$M$3</f>
        <v>#N/A</v>
      </c>
      <c r="F6" s="83" t="str">
        <f>'Master Sheet'!$M$6</f>
        <v>#N/A</v>
      </c>
      <c r="G6" s="83" t="str">
        <f>'Master Sheet'!$M$7</f>
        <v>#N/A</v>
      </c>
      <c r="H6" s="83" t="str">
        <f>IF(OR(ISBLANK('Master Sheet'!$M$8),ISNA('Master Sheet'!$M$8)),'Master Sheet'!$M$4,'Master Sheet'!$M$8)</f>
        <v>#N/A</v>
      </c>
      <c r="I6" s="170" t="str">
        <f>IF(OR(ISBLANK('Master Sheet'!$R$6),ISNA('Master Sheet'!$R$6)),'Master Sheet'!$R$3,'Master Sheet'!$R$6)</f>
        <v>#N/A</v>
      </c>
      <c r="J6" s="88" t="str">
        <f>'Master Sheet'!$W$3</f>
        <v>#N/A</v>
      </c>
      <c r="K6" s="89" t="str">
        <f>'Master Sheet'!$W$5</f>
        <v>#N/A</v>
      </c>
      <c r="L6" s="90" t="str">
        <f>IF(OR(ISBLANK('Master Sheet'!$W$8),ISNA('Master Sheet'!$W$8)),'Master Sheet'!$W$4,'Master Sheet'!$W$8)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131" t="s">
        <v>76</v>
      </c>
      <c r="B7" s="144" t="str">
        <f>'Master Sheet'!H$3</f>
        <v>#N/A</v>
      </c>
      <c r="C7" s="144" t="str">
        <f>'Master Sheet'!H$4</f>
        <v>#N/A</v>
      </c>
      <c r="D7" s="144" t="str">
        <f>'Master Sheet'!H$5</f>
        <v>#N/A</v>
      </c>
      <c r="E7" s="83" t="str">
        <f>'Master Sheet'!$M$3</f>
        <v>#N/A</v>
      </c>
      <c r="F7" s="83" t="str">
        <f>IF(OR(ISBLANK('Master Sheet'!$M$8),ISNA('Master Sheet'!$M$8)),'Master Sheet'!$M$4,'Master Sheet'!$M$8)</f>
        <v>#N/A</v>
      </c>
      <c r="G7" s="83" t="str">
        <f>IF(OR(ISBLANK('Master Sheet'!$M$9),ISNA('Master Sheet'!$M$9)),'Master Sheet'!$M$5,'Master Sheet'!$M$9)</f>
        <v>#N/A</v>
      </c>
      <c r="H7" s="83" t="str">
        <f>IF(OR(ISBLANK('Master Sheet'!$M$10),ISNA('Master Sheet'!$M$10)),'Master Sheet'!$M$6,'Master Sheet'!$M$10)</f>
        <v>#N/A</v>
      </c>
      <c r="I7" s="170" t="str">
        <f>IF(OR(ISBLANK('Master Sheet'!$R$7),ISNA('Master Sheet'!$R$7)),'Master Sheet'!$R$3,'Master Sheet'!$R$7)</f>
        <v>#N/A</v>
      </c>
      <c r="J7" s="88" t="str">
        <f>'Master Sheet'!$W$3</f>
        <v>#N/A</v>
      </c>
      <c r="K7" s="89" t="str">
        <f>'Master Sheet'!W$6</f>
        <v>#N/A</v>
      </c>
      <c r="L7" s="90" t="str">
        <f>'Master Sheet'!$W$7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125" t="s">
        <v>77</v>
      </c>
      <c r="B8" s="144" t="str">
        <f>'Master Sheet'!H$3</f>
        <v>#N/A</v>
      </c>
      <c r="C8" s="144" t="str">
        <f>'Master Sheet'!H$4</f>
        <v>#N/A</v>
      </c>
      <c r="D8" s="144" t="str">
        <f>'Master Sheet'!H$5</f>
        <v>#N/A</v>
      </c>
      <c r="E8" s="83" t="str">
        <f>'Master Sheet'!$M$4</f>
        <v>#N/A</v>
      </c>
      <c r="F8" s="83" t="str">
        <f>'Master Sheet'!$M$5</f>
        <v>#N/A</v>
      </c>
      <c r="G8" s="83" t="str">
        <f>'Master Sheet'!$M$6</f>
        <v>#N/A</v>
      </c>
      <c r="H8" s="83" t="str">
        <f>'Master Sheet'!$M$7</f>
        <v>#N/A</v>
      </c>
      <c r="I8" s="170" t="str">
        <f>IF(OR(ISBLANK('Master Sheet'!$R$8),ISNA('Master Sheet'!$R$8)),'Master Sheet'!$R$3,'Master Sheet'!$R$8)</f>
        <v>#N/A</v>
      </c>
      <c r="J8" s="88" t="str">
        <f>'Master Sheet'!$W$4</f>
        <v>#N/A</v>
      </c>
      <c r="K8" s="89" t="str">
        <f>'Master Sheet'!$W$5</f>
        <v>#N/A</v>
      </c>
      <c r="L8" s="90" t="str">
        <f>'Master Sheet'!$W$6</f>
        <v>#N/A</v>
      </c>
      <c r="M8" s="91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93" t="str">
        <f t="shared" si="1"/>
        <v>INVALID</v>
      </c>
    </row>
    <row r="9">
      <c r="A9" s="125" t="s">
        <v>78</v>
      </c>
      <c r="B9" s="144" t="str">
        <f>IF(OR(ISBLANK('Master Sheet'!$H$6),ISNA('Master Sheet'!$H$6)),'Master Sheet'!$H$3,'Master Sheet'!$H$6)</f>
        <v>#N/A</v>
      </c>
      <c r="C9" s="144" t="str">
        <f>'Master Sheet'!H$4</f>
        <v>#N/A</v>
      </c>
      <c r="D9" s="144" t="str">
        <f>'Master Sheet'!H$5</f>
        <v>#N/A</v>
      </c>
      <c r="E9" s="83" t="str">
        <f>'Master Sheet'!$M$4</f>
        <v>#N/A</v>
      </c>
      <c r="F9" s="83" t="str">
        <f>'Master Sheet'!$M$5</f>
        <v>#N/A</v>
      </c>
      <c r="G9" s="83" t="str">
        <f>'Master Sheet'!$M$7</f>
        <v>#N/A</v>
      </c>
      <c r="H9" s="83" t="str">
        <f>IF(OR(ISBLANK('Master Sheet'!$M$8),ISNA('Master Sheet'!$M$8)),'Master Sheet'!$M$3,'Master Sheet'!$M$8)</f>
        <v>#N/A</v>
      </c>
      <c r="I9" s="170" t="str">
        <f>'Master Sheet'!$R$3</f>
        <v>#N/A</v>
      </c>
      <c r="J9" s="88" t="str">
        <f>'Master Sheet'!$W$4</f>
        <v>#N/A</v>
      </c>
      <c r="K9" s="89" t="str">
        <f>'Master Sheet'!$W$7</f>
        <v>#N/A</v>
      </c>
      <c r="L9" s="90" t="str">
        <f>IF(OR(ISBLANK('Master Sheet'!$W$8),ISNA('Master Sheet'!$W$8)),'Master Sheet'!$W$3,'Master Sheet'!$W$8)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131" t="s">
        <v>79</v>
      </c>
      <c r="B10" s="144" t="str">
        <f>IF(OR(ISBLANK('Master Sheet'!$H$6),ISNA('Master Sheet'!$H$6)),'Master Sheet'!$H$3,'Master Sheet'!$H$6)</f>
        <v>#N/A</v>
      </c>
      <c r="C10" s="144" t="str">
        <f>'Master Sheet'!H$4</f>
        <v>#N/A</v>
      </c>
      <c r="D10" s="144" t="str">
        <f>'Master Sheet'!H$5</f>
        <v>#N/A</v>
      </c>
      <c r="E10" s="83" t="str">
        <f>'Master Sheet'!$M$4</f>
        <v>#N/A</v>
      </c>
      <c r="F10" s="83" t="str">
        <f>'Master Sheet'!$M$7</f>
        <v>#N/A</v>
      </c>
      <c r="G10" s="83" t="str">
        <f>IF(OR(ISBLANK('Master Sheet'!$M$8),ISNA('Master Sheet'!$M$8)),'Master Sheet'!$M$5,'Master Sheet'!$M$8)</f>
        <v>#N/A</v>
      </c>
      <c r="H10" s="83" t="str">
        <f>IF(OR(ISBLANK('Master Sheet'!$M$9),ISNA('Master Sheet'!$M$9)),'Master Sheet'!$M$3,'Master Sheet'!$M$9)</f>
        <v>#N/A</v>
      </c>
      <c r="I10" s="170" t="str">
        <f>'Master Sheet'!$R$4</f>
        <v>#N/A</v>
      </c>
      <c r="J10" s="88" t="str">
        <f>'Master Sheet'!$W$4</f>
        <v>#N/A</v>
      </c>
      <c r="K10" s="89" t="str">
        <f>'Master Sheet'!$W$7</f>
        <v>#N/A</v>
      </c>
      <c r="L10" s="90" t="str">
        <f>IF(OR(ISBLANK('Master Sheet'!$W$9),ISNA('Master Sheet'!$W$9)),'Master Sheet'!$W$3,'Master Sheet'!$W$9)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125" t="s">
        <v>80</v>
      </c>
      <c r="B11" s="144" t="str">
        <f>'Master Sheet'!H$3</f>
        <v>#N/A</v>
      </c>
      <c r="C11" s="144" t="str">
        <f>'Master Sheet'!H$4</f>
        <v>#N/A</v>
      </c>
      <c r="D11" s="144" t="str">
        <f>IF(OR(ISBLANK('Master Sheet'!$H$6),ISNA('Master Sheet'!$H$6)),'Master Sheet'!$H$5,'Master Sheet'!$H$6)</f>
        <v>#N/A</v>
      </c>
      <c r="E11" s="83" t="str">
        <f>'Master Sheet'!$M$5</f>
        <v>#N/A</v>
      </c>
      <c r="F11" s="83" t="str">
        <f>IF(OR(ISBLANK('Master Sheet'!$M$8),ISNA('Master Sheet'!$M$8)),'Master Sheet'!$M$4,'Master Sheet'!$M$8)</f>
        <v>#N/A</v>
      </c>
      <c r="G11" s="83" t="str">
        <f>'Master Sheet'!$M$3</f>
        <v>#N/A</v>
      </c>
      <c r="H11" s="83" t="str">
        <f>IF(OR(ISBLANK('Master Sheet'!$M$10),ISNA('Master Sheet'!$M$10)),'Master Sheet'!$M$6,'Master Sheet'!$M$10)</f>
        <v>#N/A</v>
      </c>
      <c r="I11" s="170" t="str">
        <f>'Master Sheet'!$R$5</f>
        <v>#N/A</v>
      </c>
      <c r="J11" s="88" t="str">
        <f>'Master Sheet'!$W$5</f>
        <v>#N/A</v>
      </c>
      <c r="K11" s="89" t="str">
        <f>'Master Sheet'!$W$6</f>
        <v>#N/A</v>
      </c>
      <c r="L11" s="90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125" t="s">
        <v>81</v>
      </c>
      <c r="B12" s="144" t="str">
        <f>'Master Sheet'!H$3</f>
        <v>#N/A</v>
      </c>
      <c r="C12" s="144" t="str">
        <f>IF(OR(ISBLANK('Master Sheet'!$H$6),ISNA('Master Sheet'!$H$6)),'Master Sheet'!$H$4,'Master Sheet'!$H$6)</f>
        <v>#N/A</v>
      </c>
      <c r="D12" s="144" t="str">
        <f>'Master Sheet'!H$5</f>
        <v>#N/A</v>
      </c>
      <c r="E12" s="83" t="str">
        <f>'Master Sheet'!$M$6</f>
        <v>#N/A</v>
      </c>
      <c r="F12" s="83" t="str">
        <f>'Master Sheet'!$M$3</f>
        <v>#N/A</v>
      </c>
      <c r="G12" s="83" t="str">
        <f>'Master Sheet'!$M$4</f>
        <v>#N/A</v>
      </c>
      <c r="H12" s="83" t="str">
        <f>IF(OR(ISBLANK('Master Sheet'!$M$9),ISNA('Master Sheet'!$M$9)),'Master Sheet'!$M$5,'Master Sheet'!$M$9)</f>
        <v>#N/A</v>
      </c>
      <c r="I12" s="170" t="str">
        <f>IF(OR(ISBLANK('Master Sheet'!$R$6),ISNA('Master Sheet'!$R$6)),'Master Sheet'!$R$3,'Master Sheet'!$R$6)</f>
        <v>#N/A</v>
      </c>
      <c r="J12" s="88" t="str">
        <f>'Master Sheet'!$W$5</f>
        <v>#N/A</v>
      </c>
      <c r="K12" s="89" t="str">
        <f>IF(OR(ISBLANK('Master Sheet'!$W$8),ISNA('Master Sheet'!$W$8)),'Master Sheet'!$W$4,'Master Sheet'!$W$8)</f>
        <v>#N/A</v>
      </c>
      <c r="L12" s="90" t="str">
        <f>IF(OR(ISBLANK('Master Sheet'!$W$9),ISNA('Master Sheet'!$W$9)),'Master Sheet'!$W$3,'Master Sheet'!$W$9)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131" t="s">
        <v>82</v>
      </c>
      <c r="B13" s="144" t="str">
        <f>'Master Sheet'!H$3</f>
        <v>#N/A</v>
      </c>
      <c r="C13" s="144" t="str">
        <f>'Master Sheet'!H$4</f>
        <v>#N/A</v>
      </c>
      <c r="D13" s="144" t="str">
        <f>IF(OR(ISBLANK('Master Sheet'!$H$6),ISNA('Master Sheet'!$H$6)),'Master Sheet'!$H$5,'Master Sheet'!$H$6)</f>
        <v>#N/A</v>
      </c>
      <c r="E13" s="83" t="str">
        <f>'Master Sheet'!$M$3</f>
        <v>#N/A</v>
      </c>
      <c r="F13" s="83" t="str">
        <f>'Master Sheet'!$M$4</f>
        <v>#N/A</v>
      </c>
      <c r="G13" s="83" t="str">
        <f>IF(OR(ISBLANK('Master Sheet'!$M$9),ISNA('Master Sheet'!$M$9)),'Master Sheet'!$M$5,'Master Sheet'!$M$9)</f>
        <v>#N/A</v>
      </c>
      <c r="H13" s="83" t="str">
        <f>IF(OR(ISBLANK('Master Sheet'!$M$10),ISNA('Master Sheet'!$M$10)),'Master Sheet'!$M$6,'Master Sheet'!$M$10)</f>
        <v>#N/A</v>
      </c>
      <c r="I13" s="171" t="str">
        <f>IF(OR(ISBLANK('Master Sheet'!$R$8),ISNA('Master Sheet'!$R$8)),'Master Sheet'!$R$3,'Master Sheet'!$R$8)</f>
        <v>#N/A</v>
      </c>
      <c r="J13" s="102" t="str">
        <f>'Master Sheet'!$W$6</f>
        <v>#N/A</v>
      </c>
      <c r="K13" s="103" t="str">
        <f>IF(OR(ISBLANK('Master Sheet'!$W$8),ISNA('Master Sheet'!$W$8)),'Master Sheet'!$W$4,'Master Sheet'!$W$8)</f>
        <v>#N/A</v>
      </c>
      <c r="L13" s="104" t="str">
        <f>IF(OR(ISBLANK('Master Sheet'!$W$10),ISNA('Master Sheet'!$W$10)),'Master Sheet'!$W$3,'Master Sheet'!$W$10)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A14" s="4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"/>
      <c r="N14" s="4"/>
      <c r="O14" s="4"/>
      <c r="P14" s="4"/>
    </row>
    <row r="15">
      <c r="A15" s="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4"/>
      <c r="N15" s="4"/>
      <c r="O15" s="4"/>
      <c r="P15" s="4"/>
    </row>
    <row r="16">
      <c r="A16" s="4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4"/>
      <c r="M16" s="4"/>
      <c r="N16" s="4"/>
      <c r="O16" s="4"/>
      <c r="P16" s="4"/>
    </row>
    <row r="17">
      <c r="A17" s="4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4"/>
      <c r="M17" s="4"/>
      <c r="N17" s="4"/>
      <c r="O17" s="4"/>
      <c r="P17" s="4"/>
    </row>
    <row r="18">
      <c r="A18" s="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4"/>
      <c r="M18" s="4"/>
      <c r="N18" s="4"/>
      <c r="O18" s="4"/>
      <c r="P18" s="4"/>
    </row>
    <row r="19">
      <c r="A19" s="4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4"/>
      <c r="M19" s="4"/>
      <c r="N19" s="4"/>
      <c r="O19" s="4"/>
      <c r="P19" s="4"/>
    </row>
    <row r="20">
      <c r="A20" s="4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4"/>
      <c r="M20" s="4"/>
      <c r="N20" s="4"/>
      <c r="O20" s="4"/>
      <c r="P20" s="4"/>
    </row>
    <row r="21" ht="15.75" customHeight="1">
      <c r="A21" s="4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4"/>
      <c r="P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</sheetData>
  <mergeCells count="4">
    <mergeCell ref="B1:D1"/>
    <mergeCell ref="E1:G1"/>
    <mergeCell ref="J1:L1"/>
    <mergeCell ref="M1:P1"/>
  </mergeCells>
  <conditionalFormatting sqref="P3:P13">
    <cfRule type="containsText" dxfId="0" priority="1" operator="containsText" text="&quot;INVALID&quot;">
      <formula>NOT(ISERROR(SEARCH(("""INVALID"""),(P3))))</formula>
    </cfRule>
  </conditionalFormatting>
  <conditionalFormatting sqref="P3:P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ellIs" dxfId="0" priority="3" operator="greaterThan">
      <formula>100</formula>
    </cfRule>
  </conditionalFormatting>
  <conditionalFormatting sqref="N3:O13">
    <cfRule type="cellIs" dxfId="0" priority="4" operator="greaterThan">
      <formula>7</formula>
    </cfRule>
  </conditionalFormatting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14.71"/>
    <col customWidth="1" min="3" max="6" width="18.29"/>
    <col customWidth="1" min="7" max="8" width="15.14"/>
    <col customWidth="1" min="9" max="12" width="14.57"/>
    <col customWidth="1" min="13" max="13" width="8.43"/>
    <col customWidth="1" min="14" max="14" width="5.14"/>
    <col customWidth="1" min="15" max="15" width="3.86"/>
    <col customWidth="1" min="16" max="16" width="8.29"/>
  </cols>
  <sheetData>
    <row r="1" ht="15.75" customHeight="1">
      <c r="A1" s="54"/>
      <c r="B1" s="108" t="s">
        <v>57</v>
      </c>
      <c r="C1" s="143" t="s">
        <v>13</v>
      </c>
      <c r="D1" s="41"/>
      <c r="E1" s="41"/>
      <c r="F1" s="42"/>
      <c r="G1" s="55" t="s">
        <v>14</v>
      </c>
      <c r="H1" s="41"/>
      <c r="I1" s="55" t="s">
        <v>58</v>
      </c>
      <c r="J1" s="41"/>
      <c r="K1" s="41"/>
      <c r="L1" s="41"/>
      <c r="M1" s="57" t="s">
        <v>59</v>
      </c>
      <c r="N1" s="58"/>
      <c r="O1" s="58"/>
      <c r="P1" s="59"/>
    </row>
    <row r="2" ht="15.75" customHeight="1">
      <c r="A2" s="60"/>
      <c r="B2" s="61" t="s">
        <v>60</v>
      </c>
      <c r="C2" s="62" t="s">
        <v>61</v>
      </c>
      <c r="D2" s="61" t="s">
        <v>62</v>
      </c>
      <c r="E2" s="62" t="s">
        <v>63</v>
      </c>
      <c r="F2" s="61" t="s">
        <v>64</v>
      </c>
      <c r="G2" s="62" t="s">
        <v>65</v>
      </c>
      <c r="H2" s="61" t="s">
        <v>66</v>
      </c>
      <c r="I2" s="62" t="s">
        <v>67</v>
      </c>
      <c r="J2" s="61" t="s">
        <v>68</v>
      </c>
      <c r="K2" s="62" t="s">
        <v>69</v>
      </c>
      <c r="L2" s="61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63" t="s">
        <v>71</v>
      </c>
    </row>
    <row r="3">
      <c r="A3" s="125" t="s">
        <v>72</v>
      </c>
      <c r="B3" s="65" t="str">
        <f>'Master Sheet'!$H$3</f>
        <v>#N/A</v>
      </c>
      <c r="C3" s="83" t="str">
        <f>'Master Sheet'!$M$3</f>
        <v>#N/A</v>
      </c>
      <c r="D3" s="83" t="str">
        <f>'Master Sheet'!$M$4</f>
        <v>#N/A</v>
      </c>
      <c r="E3" s="83" t="str">
        <f>'Master Sheet'!$M$5</f>
        <v>#N/A</v>
      </c>
      <c r="F3" s="83" t="str">
        <f>'Master Sheet'!$M$6</f>
        <v>#N/A</v>
      </c>
      <c r="G3" s="145" t="str">
        <f>'Master Sheet'!$R$3</f>
        <v>#N/A</v>
      </c>
      <c r="H3" s="146" t="str">
        <f>'Master Sheet'!$R$4</f>
        <v>#N/A</v>
      </c>
      <c r="I3" s="73" t="str">
        <f>'Master Sheet'!$W$3</f>
        <v>#N/A</v>
      </c>
      <c r="J3" s="74" t="str">
        <f>'Master Sheet'!$W$4</f>
        <v>#N/A</v>
      </c>
      <c r="K3" s="74" t="str">
        <f>'Master Sheet'!$W$5</f>
        <v>#N/A</v>
      </c>
      <c r="L3" s="111" t="str">
        <f>'Master Sheet'!$W$6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131" t="s">
        <v>73</v>
      </c>
      <c r="B4" s="80" t="str">
        <f>'Master Sheet'!$H$3</f>
        <v>#N/A</v>
      </c>
      <c r="C4" s="83" t="str">
        <f>'Master Sheet'!$M$3</f>
        <v>#N/A</v>
      </c>
      <c r="D4" s="83" t="str">
        <f>'Master Sheet'!$M$4</f>
        <v>#N/A</v>
      </c>
      <c r="E4" s="83" t="str">
        <f>'Master Sheet'!$M$5</f>
        <v>#N/A</v>
      </c>
      <c r="F4" s="83" t="str">
        <f>'Master Sheet'!$M$7</f>
        <v>#N/A</v>
      </c>
      <c r="G4" s="147" t="str">
        <f>'Master Sheet'!$R$3</f>
        <v>#N/A</v>
      </c>
      <c r="H4" s="148" t="str">
        <f>'Master Sheet'!$R$5</f>
        <v>#N/A</v>
      </c>
      <c r="I4" s="88" t="str">
        <f>'Master Sheet'!$W$3</f>
        <v>#N/A</v>
      </c>
      <c r="J4" s="89" t="str">
        <f>'Master Sheet'!$W$4</f>
        <v>#N/A</v>
      </c>
      <c r="K4" s="89" t="str">
        <f>'Master Sheet'!$W$5</f>
        <v>#N/A</v>
      </c>
      <c r="L4" s="114" t="str">
        <f>'Master Sheet'!$W$7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125" t="s">
        <v>74</v>
      </c>
      <c r="B5" s="80" t="str">
        <f>'Master Sheet'!$H$3</f>
        <v>#N/A</v>
      </c>
      <c r="C5" s="83" t="str">
        <f>'Master Sheet'!$M$3</f>
        <v>#N/A</v>
      </c>
      <c r="D5" s="83" t="str">
        <f>'Master Sheet'!$M$5</f>
        <v>#N/A</v>
      </c>
      <c r="E5" s="83" t="str">
        <f>'Master Sheet'!$M$6</f>
        <v>#N/A</v>
      </c>
      <c r="F5" s="83" t="str">
        <f>'Master Sheet'!$M$7</f>
        <v>#N/A</v>
      </c>
      <c r="G5" s="147" t="str">
        <f>'Master Sheet'!$R$3</f>
        <v>#N/A</v>
      </c>
      <c r="H5" s="148" t="str">
        <f>IF(OR(ISBLANK('Master Sheet'!$R$6),ISNA('Master Sheet'!$R$6)),'Master Sheet'!$R$4,'Master Sheet'!$R$6)</f>
        <v>#N/A</v>
      </c>
      <c r="I5" s="88" t="str">
        <f>'Master Sheet'!$W$3</f>
        <v>#N/A</v>
      </c>
      <c r="J5" s="89" t="str">
        <f>'Master Sheet'!$W$4</f>
        <v>#N/A</v>
      </c>
      <c r="K5" s="89" t="str">
        <f>'Master Sheet'!$W$5</f>
        <v>#N/A</v>
      </c>
      <c r="L5" s="114" t="str">
        <f>IF(OR(ISBLANK('Master Sheet'!$W$8),ISNA('Master Sheet'!$W$8)),'Master Sheet'!$W$3,'Master Sheet'!$W$8)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125" t="s">
        <v>75</v>
      </c>
      <c r="B6" s="80" t="str">
        <f>'Master Sheet'!$H$3</f>
        <v>#N/A</v>
      </c>
      <c r="C6" s="83" t="str">
        <f>'Master Sheet'!$M$3</f>
        <v>#N/A</v>
      </c>
      <c r="D6" s="83" t="str">
        <f>'Master Sheet'!$M$6</f>
        <v>#N/A</v>
      </c>
      <c r="E6" s="83" t="str">
        <f>'Master Sheet'!$M$7</f>
        <v>#N/A</v>
      </c>
      <c r="F6" s="83" t="str">
        <f>IF(OR(ISBLANK('Master Sheet'!$M$8),ISNA('Master Sheet'!$M$8)),'Master Sheet'!$M$4,'Master Sheet'!$M$8)</f>
        <v>#N/A</v>
      </c>
      <c r="G6" s="147" t="str">
        <f>'Master Sheet'!$R$3</f>
        <v>#N/A</v>
      </c>
      <c r="H6" s="148" t="str">
        <f>IF(OR(ISBLANK('Master Sheet'!$R$7),ISNA('Master Sheet'!$R$7)),'Master Sheet'!$R$4,'Master Sheet'!$R$7)</f>
        <v>#N/A</v>
      </c>
      <c r="I6" s="88" t="str">
        <f>'Master Sheet'!$W$3</f>
        <v>#N/A</v>
      </c>
      <c r="J6" s="89" t="str">
        <f>'Master Sheet'!$W$5</f>
        <v>#N/A</v>
      </c>
      <c r="K6" s="89" t="str">
        <f>'Master Sheet'!$W$6</f>
        <v>#N/A</v>
      </c>
      <c r="L6" s="114" t="str">
        <f>'Master Sheet'!$W$7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131" t="s">
        <v>76</v>
      </c>
      <c r="B7" s="80" t="str">
        <f>'Master Sheet'!$H$4</f>
        <v>#N/A</v>
      </c>
      <c r="C7" s="83" t="str">
        <f>'Master Sheet'!$M$3</f>
        <v>#N/A</v>
      </c>
      <c r="D7" s="83" t="str">
        <f>IF(OR(ISBLANK('Master Sheet'!$M$8),ISNA('Master Sheet'!$M$8)),'Master Sheet'!$M$4,'Master Sheet'!$M$8)</f>
        <v>#N/A</v>
      </c>
      <c r="E7" s="83" t="str">
        <f>IF(OR(ISBLANK('Master Sheet'!$M$9),ISNA('Master Sheet'!$M$9)),'Master Sheet'!$M$5,'Master Sheet'!$M$9)</f>
        <v>#N/A</v>
      </c>
      <c r="F7" s="83" t="str">
        <f>IF(OR(ISBLANK('Master Sheet'!$M$10),ISNA('Master Sheet'!$M$10)),'Master Sheet'!$M$6,'Master Sheet'!$M$10)</f>
        <v>#N/A</v>
      </c>
      <c r="G7" s="147" t="str">
        <f>'Master Sheet'!$R$4</f>
        <v>#N/A</v>
      </c>
      <c r="H7" s="148" t="str">
        <f>IF(OR(ISBLANK('Master Sheet'!$R$8),ISNA('Master Sheet'!$R$8)),'Master Sheet'!$R$3,'Master Sheet'!$R$8)</f>
        <v>#N/A</v>
      </c>
      <c r="I7" s="88" t="str">
        <f>'Master Sheet'!$W$3</f>
        <v>#N/A</v>
      </c>
      <c r="J7" s="89" t="str">
        <f>'Master Sheet'!$W$5</f>
        <v>#N/A</v>
      </c>
      <c r="K7" s="89" t="str">
        <f>'Master Sheet'!$W$7</f>
        <v>#N/A</v>
      </c>
      <c r="L7" s="114" t="str">
        <f>IF(OR(ISBLANK('Master Sheet'!$W$8),ISNA('Master Sheet'!$W$8)),'Master Sheet'!$W$3,'Master Sheet'!$W$8)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125" t="s">
        <v>77</v>
      </c>
      <c r="B8" s="80" t="str">
        <f>'Master Sheet'!$H$4</f>
        <v>#N/A</v>
      </c>
      <c r="C8" s="83" t="str">
        <f>'Master Sheet'!$M$4</f>
        <v>#N/A</v>
      </c>
      <c r="D8" s="83" t="str">
        <f>'Master Sheet'!$M$5</f>
        <v>#N/A</v>
      </c>
      <c r="E8" s="83" t="str">
        <f>'Master Sheet'!$M$6</f>
        <v>#N/A</v>
      </c>
      <c r="F8" s="83" t="str">
        <f>'Master Sheet'!$M$7</f>
        <v>#N/A</v>
      </c>
      <c r="G8" s="147" t="str">
        <f>'Master Sheet'!$R$4</f>
        <v>#N/A</v>
      </c>
      <c r="H8" s="148" t="str">
        <f>IF(OR(ISBLANK('Master Sheet'!$R$6),ISNA('Master Sheet'!$R$6)),'Master Sheet'!$R$3,'Master Sheet'!$R$6)</f>
        <v>#N/A</v>
      </c>
      <c r="I8" s="88" t="str">
        <f>'Master Sheet'!$W$4</f>
        <v>#N/A</v>
      </c>
      <c r="J8" s="89" t="str">
        <f>'Master Sheet'!$W$5</f>
        <v>#N/A</v>
      </c>
      <c r="K8" s="89" t="str">
        <f>'Master Sheet'!$W$6</f>
        <v>#N/A</v>
      </c>
      <c r="L8" s="114" t="str">
        <f>'Master Sheet'!$W$7</f>
        <v>#N/A</v>
      </c>
      <c r="M8" s="91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93" t="str">
        <f t="shared" si="1"/>
        <v>INVALID</v>
      </c>
    </row>
    <row r="9">
      <c r="A9" s="125" t="s">
        <v>78</v>
      </c>
      <c r="B9" s="80" t="str">
        <f>'Master Sheet'!$H$4</f>
        <v>#N/A</v>
      </c>
      <c r="C9" s="83" t="str">
        <f>'Master Sheet'!$M$4</f>
        <v>#N/A</v>
      </c>
      <c r="D9" s="83" t="str">
        <f>'Master Sheet'!$M$5</f>
        <v>#N/A</v>
      </c>
      <c r="E9" s="83" t="str">
        <f>'Master Sheet'!$M$7</f>
        <v>#N/A</v>
      </c>
      <c r="F9" s="83" t="str">
        <f>IF(OR(ISBLANK('Master Sheet'!$M$8),ISNA('Master Sheet'!$M$8)),'Master Sheet'!$M$3,'Master Sheet'!$M$8)</f>
        <v>#N/A</v>
      </c>
      <c r="G9" s="147" t="str">
        <f>'Master Sheet'!$R$4</f>
        <v>#N/A</v>
      </c>
      <c r="H9" s="148" t="str">
        <f>IF(OR(ISBLANK('Master Sheet'!$R$7),ISNA('Master Sheet'!$R$7)),'Master Sheet'!$R$5,'Master Sheet'!$R$7)</f>
        <v>#N/A</v>
      </c>
      <c r="I9" s="88" t="str">
        <f>'Master Sheet'!$W$4</f>
        <v>#N/A</v>
      </c>
      <c r="J9" s="89" t="str">
        <f>'Master Sheet'!$W$6</f>
        <v>#N/A</v>
      </c>
      <c r="K9" s="89" t="str">
        <f>IF(OR(ISBLANK('Master Sheet'!$W$8),ISNA('Master Sheet'!$W$8)),'Master Sheet'!$W$3,'Master Sheet'!$W$8)</f>
        <v>#N/A</v>
      </c>
      <c r="L9" s="114" t="str">
        <f>IF(OR(ISBLANK('Master Sheet'!$W$9),ISNA('Master Sheet'!$W$9)),'Master Sheet'!$W$3,'Master Sheet'!$W$9)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131" t="s">
        <v>79</v>
      </c>
      <c r="B10" s="80" t="str">
        <f>'Master Sheet'!$H$4</f>
        <v>#N/A</v>
      </c>
      <c r="C10" s="83" t="str">
        <f>'Master Sheet'!$M$4</f>
        <v>#N/A</v>
      </c>
      <c r="D10" s="83" t="str">
        <f>'Master Sheet'!$M$7</f>
        <v>#N/A</v>
      </c>
      <c r="E10" s="83" t="str">
        <f>IF(OR(ISBLANK('Master Sheet'!$M$8),ISNA('Master Sheet'!$M$8)),'Master Sheet'!$M$5,'Master Sheet'!$M$8)</f>
        <v>#N/A</v>
      </c>
      <c r="F10" s="83" t="str">
        <f>IF(OR(ISBLANK('Master Sheet'!$M$9),ISNA('Master Sheet'!$M$9)),'Master Sheet'!$M$3,'Master Sheet'!$M$9)</f>
        <v>#N/A</v>
      </c>
      <c r="G10" s="147" t="str">
        <f>'Master Sheet'!$R$5</f>
        <v>#N/A</v>
      </c>
      <c r="H10" s="148" t="str">
        <f>IF(OR(ISBLANK('Master Sheet'!$R$6),ISNA('Master Sheet'!$R$6)),'Master Sheet'!$R$3,'Master Sheet'!$R$6)</f>
        <v>#N/A</v>
      </c>
      <c r="I10" s="88" t="str">
        <f>'Master Sheet'!$W$5</f>
        <v>#N/A</v>
      </c>
      <c r="J10" s="89" t="str">
        <f>'Master Sheet'!$W$6</f>
        <v>#N/A</v>
      </c>
      <c r="K10" s="89" t="str">
        <f>IF(OR(ISBLANK('Master Sheet'!$W$8),ISNA('Master Sheet'!$W$8)),'Master Sheet'!$W$3,'Master Sheet'!$W$8)</f>
        <v>#N/A</v>
      </c>
      <c r="L10" s="114" t="str">
        <f>IF(OR(ISBLANK('Master Sheet'!$W$9),ISNA('Master Sheet'!$W$9)),'Master Sheet'!$W$3,'Master Sheet'!$W$9)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125" t="s">
        <v>80</v>
      </c>
      <c r="B11" s="80" t="str">
        <f>IF(OR(ISBLANK('Master Sheet'!$H$5),ISNA('Master Sheet'!$H$5)),'Master Sheet'!$H$4,'Master Sheet'!$H$5)</f>
        <v>#N/A</v>
      </c>
      <c r="C11" s="83" t="str">
        <f>'Master Sheet'!$M$5</f>
        <v>#N/A</v>
      </c>
      <c r="D11" s="83" t="str">
        <f>IF(OR(ISBLANK('Master Sheet'!$M$8),ISNA('Master Sheet'!$M$8)),'Master Sheet'!$M$4,'Master Sheet'!$M$8)</f>
        <v>#N/A</v>
      </c>
      <c r="E11" s="83" t="str">
        <f>'Master Sheet'!$M$3</f>
        <v>#N/A</v>
      </c>
      <c r="F11" s="83" t="str">
        <f>IF(OR(ISBLANK('Master Sheet'!$M$10),ISNA('Master Sheet'!$M$10)),'Master Sheet'!$M$6,'Master Sheet'!$M$10)</f>
        <v>#N/A</v>
      </c>
      <c r="G11" s="147" t="str">
        <f>'Master Sheet'!$R$5</f>
        <v>#N/A</v>
      </c>
      <c r="H11" s="148" t="str">
        <f>IF(OR(ISBLANK('Master Sheet'!$R$7),ISNA('Master Sheet'!$R$7)),'Master Sheet'!$R$3,'Master Sheet'!$R$7)</f>
        <v>#N/A</v>
      </c>
      <c r="I11" s="88" t="str">
        <f>'Master Sheet'!$W$5</f>
        <v>#N/A</v>
      </c>
      <c r="J11" s="89" t="str">
        <f>'Master Sheet'!$W$6</f>
        <v>#N/A</v>
      </c>
      <c r="K11" s="89" t="str">
        <f>IF(OR(ISBLANK('Master Sheet'!$W$8),ISNA('Master Sheet'!$W$8)),'Master Sheet'!$W$3,'Master Sheet'!$W$8)</f>
        <v>#N/A</v>
      </c>
      <c r="L11" s="114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125" t="s">
        <v>81</v>
      </c>
      <c r="B12" s="80" t="str">
        <f>IF(OR(ISBLANK('Master Sheet'!$H$5),ISNA('Master Sheet'!$H$5)),'Master Sheet'!$H$3,'Master Sheet'!$H$5)</f>
        <v>#N/A</v>
      </c>
      <c r="C12" s="83" t="str">
        <f>'Master Sheet'!$M$6</f>
        <v>#N/A</v>
      </c>
      <c r="D12" s="83" t="str">
        <f>'Master Sheet'!$M$3</f>
        <v>#N/A</v>
      </c>
      <c r="E12" s="83" t="str">
        <f>'Master Sheet'!$M$4</f>
        <v>#N/A</v>
      </c>
      <c r="F12" s="83" t="str">
        <f>IF(OR(ISBLANK('Master Sheet'!$M$9),ISNA('Master Sheet'!$M$9)),'Master Sheet'!$M$5,'Master Sheet'!$M$9)</f>
        <v>#N/A</v>
      </c>
      <c r="G12" s="147" t="str">
        <f>IF(OR(ISBLANK('Master Sheet'!$R$6),ISNA('Master Sheet'!$R$6)),'Master Sheet'!$R$4,'Master Sheet'!$R$6)</f>
        <v>#N/A</v>
      </c>
      <c r="H12" s="148" t="str">
        <f>IF(OR(ISBLANK('Master Sheet'!$R$7),ISNA('Master Sheet'!$R$7)),'Master Sheet'!$R$3,'Master Sheet'!$R$7)</f>
        <v>#N/A</v>
      </c>
      <c r="I12" s="88" t="str">
        <f>'Master Sheet'!$W$7</f>
        <v>#N/A</v>
      </c>
      <c r="J12" s="89" t="str">
        <f>'Master Sheet'!$W$6</f>
        <v>#N/A</v>
      </c>
      <c r="K12" s="89" t="str">
        <f>IF(OR(ISBLANK('Master Sheet'!$W$8),ISNA('Master Sheet'!$W$8)),'Master Sheet'!$W$3,'Master Sheet'!$W$8)</f>
        <v>#N/A</v>
      </c>
      <c r="L12" s="114" t="str">
        <f>IF(OR(ISBLANK('Master Sheet'!$W$9),ISNA('Master Sheet'!$W$9)),'Master Sheet'!$W$3,'Master Sheet'!$W$9)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131" t="s">
        <v>82</v>
      </c>
      <c r="B13" s="94" t="str">
        <f>IF(OR(ISBLANK('Master Sheet'!$H$5),ISNA('Master Sheet'!$H$5)),'Master Sheet'!$H$3,'Master Sheet'!$H$5)</f>
        <v>#N/A</v>
      </c>
      <c r="C13" s="83" t="str">
        <f>'Master Sheet'!$M$3</f>
        <v>#N/A</v>
      </c>
      <c r="D13" s="83" t="str">
        <f>'Master Sheet'!$M$4</f>
        <v>#N/A</v>
      </c>
      <c r="E13" s="83" t="str">
        <f>IF(OR(ISBLANK('Master Sheet'!$M$9),ISNA('Master Sheet'!$M$9)),'Master Sheet'!$M$5,'Master Sheet'!$M$9)</f>
        <v>#N/A</v>
      </c>
      <c r="F13" s="83" t="str">
        <f>IF(OR(ISBLANK('Master Sheet'!$M$10),ISNA('Master Sheet'!$M$10)),'Master Sheet'!$M$6,'Master Sheet'!$M$10)</f>
        <v>#N/A</v>
      </c>
      <c r="G13" s="149" t="str">
        <f>IF(OR(ISBLANK('Master Sheet'!$R$7),ISNA('Master Sheet'!$R$7)),'Master Sheet'!$R$5,'Master Sheet'!$R$7)</f>
        <v>#N/A</v>
      </c>
      <c r="H13" s="150" t="str">
        <f>IF(OR(ISBLANK('Master Sheet'!$R$8),ISNA('Master Sheet'!$R$8)),'Master Sheet'!$R$3,'Master Sheet'!$R$8)</f>
        <v>#N/A</v>
      </c>
      <c r="I13" s="102" t="str">
        <f>'Master Sheet'!$W$6</f>
        <v>#N/A</v>
      </c>
      <c r="J13" s="103" t="str">
        <f>'Master Sheet'!$W$4</f>
        <v>#N/A</v>
      </c>
      <c r="K13" s="103" t="str">
        <f>'Master Sheet'!$W$7</f>
        <v>#N/A</v>
      </c>
      <c r="L13" s="118" t="str">
        <f>IF(OR(ISBLANK('Master Sheet'!$W$10),ISNA('Master Sheet'!$W$10)),'Master Sheet'!$W$3,'Master Sheet'!$W$10)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A14" s="4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"/>
      <c r="N14" s="4"/>
      <c r="O14" s="4"/>
      <c r="P14" s="4"/>
    </row>
    <row r="15">
      <c r="A15" s="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4"/>
      <c r="N15" s="4"/>
      <c r="O15" s="4"/>
      <c r="P15" s="4"/>
    </row>
    <row r="16">
      <c r="A16" s="4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4"/>
      <c r="M16" s="4"/>
      <c r="N16" s="4"/>
      <c r="O16" s="4"/>
      <c r="P16" s="4"/>
    </row>
    <row r="17">
      <c r="A17" s="4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4"/>
      <c r="M17" s="4"/>
      <c r="N17" s="4"/>
      <c r="O17" s="4"/>
      <c r="P17" s="4"/>
    </row>
    <row r="18">
      <c r="A18" s="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4"/>
      <c r="M18" s="4"/>
      <c r="N18" s="4"/>
      <c r="O18" s="4"/>
      <c r="P18" s="4"/>
    </row>
    <row r="19">
      <c r="A19" s="4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4"/>
      <c r="M19" s="4"/>
      <c r="N19" s="4"/>
      <c r="O19" s="4"/>
      <c r="P19" s="4"/>
    </row>
    <row r="20">
      <c r="A20" s="4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4"/>
      <c r="M20" s="4"/>
      <c r="N20" s="4"/>
      <c r="O20" s="4"/>
      <c r="P20" s="4"/>
    </row>
    <row r="21" ht="15.75" customHeight="1">
      <c r="A21" s="4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4"/>
      <c r="P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29.25" customHeight="1">
      <c r="A69" s="4"/>
      <c r="B69" s="4"/>
      <c r="C69" s="4"/>
      <c r="D69" s="4"/>
      <c r="E69" s="17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</sheetData>
  <mergeCells count="4">
    <mergeCell ref="G1:H1"/>
    <mergeCell ref="I1:L1"/>
    <mergeCell ref="M1:P1"/>
    <mergeCell ref="C1:F1"/>
  </mergeCells>
  <conditionalFormatting sqref="N3:O13">
    <cfRule type="cellIs" dxfId="0" priority="1" operator="greaterThan">
      <formula>7</formula>
    </cfRule>
  </conditionalFormatting>
  <conditionalFormatting sqref="P3:P13">
    <cfRule type="containsText" dxfId="0" priority="2" operator="containsText" text="&quot;INVALID&quot;">
      <formula>NOT(ISERROR(SEARCH(("""INVALID"""),(P3))))</formula>
    </cfRule>
  </conditionalFormatting>
  <conditionalFormatting sqref="P3:P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ellIs" dxfId="0" priority="4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FFCC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14.71"/>
    <col customWidth="1" min="3" max="5" width="18.29"/>
    <col customWidth="1" min="6" max="7" width="15.14"/>
    <col customWidth="1" min="8" max="11" width="14.57"/>
    <col customWidth="1" min="12" max="12" width="14.29"/>
    <col customWidth="1" min="13" max="13" width="8.43"/>
    <col customWidth="1" min="14" max="14" width="5.14"/>
    <col customWidth="1" min="15" max="15" width="3.86"/>
    <col customWidth="1" min="16" max="16" width="8.29"/>
  </cols>
  <sheetData>
    <row r="1" ht="15.75" customHeight="1">
      <c r="A1" s="54"/>
      <c r="B1" s="108" t="s">
        <v>57</v>
      </c>
      <c r="C1" s="143" t="s">
        <v>13</v>
      </c>
      <c r="D1" s="41"/>
      <c r="E1" s="42"/>
      <c r="F1" s="55" t="s">
        <v>14</v>
      </c>
      <c r="G1" s="42"/>
      <c r="H1" s="55" t="s">
        <v>58</v>
      </c>
      <c r="I1" s="41"/>
      <c r="J1" s="41"/>
      <c r="K1" s="41"/>
      <c r="L1" s="42"/>
      <c r="M1" s="57" t="s">
        <v>59</v>
      </c>
      <c r="N1" s="58"/>
      <c r="O1" s="58"/>
      <c r="P1" s="59"/>
    </row>
    <row r="2" ht="15.75" customHeight="1">
      <c r="A2" s="60"/>
      <c r="B2" s="61" t="s">
        <v>60</v>
      </c>
      <c r="C2" s="62" t="s">
        <v>61</v>
      </c>
      <c r="D2" s="61" t="s">
        <v>62</v>
      </c>
      <c r="E2" s="62" t="s">
        <v>63</v>
      </c>
      <c r="F2" s="61" t="s">
        <v>64</v>
      </c>
      <c r="G2" s="62" t="s">
        <v>65</v>
      </c>
      <c r="H2" s="61" t="s">
        <v>66</v>
      </c>
      <c r="I2" s="62" t="s">
        <v>67</v>
      </c>
      <c r="J2" s="61" t="s">
        <v>68</v>
      </c>
      <c r="K2" s="62" t="s">
        <v>69</v>
      </c>
      <c r="L2" s="61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63" t="s">
        <v>71</v>
      </c>
    </row>
    <row r="3">
      <c r="A3" s="125" t="s">
        <v>72</v>
      </c>
      <c r="B3" s="65" t="str">
        <f>'Master Sheet'!$H$3</f>
        <v>#N/A</v>
      </c>
      <c r="C3" s="110" t="str">
        <f>'Master Sheet'!$M$3</f>
        <v>#N/A</v>
      </c>
      <c r="D3" s="68" t="str">
        <f>'Master Sheet'!$M$4</f>
        <v>#N/A</v>
      </c>
      <c r="E3" s="69" t="str">
        <f>'Master Sheet'!$M$5</f>
        <v>#N/A</v>
      </c>
      <c r="F3" s="145" t="str">
        <f>'Master Sheet'!$R$3</f>
        <v>#N/A</v>
      </c>
      <c r="G3" s="146" t="str">
        <f>'Master Sheet'!$R$4</f>
        <v>#N/A</v>
      </c>
      <c r="H3" s="136" t="str">
        <f>'Master Sheet'!$W$3</f>
        <v>#N/A</v>
      </c>
      <c r="I3" s="89" t="str">
        <f>'Master Sheet'!$W$4</f>
        <v>#N/A</v>
      </c>
      <c r="J3" s="89" t="str">
        <f>'Master Sheet'!$W$5</f>
        <v>#N/A</v>
      </c>
      <c r="K3" s="89" t="str">
        <f>'Master Sheet'!$W$6</f>
        <v>#N/A</v>
      </c>
      <c r="L3" s="89" t="str">
        <f>'Master Sheet'!$W$7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131" t="s">
        <v>73</v>
      </c>
      <c r="B4" s="80" t="str">
        <f>'Master Sheet'!$H$3</f>
        <v>#N/A</v>
      </c>
      <c r="C4" s="113" t="str">
        <f>'Master Sheet'!$M$3</f>
        <v>#N/A</v>
      </c>
      <c r="D4" s="83" t="str">
        <f>'Master Sheet'!$M$4</f>
        <v>#N/A</v>
      </c>
      <c r="E4" s="84" t="str">
        <f>'Master Sheet'!$M$6</f>
        <v>#N/A</v>
      </c>
      <c r="F4" s="147" t="str">
        <f>'Master Sheet'!$R$3</f>
        <v>#N/A</v>
      </c>
      <c r="G4" s="148" t="str">
        <f>'Master Sheet'!$R$5</f>
        <v>#N/A</v>
      </c>
      <c r="H4" s="136" t="str">
        <f>'Master Sheet'!$W$3</f>
        <v>#N/A</v>
      </c>
      <c r="I4" s="89" t="str">
        <f>'Master Sheet'!$W$4</f>
        <v>#N/A</v>
      </c>
      <c r="J4" s="89" t="str">
        <f>'Master Sheet'!$W$5</f>
        <v>#N/A</v>
      </c>
      <c r="K4" s="89" t="str">
        <f>'Master Sheet'!$W$6</f>
        <v>#N/A</v>
      </c>
      <c r="L4" s="89" t="str">
        <f>IF(OR(ISBLANK('Master Sheet'!$W$8),ISNA('Master Sheet'!$W$8)),'Master Sheet'!$W$7,'Master Sheet'!$W$8)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125" t="s">
        <v>74</v>
      </c>
      <c r="B5" s="80" t="str">
        <f>'Master Sheet'!$H$3</f>
        <v>#N/A</v>
      </c>
      <c r="C5" s="113" t="str">
        <f>'Master Sheet'!$M$3</f>
        <v>#N/A</v>
      </c>
      <c r="D5" s="83" t="str">
        <f>'Master Sheet'!$M$4</f>
        <v>#N/A</v>
      </c>
      <c r="E5" s="84" t="str">
        <f>'Master Sheet'!$M$7</f>
        <v>#N/A</v>
      </c>
      <c r="F5" s="147" t="str">
        <f>'Master Sheet'!$R$3</f>
        <v>#N/A</v>
      </c>
      <c r="G5" s="148" t="str">
        <f>IF(OR(ISBLANK('Master Sheet'!$R$6),ISNA('Master Sheet'!$R$6)),'Master Sheet'!$R$4,'Master Sheet'!$R$6)</f>
        <v>#N/A</v>
      </c>
      <c r="H5" s="136" t="str">
        <f>'Master Sheet'!$W$3</f>
        <v>#N/A</v>
      </c>
      <c r="I5" s="89" t="str">
        <f>'Master Sheet'!$W$4</f>
        <v>#N/A</v>
      </c>
      <c r="J5" s="89" t="str">
        <f>'Master Sheet'!$W$5</f>
        <v>#N/A</v>
      </c>
      <c r="K5" s="89" t="str">
        <f>'Master Sheet'!$W$6</f>
        <v>#N/A</v>
      </c>
      <c r="L5" s="89" t="str">
        <f>IF(OR(ISBLANK('Master Sheet'!$W$9),ISNA('Master Sheet'!$W$9)),'Master Sheet'!$W$7,'Master Sheet'!$W$9)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125" t="s">
        <v>75</v>
      </c>
      <c r="B6" s="80" t="str">
        <f>'Master Sheet'!$H$3</f>
        <v>#N/A</v>
      </c>
      <c r="C6" s="113" t="str">
        <f>'Master Sheet'!$M$3</f>
        <v>#N/A</v>
      </c>
      <c r="D6" s="83" t="str">
        <f>'Master Sheet'!$M$5</f>
        <v>#N/A</v>
      </c>
      <c r="E6" s="84" t="str">
        <f>IF(OR(ISBLANK('Master Sheet'!$M$8),ISNA('Master Sheet'!$M$4)),'Master Sheet'!$M$3,'Master Sheet'!$M$8)</f>
        <v>#N/A</v>
      </c>
      <c r="F6" s="147" t="str">
        <f>'Master Sheet'!$R$3</f>
        <v>#N/A</v>
      </c>
      <c r="G6" s="148" t="str">
        <f>IF(OR(ISBLANK('Master Sheet'!$R$7),ISNA('Master Sheet'!$R$7)),'Master Sheet'!$R$4,'Master Sheet'!$R$7)</f>
        <v>#N/A</v>
      </c>
      <c r="H6" s="136" t="str">
        <f>'Master Sheet'!$W$3</f>
        <v>#N/A</v>
      </c>
      <c r="I6" s="89" t="str">
        <f>'Master Sheet'!$W$4</f>
        <v>#N/A</v>
      </c>
      <c r="J6" s="89" t="str">
        <f>'Master Sheet'!$W$6</f>
        <v>#N/A</v>
      </c>
      <c r="K6" s="89" t="str">
        <f>'Master Sheet'!$W$7</f>
        <v>#N/A</v>
      </c>
      <c r="L6" s="89" t="str">
        <f>IF(OR(ISBLANK('Master Sheet'!$W$8),ISNA('Master Sheet'!$W$8)),'Master Sheet'!$W$5,'Master Sheet'!$W$8)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131" t="s">
        <v>76</v>
      </c>
      <c r="B7" s="80" t="str">
        <f>'Master Sheet'!$H$4</f>
        <v>#N/A</v>
      </c>
      <c r="C7" s="113" t="str">
        <f>'Master Sheet'!$M$3</f>
        <v>#N/A</v>
      </c>
      <c r="D7" s="83" t="str">
        <f>'Master Sheet'!$M$5</f>
        <v>#N/A</v>
      </c>
      <c r="E7" s="84" t="str">
        <f>'Master Sheet'!$M$6</f>
        <v>#N/A</v>
      </c>
      <c r="F7" s="147" t="str">
        <f>'Master Sheet'!$R$4</f>
        <v>#N/A</v>
      </c>
      <c r="G7" s="148" t="str">
        <f>IF(OR(ISBLANK('Master Sheet'!$R$8),ISNA('Master Sheet'!$R$8)),'Master Sheet'!$R$3,'Master Sheet'!$R$8)</f>
        <v>#N/A</v>
      </c>
      <c r="H7" s="89" t="str">
        <f>'Master Sheet'!$W$4</f>
        <v>#N/A</v>
      </c>
      <c r="I7" s="89" t="str">
        <f>'Master Sheet'!$W$5</f>
        <v>#N/A</v>
      </c>
      <c r="J7" s="89" t="str">
        <f>'Master Sheet'!$W$7</f>
        <v>#N/A</v>
      </c>
      <c r="K7" s="89" t="str">
        <f>IF(OR(ISBLANK('Master Sheet'!$W$8),ISNA('Master Sheet'!$W$8)),'Master Sheet'!$W$6,'Master Sheet'!$W$8)</f>
        <v>#N/A</v>
      </c>
      <c r="L7" s="89" t="str">
        <f>IF(OR(ISBLANK('Master Sheet'!$W$9),ISNA('Master Sheet'!$W$9)),'Master Sheet'!$W$3,'Master Sheet'!$W$9)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125" t="s">
        <v>77</v>
      </c>
      <c r="B8" s="80" t="str">
        <f>'Master Sheet'!$H$4</f>
        <v>#N/A</v>
      </c>
      <c r="C8" s="113" t="str">
        <f>'Master Sheet'!$M$3</f>
        <v>#N/A</v>
      </c>
      <c r="D8" s="83" t="str">
        <f>'Master Sheet'!$M$7</f>
        <v>#N/A</v>
      </c>
      <c r="E8" s="84" t="str">
        <f>IF(OR(ISBLANK('Master Sheet'!$M$8),ISNA('Master Sheet'!$M$4)),'Master Sheet'!$M$3,'Master Sheet'!$M$8)</f>
        <v>#N/A</v>
      </c>
      <c r="F8" s="147" t="str">
        <f>'Master Sheet'!$R$4</f>
        <v>#N/A</v>
      </c>
      <c r="G8" s="148" t="str">
        <f>IF(OR(ISBLANK('Master Sheet'!$R$6),ISNA('Master Sheet'!$R$6)),'Master Sheet'!$R$3,'Master Sheet'!$R$6)</f>
        <v>#N/A</v>
      </c>
      <c r="H8" s="136" t="str">
        <f>'Master Sheet'!$W$4</f>
        <v>#N/A</v>
      </c>
      <c r="I8" s="89" t="str">
        <f>'Master Sheet'!$W$6</f>
        <v>#N/A</v>
      </c>
      <c r="J8" s="89" t="str">
        <f>'Master Sheet'!$W$7</f>
        <v>#N/A</v>
      </c>
      <c r="K8" s="89" t="str">
        <f>IF(OR(ISBLANK('Master Sheet'!$W$8),ISNA('Master Sheet'!$W$8)),'Master Sheet'!$W$5,'Master Sheet'!$W$8)</f>
        <v>#N/A</v>
      </c>
      <c r="L8" s="89" t="str">
        <f>IF(OR(ISBLANK('Master Sheet'!$W$9),ISNA('Master Sheet'!$W$9)),'Master Sheet'!$W$3,'Master Sheet'!$W$9)</f>
        <v>#N/A</v>
      </c>
      <c r="M8" s="91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93" t="str">
        <f t="shared" si="1"/>
        <v>INVALID</v>
      </c>
    </row>
    <row r="9">
      <c r="A9" s="125" t="s">
        <v>78</v>
      </c>
      <c r="B9" s="80" t="str">
        <f>'Master Sheet'!$H$4</f>
        <v>#N/A</v>
      </c>
      <c r="C9" s="113" t="str">
        <f>'Master Sheet'!$M$4</f>
        <v>#N/A</v>
      </c>
      <c r="D9" s="83" t="str">
        <f>'Master Sheet'!$M$5</f>
        <v>#N/A</v>
      </c>
      <c r="E9" s="84" t="str">
        <f>IF(OR(ISBLANK('Master Sheet'!$M$9),ISNA('Master Sheet'!$M$9)),'Master Sheet'!$M$3,'Master Sheet'!$M$9)</f>
        <v>#N/A</v>
      </c>
      <c r="F9" s="147" t="str">
        <f>'Master Sheet'!$R$4</f>
        <v>#N/A</v>
      </c>
      <c r="G9" s="148" t="str">
        <f>IF(OR(ISBLANK('Master Sheet'!$R$7),ISNA('Master Sheet'!$R$7)),'Master Sheet'!$R$5,'Master Sheet'!$R$7)</f>
        <v>#N/A</v>
      </c>
      <c r="H9" s="89" t="str">
        <f>'Master Sheet'!$W$4</f>
        <v>#N/A</v>
      </c>
      <c r="I9" s="89" t="str">
        <f>'Master Sheet'!$W$5</f>
        <v>#N/A</v>
      </c>
      <c r="J9" s="89" t="str">
        <f>IF(OR(ISBLANK('Master Sheet'!$W$8),ISNA('Master Sheet'!$W$8)),'Master Sheet'!$W$7,'Master Sheet'!$W$8)</f>
        <v>#N/A</v>
      </c>
      <c r="K9" s="89" t="str">
        <f>IF(OR(ISBLANK('Master Sheet'!$W$9),ISNA('Master Sheet'!$W$9)),'Master Sheet'!$W$6,'Master Sheet'!$W$9)</f>
        <v>#N/A</v>
      </c>
      <c r="L9" s="89" t="str">
        <f>IF(OR(ISBLANK('Master Sheet'!$W$10),ISNA('Master Sheet'!$W$10)),'Master Sheet'!$W$3,'Master Sheet'!$W$10)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131" t="s">
        <v>79</v>
      </c>
      <c r="B10" s="80" t="str">
        <f>'Master Sheet'!$H$4</f>
        <v>#N/A</v>
      </c>
      <c r="C10" s="113" t="str">
        <f>'Master Sheet'!$M$4</f>
        <v>#N/A</v>
      </c>
      <c r="D10" s="83" t="str">
        <f>'Master Sheet'!$M$6</f>
        <v>#N/A</v>
      </c>
      <c r="E10" s="84" t="str">
        <f>'Master Sheet'!$M$7</f>
        <v>#N/A</v>
      </c>
      <c r="F10" s="147" t="str">
        <f>'Master Sheet'!$R$5</f>
        <v>#N/A</v>
      </c>
      <c r="G10" s="148" t="str">
        <f>IF(OR(ISBLANK('Master Sheet'!$R$6),ISNA('Master Sheet'!$R$6)),'Master Sheet'!$R$3,'Master Sheet'!$R$6)</f>
        <v>#N/A</v>
      </c>
      <c r="H10" s="89" t="str">
        <f>'Master Sheet'!$W$5</f>
        <v>#N/A</v>
      </c>
      <c r="I10" s="89" t="str">
        <f>'Master Sheet'!$W$6</f>
        <v>#N/A</v>
      </c>
      <c r="J10" s="89" t="str">
        <f>'Master Sheet'!$W$7</f>
        <v>#N/A</v>
      </c>
      <c r="K10" s="89" t="str">
        <f>IF(OR(ISBLANK('Master Sheet'!$W$8),ISNA('Master Sheet'!$W$8)),'Master Sheet'!$W$3,'Master Sheet'!$W$8)</f>
        <v>#N/A</v>
      </c>
      <c r="L10" s="89" t="str">
        <f>IF(OR(ISBLANK('Master Sheet'!$W$9),ISNA('Master Sheet'!$W$9)),'Master Sheet'!$W$4,'Master Sheet'!$W$9)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125" t="s">
        <v>80</v>
      </c>
      <c r="B11" s="80" t="str">
        <f>IF(OR(ISBLANK('Master Sheet'!$H$5),ISNA('Master Sheet'!$H$5)),'Master Sheet'!$H$4,'Master Sheet'!$H$5)</f>
        <v>#N/A</v>
      </c>
      <c r="C11" s="113" t="str">
        <f>'Master Sheet'!$M$5</f>
        <v>#N/A</v>
      </c>
      <c r="D11" s="83" t="str">
        <f>IF(OR(ISBLANK('Master Sheet'!$M$8),ISNA('Master Sheet'!$M$8)),'Master Sheet'!$M$3,'Master Sheet'!$M$8)</f>
        <v>#N/A</v>
      </c>
      <c r="E11" s="84" t="str">
        <f>IF(OR(ISBLANK('Master Sheet'!$M$9),ISNA('Master Sheet'!$M$9)),'Master Sheet'!$M$4,'Master Sheet'!$M$9)</f>
        <v>#N/A</v>
      </c>
      <c r="F11" s="147" t="str">
        <f>'Master Sheet'!$R$5</f>
        <v>#N/A</v>
      </c>
      <c r="G11" s="148" t="str">
        <f>IF(OR(ISBLANK('Master Sheet'!$R$7),ISNA('Master Sheet'!$R$7)),'Master Sheet'!$R$3,'Master Sheet'!$R$7)</f>
        <v>#N/A</v>
      </c>
      <c r="H11" s="136" t="str">
        <f>'Master Sheet'!W$5</f>
        <v>#N/A</v>
      </c>
      <c r="I11" s="89" t="str">
        <f>'Master Sheet'!$W$7</f>
        <v>#N/A</v>
      </c>
      <c r="J11" s="89" t="str">
        <f>IF(OR(ISBLANK('Master Sheet'!$W$8),ISNA('Master Sheet'!$W$8)),'Master Sheet'!$W$6,'Master Sheet'!$W$8)</f>
        <v>#N/A</v>
      </c>
      <c r="K11" s="89" t="str">
        <f>IF(OR(ISBLANK('Master Sheet'!$W$9),ISNA('Master Sheet'!$W$9)),'Master Sheet'!$W$4,'Master Sheet'!$W$9)</f>
        <v>#N/A</v>
      </c>
      <c r="L11" s="89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125" t="s">
        <v>81</v>
      </c>
      <c r="B12" s="80" t="str">
        <f>IF(OR(ISBLANK('Master Sheet'!$H$5),ISNA('Master Sheet'!$H$5)),'Master Sheet'!$H$3,'Master Sheet'!$H$5)</f>
        <v>#N/A</v>
      </c>
      <c r="C12" s="113" t="str">
        <f>'Master Sheet'!$M$6</f>
        <v>#N/A</v>
      </c>
      <c r="D12" s="83" t="str">
        <f>'Master Sheet'!$M$7</f>
        <v>#N/A</v>
      </c>
      <c r="E12" s="84" t="str">
        <f>IF(OR(ISBLANK('Master Sheet'!$M$10),ISNA('Master Sheet'!$M$10)),'Master Sheet'!$M$3,'Master Sheet'!$M$10)</f>
        <v>#N/A</v>
      </c>
      <c r="F12" s="147" t="str">
        <f>IF(OR(ISBLANK('Master Sheet'!$R$6),ISNA('Master Sheet'!$R$6)),'Master Sheet'!$R$4,'Master Sheet'!$R$6)</f>
        <v>#N/A</v>
      </c>
      <c r="G12" s="148" t="str">
        <f>IF(OR(ISBLANK('Master Sheet'!$R$7),ISNA('Master Sheet'!$R$7)),'Master Sheet'!$R$3,'Master Sheet'!$R$7)</f>
        <v>#N/A</v>
      </c>
      <c r="H12" s="89" t="str">
        <f>'Master Sheet'!$W$6</f>
        <v>#N/A</v>
      </c>
      <c r="I12" s="89" t="str">
        <f>'Master Sheet'!$W$7</f>
        <v>#N/A</v>
      </c>
      <c r="J12" s="89" t="str">
        <f>IF(OR(ISBLANK('Master Sheet'!$W$8),ISNA('Master Sheet'!$W$8)),'Master Sheet'!$W$5,'Master Sheet'!$W$8)</f>
        <v>#N/A</v>
      </c>
      <c r="K12" s="89" t="str">
        <f>IF(OR(ISBLANK('Master Sheet'!$W$10),ISNA('Master Sheet'!$W$10)),'Master Sheet'!$W$4,'Master Sheet'!$W$10)</f>
        <v>#N/A</v>
      </c>
      <c r="L12" s="136" t="str">
        <f>'Master Sheet'!$W$3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131" t="s">
        <v>82</v>
      </c>
      <c r="B13" s="94" t="str">
        <f>IF(OR(ISBLANK('Master Sheet'!$H$5),ISNA('Master Sheet'!$H$5)),'Master Sheet'!$H$3,'Master Sheet'!$H$5)</f>
        <v>#N/A</v>
      </c>
      <c r="C13" s="116" t="str">
        <f>'Master Sheet'!$M$6</f>
        <v>#N/A</v>
      </c>
      <c r="D13" s="97" t="str">
        <f>IF(OR(ISBLANK('Master Sheet'!$M$9),ISNA('Master Sheet'!$M$9)),'Master Sheet'!$M$4,'Master Sheet'!$M$9)</f>
        <v>#N/A</v>
      </c>
      <c r="E13" s="98" t="str">
        <f>IF(OR(ISBLANK('Master Sheet'!$M$10),ISNA('Master Sheet'!$M$10)),'Master Sheet'!$M$3,'Master Sheet'!$M$10)</f>
        <v>#N/A</v>
      </c>
      <c r="F13" s="149" t="str">
        <f>IF(OR(ISBLANK('Master Sheet'!$R$7),ISNA('Master Sheet'!$R$7)),'Master Sheet'!$R$5,'Master Sheet'!$R$7)</f>
        <v>#N/A</v>
      </c>
      <c r="G13" s="150" t="str">
        <f>IF(OR(ISBLANK('Master Sheet'!$R$8),ISNA('Master Sheet'!$R$8)),'Master Sheet'!$R$3,'Master Sheet'!$R$8)</f>
        <v>#N/A</v>
      </c>
      <c r="H13" s="136" t="str">
        <f>'Master Sheet'!$W$3</f>
        <v>#N/A</v>
      </c>
      <c r="I13" s="89" t="str">
        <f>'Master Sheet'!$W$4</f>
        <v>#N/A</v>
      </c>
      <c r="J13" s="89" t="str">
        <f>'Master Sheet'!$W$5</f>
        <v>#N/A</v>
      </c>
      <c r="K13" s="89" t="str">
        <f>'Master Sheet'!$W$6</f>
        <v>#N/A</v>
      </c>
      <c r="L13" s="89" t="str">
        <f>'Master Sheet'!$W$7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A14" s="4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"/>
      <c r="N14" s="4"/>
      <c r="O14" s="4"/>
      <c r="P14" s="4"/>
    </row>
    <row r="15">
      <c r="A15" s="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4"/>
      <c r="N15" s="4"/>
      <c r="O15" s="4"/>
      <c r="P15" s="4"/>
    </row>
    <row r="16">
      <c r="A16" s="4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4"/>
      <c r="M16" s="4"/>
      <c r="N16" s="4"/>
      <c r="O16" s="4"/>
      <c r="P16" s="4"/>
    </row>
    <row r="17">
      <c r="A17" s="4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4"/>
      <c r="M17" s="4"/>
      <c r="N17" s="4"/>
      <c r="O17" s="4"/>
      <c r="P17" s="4"/>
    </row>
    <row r="18">
      <c r="A18" s="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4"/>
      <c r="M18" s="4"/>
      <c r="N18" s="4"/>
      <c r="O18" s="4"/>
      <c r="P18" s="4"/>
    </row>
    <row r="19">
      <c r="A19" s="4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4"/>
      <c r="M19" s="4"/>
      <c r="N19" s="4"/>
      <c r="O19" s="4"/>
      <c r="P19" s="4"/>
    </row>
    <row r="20">
      <c r="A20" s="4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4"/>
      <c r="M20" s="4"/>
      <c r="N20" s="4"/>
      <c r="O20" s="4"/>
      <c r="P20" s="4"/>
    </row>
    <row r="21" ht="15.75" customHeight="1">
      <c r="A21" s="4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4"/>
      <c r="P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</sheetData>
  <mergeCells count="4">
    <mergeCell ref="C1:E1"/>
    <mergeCell ref="H1:L1"/>
    <mergeCell ref="F1:G1"/>
    <mergeCell ref="M1:P1"/>
  </mergeCells>
  <conditionalFormatting sqref="P3:P13">
    <cfRule type="containsText" dxfId="0" priority="1" operator="containsText" text="&quot;INVALID&quot;">
      <formula>NOT(ISERROR(SEARCH(("""INVALID"""),(P3))))</formula>
    </cfRule>
  </conditionalFormatting>
  <conditionalFormatting sqref="P3:P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O13">
    <cfRule type="cellIs" dxfId="0" priority="3" operator="greaterThan">
      <formula>7</formula>
    </cfRule>
  </conditionalFormatting>
  <conditionalFormatting sqref="M3:M13">
    <cfRule type="cellIs" dxfId="0" priority="4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3366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14.71"/>
    <col customWidth="1" min="3" max="3" width="10.0"/>
    <col customWidth="1" min="4" max="4" width="13.43"/>
    <col customWidth="1" min="5" max="7" width="18.29"/>
    <col customWidth="1" min="8" max="8" width="15.14"/>
    <col customWidth="1" min="9" max="12" width="14.57"/>
    <col customWidth="1" min="13" max="13" width="8.43"/>
    <col customWidth="1" min="14" max="14" width="5.14"/>
    <col customWidth="1" min="15" max="15" width="3.86"/>
    <col customWidth="1" min="16" max="16" width="8.29"/>
  </cols>
  <sheetData>
    <row r="1">
      <c r="A1" s="162"/>
      <c r="B1" s="166" t="s">
        <v>57</v>
      </c>
      <c r="C1" s="2"/>
      <c r="D1" s="165"/>
      <c r="E1" s="164" t="s">
        <v>13</v>
      </c>
      <c r="F1" s="2"/>
      <c r="G1" s="165"/>
      <c r="H1" s="163" t="s">
        <v>14</v>
      </c>
      <c r="I1" s="166" t="s">
        <v>58</v>
      </c>
      <c r="J1" s="2"/>
      <c r="K1" s="2"/>
      <c r="L1" s="165"/>
      <c r="M1" s="57" t="s">
        <v>59</v>
      </c>
      <c r="N1" s="58"/>
      <c r="O1" s="58"/>
      <c r="P1" s="59"/>
    </row>
    <row r="2" ht="15.75" customHeight="1">
      <c r="A2" s="32"/>
      <c r="B2" s="167" t="s">
        <v>60</v>
      </c>
      <c r="C2" s="167" t="s">
        <v>61</v>
      </c>
      <c r="D2" s="167" t="s">
        <v>62</v>
      </c>
      <c r="E2" s="167" t="s">
        <v>63</v>
      </c>
      <c r="F2" s="167" t="s">
        <v>64</v>
      </c>
      <c r="G2" s="167" t="s">
        <v>65</v>
      </c>
      <c r="H2" s="167" t="s">
        <v>66</v>
      </c>
      <c r="I2" s="167" t="s">
        <v>67</v>
      </c>
      <c r="J2" s="167" t="s">
        <v>68</v>
      </c>
      <c r="K2" s="167" t="s">
        <v>69</v>
      </c>
      <c r="L2" s="167" t="s">
        <v>70</v>
      </c>
      <c r="M2" s="63" t="s">
        <v>8</v>
      </c>
      <c r="N2" s="63" t="str">
        <f>'Master Sheet'!C3</f>
        <v>DC</v>
      </c>
      <c r="O2" s="63" t="str">
        <f>'Master Sheet'!C14</f>
        <v>SRH</v>
      </c>
      <c r="P2" s="63" t="s">
        <v>71</v>
      </c>
    </row>
    <row r="3">
      <c r="A3" s="131" t="s">
        <v>72</v>
      </c>
      <c r="B3" s="144" t="str">
        <f>'Master Sheet'!H$3</f>
        <v>#N/A</v>
      </c>
      <c r="C3" s="144" t="str">
        <f>'Master Sheet'!H$4</f>
        <v>#N/A</v>
      </c>
      <c r="D3" s="144" t="str">
        <f>'Master Sheet'!H$5</f>
        <v>#N/A</v>
      </c>
      <c r="E3" s="110" t="str">
        <f>'Master Sheet'!$M$3</f>
        <v>#N/A</v>
      </c>
      <c r="F3" s="68" t="str">
        <f>'Master Sheet'!$M$4</f>
        <v>#N/A</v>
      </c>
      <c r="G3" s="69" t="str">
        <f>'Master Sheet'!$M$5</f>
        <v>#N/A</v>
      </c>
      <c r="H3" s="169" t="str">
        <f>'Master Sheet'!$R$3</f>
        <v>#N/A</v>
      </c>
      <c r="I3" s="73" t="str">
        <f>'Master Sheet'!$W$3</f>
        <v>#N/A</v>
      </c>
      <c r="J3" s="74" t="str">
        <f>'Master Sheet'!$W$4</f>
        <v>#N/A</v>
      </c>
      <c r="K3" s="74" t="str">
        <f>'Master Sheet'!$W$5</f>
        <v>#N/A</v>
      </c>
      <c r="L3" s="111" t="str">
        <f>'Master Sheet'!$W$6</f>
        <v>#N/A</v>
      </c>
      <c r="M3" s="76" t="str">
        <f>SUMPRODUCT(SUMIF('Master Sheet'!$B$3:$B$24,$B3:$L3,'Master Sheet'!$E$3:$E$24))</f>
        <v>0</v>
      </c>
      <c r="N3" s="77" t="str">
        <f>SUMPRODUCT(COUNTIFS('Master Sheet'!$B$3:$B$24,$B3:$L3,'Master Sheet'!$C$3:$C$24,N$2))</f>
        <v>0</v>
      </c>
      <c r="O3" s="77" t="str">
        <f>SUMPRODUCT(COUNTIFS('Master Sheet'!$B$3:$B$24,$B3:$L3,'Master Sheet'!$C$3:$C$24,O$2))</f>
        <v>0</v>
      </c>
      <c r="P3" s="78" t="str">
        <f t="shared" ref="P3:P13" si="1">IF(OR(M3&gt;100,N3&lt;4,N3&gt;7),"INVALID","VALID")</f>
        <v>INVALID</v>
      </c>
    </row>
    <row r="4">
      <c r="A4" s="131" t="s">
        <v>73</v>
      </c>
      <c r="B4" s="144" t="str">
        <f>'Master Sheet'!H$3</f>
        <v>#N/A</v>
      </c>
      <c r="C4" s="144" t="str">
        <f>'Master Sheet'!H$4</f>
        <v>#N/A</v>
      </c>
      <c r="D4" s="144" t="str">
        <f>'Master Sheet'!H$5</f>
        <v>#N/A</v>
      </c>
      <c r="E4" s="113" t="str">
        <f>'Master Sheet'!$M$3</f>
        <v>#N/A</v>
      </c>
      <c r="F4" s="83" t="str">
        <f>'Master Sheet'!$M$4</f>
        <v>#N/A</v>
      </c>
      <c r="G4" s="84" t="str">
        <f>'Master Sheet'!$M$6</f>
        <v>#N/A</v>
      </c>
      <c r="H4" s="170" t="str">
        <f>'Master Sheet'!$R$4</f>
        <v>#N/A</v>
      </c>
      <c r="I4" s="88" t="str">
        <f>'Master Sheet'!$W$3</f>
        <v>#N/A</v>
      </c>
      <c r="J4" s="89" t="str">
        <f>'Master Sheet'!$W$4</f>
        <v>#N/A</v>
      </c>
      <c r="K4" s="89" t="str">
        <f>'Master Sheet'!$W$5</f>
        <v>#N/A</v>
      </c>
      <c r="L4" s="114" t="str">
        <f>'Master Sheet'!$W$7</f>
        <v>#N/A</v>
      </c>
      <c r="M4" s="91" t="str">
        <f>SUMPRODUCT(SUMIF('Master Sheet'!$B$3:$B$24,$B4:$L4,'Master Sheet'!$E$3:$E$24))</f>
        <v>0</v>
      </c>
      <c r="N4" s="92" t="str">
        <f>SUMPRODUCT(COUNTIFS('Master Sheet'!$B$3:$B$24,$B4:$L4,'Master Sheet'!$C$3:$C$24,N$2))</f>
        <v>0</v>
      </c>
      <c r="O4" s="92" t="str">
        <f>SUMPRODUCT(COUNTIFS('Master Sheet'!$B$3:$B$24,$B4:$L4,'Master Sheet'!$C$3:$C$24,O$2))</f>
        <v>0</v>
      </c>
      <c r="P4" s="93" t="str">
        <f t="shared" si="1"/>
        <v>INVALID</v>
      </c>
    </row>
    <row r="5">
      <c r="A5" s="125" t="s">
        <v>74</v>
      </c>
      <c r="B5" s="144" t="str">
        <f>'Master Sheet'!H$3</f>
        <v>#N/A</v>
      </c>
      <c r="C5" s="144" t="str">
        <f>'Master Sheet'!H$4</f>
        <v>#N/A</v>
      </c>
      <c r="D5" s="144" t="str">
        <f>'Master Sheet'!H$5</f>
        <v>#N/A</v>
      </c>
      <c r="E5" s="113" t="str">
        <f>'Master Sheet'!$M$3</f>
        <v>#N/A</v>
      </c>
      <c r="F5" s="83" t="str">
        <f>'Master Sheet'!$M$4</f>
        <v>#N/A</v>
      </c>
      <c r="G5" s="84" t="str">
        <f>'Master Sheet'!$M$7</f>
        <v>#N/A</v>
      </c>
      <c r="H5" s="170" t="str">
        <f>'Master Sheet'!$R$5</f>
        <v>#N/A</v>
      </c>
      <c r="I5" s="88" t="str">
        <f>'Master Sheet'!$W$3</f>
        <v>#N/A</v>
      </c>
      <c r="J5" s="89" t="str">
        <f>'Master Sheet'!$W$4</f>
        <v>#N/A</v>
      </c>
      <c r="K5" s="89" t="str">
        <f>'Master Sheet'!$W$5</f>
        <v>#N/A</v>
      </c>
      <c r="L5" s="114" t="str">
        <f>IF(OR(ISBLANK('Master Sheet'!$W$8),ISNA('Master Sheet'!$W$8)),'Master Sheet'!$W$3,'Master Sheet'!$W$8)</f>
        <v>#N/A</v>
      </c>
      <c r="M5" s="91" t="str">
        <f>SUMPRODUCT(SUMIF('Master Sheet'!$B$3:$B$24,$B5:$L5,'Master Sheet'!$E$3:$E$24))</f>
        <v>0</v>
      </c>
      <c r="N5" s="92" t="str">
        <f>SUMPRODUCT(COUNTIFS('Master Sheet'!$B$3:$B$24,$B5:$L5,'Master Sheet'!$C$3:$C$24,N$2))</f>
        <v>0</v>
      </c>
      <c r="O5" s="92" t="str">
        <f>SUMPRODUCT(COUNTIFS('Master Sheet'!$B$3:$B$24,$B5:$L5,'Master Sheet'!$C$3:$C$24,O$2))</f>
        <v>0</v>
      </c>
      <c r="P5" s="93" t="str">
        <f t="shared" si="1"/>
        <v>INVALID</v>
      </c>
    </row>
    <row r="6">
      <c r="A6" s="125" t="s">
        <v>75</v>
      </c>
      <c r="B6" s="144" t="str">
        <f>'Master Sheet'!H$3</f>
        <v>#N/A</v>
      </c>
      <c r="C6" s="144" t="str">
        <f>IF(OR(ISBLANK('Master Sheet'!$H$6),ISNA('Master Sheet'!$H$6)),'Master Sheet'!$H$4,'Master Sheet'!$H$6)</f>
        <v>#N/A</v>
      </c>
      <c r="D6" s="144" t="str">
        <f>'Master Sheet'!H$5</f>
        <v>#N/A</v>
      </c>
      <c r="E6" s="113" t="str">
        <f>'Master Sheet'!$M$3</f>
        <v>#N/A</v>
      </c>
      <c r="F6" s="83" t="str">
        <f>'Master Sheet'!$M$5</f>
        <v>#N/A</v>
      </c>
      <c r="G6" s="84" t="str">
        <f>IF(OR(ISBLANK('Master Sheet'!$M$8),ISNA('Master Sheet'!$M$4)),'Master Sheet'!$M$3,'Master Sheet'!$M$8)</f>
        <v>#N/A</v>
      </c>
      <c r="H6" s="170" t="str">
        <f>IF(OR(ISBLANK('Master Sheet'!$R$6),ISNA('Master Sheet'!$R$6)),'Master Sheet'!$R$3,'Master Sheet'!$R$6)</f>
        <v>#N/A</v>
      </c>
      <c r="I6" s="88" t="str">
        <f>'Master Sheet'!$W$3</f>
        <v>#N/A</v>
      </c>
      <c r="J6" s="89" t="str">
        <f>'Master Sheet'!$W$5</f>
        <v>#N/A</v>
      </c>
      <c r="K6" s="89" t="str">
        <f>'Master Sheet'!$W$6</f>
        <v>#N/A</v>
      </c>
      <c r="L6" s="114" t="str">
        <f>'Master Sheet'!$W$7</f>
        <v>#N/A</v>
      </c>
      <c r="M6" s="91" t="str">
        <f>SUMPRODUCT(SUMIF('Master Sheet'!$B$3:$B$24,$B6:$L6,'Master Sheet'!$E$3:$E$24))</f>
        <v>0</v>
      </c>
      <c r="N6" s="92" t="str">
        <f>SUMPRODUCT(COUNTIFS('Master Sheet'!$B$3:$B$24,$B6:$L6,'Master Sheet'!$C$3:$C$24,N$2))</f>
        <v>0</v>
      </c>
      <c r="O6" s="92" t="str">
        <f>SUMPRODUCT(COUNTIFS('Master Sheet'!$B$3:$B$24,$B6:$L6,'Master Sheet'!$C$3:$C$24,O$2))</f>
        <v>0</v>
      </c>
      <c r="P6" s="93" t="str">
        <f t="shared" si="1"/>
        <v>INVALID</v>
      </c>
    </row>
    <row r="7">
      <c r="A7" s="131" t="s">
        <v>76</v>
      </c>
      <c r="B7" s="144" t="str">
        <f>'Master Sheet'!H$3</f>
        <v>#N/A</v>
      </c>
      <c r="C7" s="144" t="str">
        <f>'Master Sheet'!H$4</f>
        <v>#N/A</v>
      </c>
      <c r="D7" s="144" t="str">
        <f>'Master Sheet'!H$5</f>
        <v>#N/A</v>
      </c>
      <c r="E7" s="113" t="str">
        <f>'Master Sheet'!$M$3</f>
        <v>#N/A</v>
      </c>
      <c r="F7" s="83" t="str">
        <f>'Master Sheet'!$M$5</f>
        <v>#N/A</v>
      </c>
      <c r="G7" s="84" t="str">
        <f>'Master Sheet'!$M$6</f>
        <v>#N/A</v>
      </c>
      <c r="H7" s="170" t="str">
        <f>IF(OR(ISBLANK('Master Sheet'!$R$7),ISNA('Master Sheet'!$R$7)),'Master Sheet'!$R$3,'Master Sheet'!$R$7)</f>
        <v>#N/A</v>
      </c>
      <c r="I7" s="88" t="str">
        <f>'Master Sheet'!$W$3</f>
        <v>#N/A</v>
      </c>
      <c r="J7" s="89" t="str">
        <f>'Master Sheet'!$W$5</f>
        <v>#N/A</v>
      </c>
      <c r="K7" s="89" t="str">
        <f>'Master Sheet'!$W$7</f>
        <v>#N/A</v>
      </c>
      <c r="L7" s="114" t="str">
        <f>IF(OR(ISBLANK('Master Sheet'!$W$8),ISNA('Master Sheet'!$W$8)),'Master Sheet'!$W$3,'Master Sheet'!$W$8)</f>
        <v>#N/A</v>
      </c>
      <c r="M7" s="91" t="str">
        <f>SUMPRODUCT(SUMIF('Master Sheet'!$B$3:$B$24,$B7:$L7,'Master Sheet'!$E$3:$E$24))</f>
        <v>0</v>
      </c>
      <c r="N7" s="92" t="str">
        <f>SUMPRODUCT(COUNTIFS('Master Sheet'!$B$3:$B$24,$B7:$L7,'Master Sheet'!$C$3:$C$24,N$2))</f>
        <v>0</v>
      </c>
      <c r="O7" s="92" t="str">
        <f>SUMPRODUCT(COUNTIFS('Master Sheet'!$B$3:$B$24,$B7:$L7,'Master Sheet'!$C$3:$C$24,O$2))</f>
        <v>0</v>
      </c>
      <c r="P7" s="93" t="str">
        <f t="shared" si="1"/>
        <v>INVALID</v>
      </c>
    </row>
    <row r="8">
      <c r="A8" s="125" t="s">
        <v>77</v>
      </c>
      <c r="B8" s="144" t="str">
        <f>'Master Sheet'!H$3</f>
        <v>#N/A</v>
      </c>
      <c r="C8" s="144" t="str">
        <f>'Master Sheet'!H$4</f>
        <v>#N/A</v>
      </c>
      <c r="D8" s="144" t="str">
        <f>'Master Sheet'!H$5</f>
        <v>#N/A</v>
      </c>
      <c r="E8" s="113" t="str">
        <f>'Master Sheet'!$M$3</f>
        <v>#N/A</v>
      </c>
      <c r="F8" s="83" t="str">
        <f>'Master Sheet'!$M$7</f>
        <v>#N/A</v>
      </c>
      <c r="G8" s="84" t="str">
        <f>IF(OR(ISBLANK('Master Sheet'!$M$8),ISNA('Master Sheet'!$M$4)),'Master Sheet'!$M$3,'Master Sheet'!$M$8)</f>
        <v>#N/A</v>
      </c>
      <c r="H8" s="170" t="str">
        <f>IF(OR(ISBLANK('Master Sheet'!$R$8),ISNA('Master Sheet'!$R$8)),'Master Sheet'!$R$3,'Master Sheet'!$R$8)</f>
        <v>#N/A</v>
      </c>
      <c r="I8" s="88" t="str">
        <f>'Master Sheet'!$W$4</f>
        <v>#N/A</v>
      </c>
      <c r="J8" s="89" t="str">
        <f>'Master Sheet'!$W$5</f>
        <v>#N/A</v>
      </c>
      <c r="K8" s="89" t="str">
        <f>'Master Sheet'!$W$6</f>
        <v>#N/A</v>
      </c>
      <c r="L8" s="114" t="str">
        <f>'Master Sheet'!$W$7</f>
        <v>#N/A</v>
      </c>
      <c r="M8" s="91" t="str">
        <f>SUMPRODUCT(SUMIF('Master Sheet'!$B$3:$B$24,$B8:$L8,'Master Sheet'!$E$3:$E$24))</f>
        <v>0</v>
      </c>
      <c r="N8" s="92" t="str">
        <f>SUMPRODUCT(COUNTIFS('Master Sheet'!$B$3:$B$24,$B8:$L8,'Master Sheet'!$C$3:$C$24,N$2))</f>
        <v>0</v>
      </c>
      <c r="O8" s="92" t="str">
        <f>SUMPRODUCT(COUNTIFS('Master Sheet'!$B$3:$B$24,$B8:$L8,'Master Sheet'!$C$3:$C$24,O$2))</f>
        <v>0</v>
      </c>
      <c r="P8" s="93" t="str">
        <f t="shared" si="1"/>
        <v>INVALID</v>
      </c>
    </row>
    <row r="9">
      <c r="A9" s="125" t="s">
        <v>78</v>
      </c>
      <c r="B9" s="144" t="str">
        <f>IF(OR(ISBLANK('Master Sheet'!$H$6),ISNA('Master Sheet'!$H$6)),'Master Sheet'!$H$3,'Master Sheet'!$H$6)</f>
        <v>#N/A</v>
      </c>
      <c r="C9" s="144" t="str">
        <f>'Master Sheet'!H$4</f>
        <v>#N/A</v>
      </c>
      <c r="D9" s="144" t="str">
        <f>'Master Sheet'!H$5</f>
        <v>#N/A</v>
      </c>
      <c r="E9" s="113" t="str">
        <f>'Master Sheet'!$M$4</f>
        <v>#N/A</v>
      </c>
      <c r="F9" s="83" t="str">
        <f>'Master Sheet'!$M$5</f>
        <v>#N/A</v>
      </c>
      <c r="G9" s="84" t="str">
        <f>IF(OR(ISBLANK('Master Sheet'!$M$9),ISNA('Master Sheet'!$M$9)),'Master Sheet'!$M$3,'Master Sheet'!$M$9)</f>
        <v>#N/A</v>
      </c>
      <c r="H9" s="170" t="str">
        <f>'Master Sheet'!$R$3</f>
        <v>#N/A</v>
      </c>
      <c r="I9" s="88" t="str">
        <f>'Master Sheet'!$W$4</f>
        <v>#N/A</v>
      </c>
      <c r="J9" s="89" t="str">
        <f>'Master Sheet'!$W$6</f>
        <v>#N/A</v>
      </c>
      <c r="K9" s="89" t="str">
        <f>IF(OR(ISBLANK('Master Sheet'!$W$8),ISNA('Master Sheet'!$W$8)),'Master Sheet'!$W$3,'Master Sheet'!$W$8)</f>
        <v>#N/A</v>
      </c>
      <c r="L9" s="114" t="str">
        <f>IF(OR(ISBLANK('Master Sheet'!$W$9),ISNA('Master Sheet'!$W$9)),'Master Sheet'!$W$3,'Master Sheet'!$W$9)</f>
        <v>#N/A</v>
      </c>
      <c r="M9" s="91" t="str">
        <f>SUMPRODUCT(SUMIF('Master Sheet'!$B$3:$B$24,$B9:$L9,'Master Sheet'!$E$3:$E$24))</f>
        <v>0</v>
      </c>
      <c r="N9" s="92" t="str">
        <f>SUMPRODUCT(COUNTIFS('Master Sheet'!$B$3:$B$24,$B9:$L9,'Master Sheet'!$C$3:$C$24,N$2))</f>
        <v>0</v>
      </c>
      <c r="O9" s="92" t="str">
        <f>SUMPRODUCT(COUNTIFS('Master Sheet'!$B$3:$B$24,$B9:$L9,'Master Sheet'!$C$3:$C$24,O$2))</f>
        <v>0</v>
      </c>
      <c r="P9" s="93" t="str">
        <f t="shared" si="1"/>
        <v>INVALID</v>
      </c>
    </row>
    <row r="10">
      <c r="A10" s="131" t="s">
        <v>79</v>
      </c>
      <c r="B10" s="144" t="str">
        <f>IF(OR(ISBLANK('Master Sheet'!$H$6),ISNA('Master Sheet'!$H$6)),'Master Sheet'!$H$3,'Master Sheet'!$H$6)</f>
        <v>#N/A</v>
      </c>
      <c r="C10" s="144" t="str">
        <f>'Master Sheet'!H$4</f>
        <v>#N/A</v>
      </c>
      <c r="D10" s="144" t="str">
        <f>'Master Sheet'!H$5</f>
        <v>#N/A</v>
      </c>
      <c r="E10" s="113" t="str">
        <f>'Master Sheet'!$M$4</f>
        <v>#N/A</v>
      </c>
      <c r="F10" s="83" t="str">
        <f>'Master Sheet'!$M$6</f>
        <v>#N/A</v>
      </c>
      <c r="G10" s="84" t="str">
        <f>'Master Sheet'!$M$7</f>
        <v>#N/A</v>
      </c>
      <c r="H10" s="170" t="str">
        <f>'Master Sheet'!$R$4</f>
        <v>#N/A</v>
      </c>
      <c r="I10" s="88" t="str">
        <f>'Master Sheet'!$W$5</f>
        <v>#N/A</v>
      </c>
      <c r="J10" s="89" t="str">
        <f>'Master Sheet'!$W$6</f>
        <v>#N/A</v>
      </c>
      <c r="K10" s="89" t="str">
        <f>IF(OR(ISBLANK('Master Sheet'!$W$8),ISNA('Master Sheet'!$W$8)),'Master Sheet'!$W$3,'Master Sheet'!$W$8)</f>
        <v>#N/A</v>
      </c>
      <c r="L10" s="114" t="str">
        <f>IF(OR(ISBLANK('Master Sheet'!$W$9),ISNA('Master Sheet'!$W$9)),'Master Sheet'!$W$3,'Master Sheet'!$W$9)</f>
        <v>#N/A</v>
      </c>
      <c r="M10" s="91" t="str">
        <f>SUMPRODUCT(SUMIF('Master Sheet'!$B$3:$B$24,$B10:$L10,'Master Sheet'!$E$3:$E$24))</f>
        <v>0</v>
      </c>
      <c r="N10" s="92" t="str">
        <f>SUMPRODUCT(COUNTIFS('Master Sheet'!$B$3:$B$24,$B10:$L10,'Master Sheet'!$C$3:$C$24,N$2))</f>
        <v>0</v>
      </c>
      <c r="O10" s="92" t="str">
        <f>SUMPRODUCT(COUNTIFS('Master Sheet'!$B$3:$B$24,$B10:$L10,'Master Sheet'!$C$3:$C$24,O$2))</f>
        <v>0</v>
      </c>
      <c r="P10" s="93" t="str">
        <f t="shared" si="1"/>
        <v>INVALID</v>
      </c>
    </row>
    <row r="11">
      <c r="A11" s="125" t="s">
        <v>80</v>
      </c>
      <c r="B11" s="144" t="str">
        <f>'Master Sheet'!H$3</f>
        <v>#N/A</v>
      </c>
      <c r="C11" s="144" t="str">
        <f>'Master Sheet'!H$4</f>
        <v>#N/A</v>
      </c>
      <c r="D11" s="144" t="str">
        <f>IF(OR(ISBLANK('Master Sheet'!$H$6),ISNA('Master Sheet'!$H$6)),'Master Sheet'!$H$5,'Master Sheet'!$H$6)</f>
        <v>#N/A</v>
      </c>
      <c r="E11" s="113" t="str">
        <f>'Master Sheet'!$M$5</f>
        <v>#N/A</v>
      </c>
      <c r="F11" s="83" t="str">
        <f>IF(OR(ISBLANK('Master Sheet'!$M$8),ISNA('Master Sheet'!$M$8)),'Master Sheet'!$M$3,'Master Sheet'!$M$8)</f>
        <v>#N/A</v>
      </c>
      <c r="G11" s="84" t="str">
        <f>IF(OR(ISBLANK('Master Sheet'!$M$9),ISNA('Master Sheet'!$M$9)),'Master Sheet'!$M$4,'Master Sheet'!$M$9)</f>
        <v>#N/A</v>
      </c>
      <c r="H11" s="170" t="str">
        <f>'Master Sheet'!$R$5</f>
        <v>#N/A</v>
      </c>
      <c r="I11" s="88" t="str">
        <f>'Master Sheet'!$W$5</f>
        <v>#N/A</v>
      </c>
      <c r="J11" s="89" t="str">
        <f>'Master Sheet'!$W$6</f>
        <v>#N/A</v>
      </c>
      <c r="K11" s="89" t="str">
        <f>IF(OR(ISBLANK('Master Sheet'!$W$8),ISNA('Master Sheet'!$W$8)),'Master Sheet'!$W$3,'Master Sheet'!$W$8)</f>
        <v>#N/A</v>
      </c>
      <c r="L11" s="114" t="str">
        <f>IF(OR(ISBLANK('Master Sheet'!$W$10),ISNA('Master Sheet'!$W$10)),'Master Sheet'!$W$3,'Master Sheet'!$W$10)</f>
        <v>#N/A</v>
      </c>
      <c r="M11" s="91" t="str">
        <f>SUMPRODUCT(SUMIF('Master Sheet'!$B$3:$B$24,$B11:$L11,'Master Sheet'!$E$3:$E$24))</f>
        <v>0</v>
      </c>
      <c r="N11" s="92" t="str">
        <f>SUMPRODUCT(COUNTIFS('Master Sheet'!$B$3:$B$24,$B11:$L11,'Master Sheet'!$C$3:$C$24,N$2))</f>
        <v>0</v>
      </c>
      <c r="O11" s="92" t="str">
        <f>SUMPRODUCT(COUNTIFS('Master Sheet'!$B$3:$B$24,$B11:$L11,'Master Sheet'!$C$3:$C$24,O$2))</f>
        <v>0</v>
      </c>
      <c r="P11" s="93" t="str">
        <f t="shared" si="1"/>
        <v>INVALID</v>
      </c>
    </row>
    <row r="12">
      <c r="A12" s="125" t="s">
        <v>81</v>
      </c>
      <c r="B12" s="144" t="str">
        <f>'Master Sheet'!H$3</f>
        <v>#N/A</v>
      </c>
      <c r="C12" s="144" t="str">
        <f>IF(OR(ISBLANK('Master Sheet'!$H$6),ISNA('Master Sheet'!$H$6)),'Master Sheet'!$H$4,'Master Sheet'!$H$6)</f>
        <v>#N/A</v>
      </c>
      <c r="D12" s="144" t="str">
        <f>'Master Sheet'!H$5</f>
        <v>#N/A</v>
      </c>
      <c r="E12" s="113" t="str">
        <f>'Master Sheet'!$M$6</f>
        <v>#N/A</v>
      </c>
      <c r="F12" s="83" t="str">
        <f>'Master Sheet'!$M$7</f>
        <v>#N/A</v>
      </c>
      <c r="G12" s="84" t="str">
        <f>IF(OR(ISBLANK('Master Sheet'!$M$10),ISNA('Master Sheet'!$M$10)),'Master Sheet'!$M$3,'Master Sheet'!$M$10)</f>
        <v>#N/A</v>
      </c>
      <c r="H12" s="170" t="str">
        <f>IF(OR(ISBLANK('Master Sheet'!$R$6),ISNA('Master Sheet'!$R$6)),'Master Sheet'!$R$3,'Master Sheet'!$R$6)</f>
        <v>#N/A</v>
      </c>
      <c r="I12" s="88" t="str">
        <f>'Master Sheet'!$W$7</f>
        <v>#N/A</v>
      </c>
      <c r="J12" s="89" t="str">
        <f>'Master Sheet'!$W$6</f>
        <v>#N/A</v>
      </c>
      <c r="K12" s="89" t="str">
        <f>IF(OR(ISBLANK('Master Sheet'!$W$8),ISNA('Master Sheet'!$W$8)),'Master Sheet'!$W$3,'Master Sheet'!$W$8)</f>
        <v>#N/A</v>
      </c>
      <c r="L12" s="114" t="str">
        <f>IF(OR(ISBLANK('Master Sheet'!$W$9),ISNA('Master Sheet'!$W$9)),'Master Sheet'!$W$3,'Master Sheet'!$W$9)</f>
        <v>#N/A</v>
      </c>
      <c r="M12" s="91" t="str">
        <f>SUMPRODUCT(SUMIF('Master Sheet'!$B$3:$B$24,$B12:$L12,'Master Sheet'!$E$3:$E$24))</f>
        <v>0</v>
      </c>
      <c r="N12" s="92" t="str">
        <f>SUMPRODUCT(COUNTIFS('Master Sheet'!$B$3:$B$24,$B12:$L12,'Master Sheet'!$C$3:$C$24,N$2))</f>
        <v>0</v>
      </c>
      <c r="O12" s="92" t="str">
        <f>SUMPRODUCT(COUNTIFS('Master Sheet'!$B$3:$B$24,$B12:$L12,'Master Sheet'!$C$3:$C$24,O$2))</f>
        <v>0</v>
      </c>
      <c r="P12" s="93" t="str">
        <f t="shared" si="1"/>
        <v>INVALID</v>
      </c>
    </row>
    <row r="13" ht="15.75" customHeight="1">
      <c r="A13" s="131" t="s">
        <v>82</v>
      </c>
      <c r="B13" s="144" t="str">
        <f>'Master Sheet'!H$3</f>
        <v>#N/A</v>
      </c>
      <c r="C13" s="144" t="str">
        <f>'Master Sheet'!H$4</f>
        <v>#N/A</v>
      </c>
      <c r="D13" s="144" t="str">
        <f>IF(OR(ISBLANK('Master Sheet'!$H$6),ISNA('Master Sheet'!$H$6)),'Master Sheet'!$H$5,'Master Sheet'!$H$6)</f>
        <v>#N/A</v>
      </c>
      <c r="E13" s="116" t="str">
        <f>'Master Sheet'!$M$6</f>
        <v>#N/A</v>
      </c>
      <c r="F13" s="97" t="str">
        <f>IF(OR(ISBLANK('Master Sheet'!$M$9),ISNA('Master Sheet'!$M$9)),'Master Sheet'!$M$4,'Master Sheet'!$M$9)</f>
        <v>#N/A</v>
      </c>
      <c r="G13" s="98" t="str">
        <f>IF(OR(ISBLANK('Master Sheet'!$M$10),ISNA('Master Sheet'!$M$10)),'Master Sheet'!$M$3,'Master Sheet'!$M$10)</f>
        <v>#N/A</v>
      </c>
      <c r="H13" s="171" t="str">
        <f>IF(OR(ISBLANK('Master Sheet'!$R$8),ISNA('Master Sheet'!$R$8)),'Master Sheet'!$R$3,'Master Sheet'!$R$8)</f>
        <v>#N/A</v>
      </c>
      <c r="I13" s="102" t="str">
        <f>'Master Sheet'!$W$6</f>
        <v>#N/A</v>
      </c>
      <c r="J13" s="103" t="str">
        <f>'Master Sheet'!$W$4</f>
        <v>#N/A</v>
      </c>
      <c r="K13" s="103" t="str">
        <f>'Master Sheet'!$W$7</f>
        <v>#N/A</v>
      </c>
      <c r="L13" s="118" t="str">
        <f>IF(OR(ISBLANK('Master Sheet'!$W$10),ISNA('Master Sheet'!$W$10)),'Master Sheet'!$W$3,'Master Sheet'!$W$10)</f>
        <v>#N/A</v>
      </c>
      <c r="M13" s="105" t="str">
        <f>SUMPRODUCT(SUMIF('Master Sheet'!$B$3:$B$24,$B13:$L13,'Master Sheet'!$E$3:$E$24))</f>
        <v>0</v>
      </c>
      <c r="N13" s="106" t="str">
        <f>SUMPRODUCT(COUNTIFS('Master Sheet'!$B$3:$B$24,$B13:$L13,'Master Sheet'!$C$3:$C$24,N$2))</f>
        <v>0</v>
      </c>
      <c r="O13" s="106" t="str">
        <f>SUMPRODUCT(COUNTIFS('Master Sheet'!$B$3:$B$24,$B13:$L13,'Master Sheet'!$C$3:$C$24,O$2))</f>
        <v>0</v>
      </c>
      <c r="P13" s="34" t="str">
        <f t="shared" si="1"/>
        <v>INVALID</v>
      </c>
    </row>
    <row r="14">
      <c r="A14" s="4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"/>
      <c r="N14" s="4"/>
      <c r="O14" s="4"/>
      <c r="P14" s="4"/>
    </row>
    <row r="15">
      <c r="A15" s="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4"/>
      <c r="N15" s="4"/>
      <c r="O15" s="4"/>
      <c r="P15" s="4"/>
    </row>
    <row r="16">
      <c r="A16" s="4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4"/>
      <c r="M16" s="4"/>
      <c r="N16" s="4"/>
      <c r="O16" s="4"/>
      <c r="P16" s="4"/>
    </row>
    <row r="17">
      <c r="A17" s="4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4"/>
      <c r="M17" s="4"/>
      <c r="N17" s="4"/>
      <c r="O17" s="4"/>
      <c r="P17" s="4"/>
    </row>
    <row r="18">
      <c r="A18" s="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4"/>
      <c r="M18" s="4"/>
      <c r="N18" s="4"/>
      <c r="O18" s="4"/>
      <c r="P18" s="4"/>
    </row>
    <row r="19">
      <c r="A19" s="4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4"/>
      <c r="M19" s="4"/>
      <c r="N19" s="4"/>
      <c r="O19" s="4"/>
      <c r="P19" s="4"/>
    </row>
    <row r="20">
      <c r="A20" s="4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4"/>
      <c r="M20" s="4"/>
      <c r="N20" s="4"/>
      <c r="O20" s="4"/>
      <c r="P20" s="4"/>
    </row>
    <row r="21" ht="15.75" customHeight="1">
      <c r="A21" s="4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4"/>
      <c r="M21" s="4"/>
      <c r="N21" s="4"/>
      <c r="O21" s="4"/>
      <c r="P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</sheetData>
  <mergeCells count="4">
    <mergeCell ref="B1:D1"/>
    <mergeCell ref="E1:G1"/>
    <mergeCell ref="I1:L1"/>
    <mergeCell ref="M1:P1"/>
  </mergeCells>
  <conditionalFormatting sqref="P3:P13">
    <cfRule type="containsText" dxfId="0" priority="1" operator="containsText" text="&quot;INVALID&quot;">
      <formula>NOT(ISERROR(SEARCH(("""INVALID"""),(P3))))</formula>
    </cfRule>
  </conditionalFormatting>
  <conditionalFormatting sqref="P3:P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O13">
    <cfRule type="cellIs" dxfId="0" priority="3" operator="greaterThan">
      <formula>7</formula>
    </cfRule>
  </conditionalFormatting>
  <conditionalFormatting sqref="M3:M13">
    <cfRule type="cellIs" dxfId="0" priority="4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33"/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17.29"/>
    <col customWidth="1" min="3" max="3" width="14.86"/>
    <col customWidth="1" min="4" max="4" width="14.43"/>
    <col customWidth="1" min="5" max="5" width="9.14"/>
    <col customWidth="1" hidden="1" min="6" max="6" width="9.0"/>
    <col customWidth="1" min="7" max="7" width="3.0"/>
    <col customWidth="1" min="8" max="8" width="14.71"/>
    <col customWidth="1" min="9" max="9" width="10.0"/>
    <col customWidth="1" min="10" max="12" width="17.29"/>
    <col customWidth="1" min="13" max="14" width="15.71"/>
    <col customWidth="1" min="15" max="18" width="14.57"/>
    <col customWidth="1" min="19" max="19" width="8.43"/>
    <col customWidth="1" min="20" max="20" width="5.14"/>
    <col customWidth="1" min="21" max="21" width="3.86"/>
    <col customWidth="1" min="22" max="22" width="8.29"/>
  </cols>
  <sheetData>
    <row r="1" ht="15.75" customHeight="1">
      <c r="A1" s="174" t="s">
        <v>12</v>
      </c>
      <c r="B1" s="175" t="s">
        <v>1</v>
      </c>
      <c r="C1" s="175" t="s">
        <v>2</v>
      </c>
      <c r="D1" s="176" t="s">
        <v>3</v>
      </c>
      <c r="E1" s="4"/>
      <c r="F1" s="4"/>
      <c r="G1" s="54"/>
      <c r="H1" s="55" t="s">
        <v>57</v>
      </c>
      <c r="I1" s="42"/>
      <c r="J1" s="56" t="s">
        <v>13</v>
      </c>
      <c r="K1" s="41"/>
      <c r="L1" s="42"/>
      <c r="M1" s="55" t="s">
        <v>14</v>
      </c>
      <c r="N1" s="41"/>
      <c r="O1" s="42"/>
      <c r="P1" s="55" t="s">
        <v>58</v>
      </c>
      <c r="Q1" s="41"/>
      <c r="R1" s="42"/>
      <c r="S1" s="57" t="s">
        <v>59</v>
      </c>
      <c r="T1" s="58"/>
      <c r="U1" s="58"/>
      <c r="V1" s="59"/>
    </row>
    <row r="2">
      <c r="A2" s="177" t="str">
        <f>'Master Sheet'!H3</f>
        <v>#N/A</v>
      </c>
      <c r="B2" s="178" t="str">
        <f>'Master Sheet'!M3</f>
        <v>#N/A</v>
      </c>
      <c r="C2" s="178" t="str">
        <f>'Master Sheet'!R3</f>
        <v>#N/A</v>
      </c>
      <c r="D2" s="179" t="str">
        <f>'Master Sheet'!W3</f>
        <v>#N/A</v>
      </c>
      <c r="E2" s="4"/>
      <c r="F2" s="4"/>
      <c r="G2" s="60"/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E3" s="4"/>
      <c r="F3" s="4"/>
      <c r="G3" s="64">
        <v>1.0</v>
      </c>
      <c r="H3" s="185" t="s">
        <v>83</v>
      </c>
      <c r="I3" s="185" t="s">
        <v>84</v>
      </c>
      <c r="J3" s="186" t="s">
        <v>85</v>
      </c>
      <c r="K3" s="186" t="s">
        <v>86</v>
      </c>
      <c r="L3" s="186" t="s">
        <v>87</v>
      </c>
      <c r="M3" s="187" t="s">
        <v>88</v>
      </c>
      <c r="N3" s="187" t="s">
        <v>89</v>
      </c>
      <c r="O3" s="187" t="s">
        <v>90</v>
      </c>
      <c r="P3" s="188" t="s">
        <v>91</v>
      </c>
      <c r="Q3" s="188" t="s">
        <v>92</v>
      </c>
      <c r="R3" s="188" t="s">
        <v>93</v>
      </c>
      <c r="S3" s="189" t="str">
        <f>SUMPRODUCT(SUMIF('Master Sheet'!$B$3:$B$24,$H3:$R3,'Master Sheet'!$E$3:$E$24))</f>
        <v>0</v>
      </c>
      <c r="T3" s="92" t="str">
        <f>SUMPRODUCT(COUNTIFS('Master Sheet'!$B$3:$B$24,$H3:$R3,'Master Sheet'!$C$3:$C$24,T$2))</f>
        <v>0</v>
      </c>
      <c r="U3" s="92" t="str">
        <f>SUMPRODUCT(COUNTIFS('Master Sheet'!$B$3:$B$24,$H3:$R3,'Master Sheet'!$C$3:$C$24,U$2))</f>
        <v>0</v>
      </c>
      <c r="V3" s="35" t="str">
        <f t="shared" ref="V3:V86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E4" s="4"/>
      <c r="F4" s="4"/>
      <c r="G4" s="79">
        <v>2.0</v>
      </c>
      <c r="H4" s="185" t="s">
        <v>83</v>
      </c>
      <c r="I4" s="185" t="s">
        <v>84</v>
      </c>
      <c r="J4" s="186" t="s">
        <v>85</v>
      </c>
      <c r="K4" s="186" t="s">
        <v>86</v>
      </c>
      <c r="L4" s="186" t="s">
        <v>94</v>
      </c>
      <c r="M4" s="187" t="s">
        <v>88</v>
      </c>
      <c r="N4" s="187" t="s">
        <v>89</v>
      </c>
      <c r="O4" s="187" t="s">
        <v>95</v>
      </c>
      <c r="P4" s="188" t="s">
        <v>91</v>
      </c>
      <c r="Q4" s="188" t="s">
        <v>92</v>
      </c>
      <c r="R4" s="188" t="s">
        <v>96</v>
      </c>
      <c r="S4" s="189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35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E5" s="4"/>
      <c r="F5" s="4"/>
      <c r="G5" s="64">
        <v>3.0</v>
      </c>
      <c r="H5" s="185" t="s">
        <v>83</v>
      </c>
      <c r="I5" s="185" t="s">
        <v>84</v>
      </c>
      <c r="J5" s="186" t="s">
        <v>85</v>
      </c>
      <c r="K5" s="186" t="s">
        <v>86</v>
      </c>
      <c r="L5" s="186" t="s">
        <v>97</v>
      </c>
      <c r="M5" s="187" t="s">
        <v>88</v>
      </c>
      <c r="N5" s="187" t="s">
        <v>89</v>
      </c>
      <c r="O5" s="187" t="s">
        <v>98</v>
      </c>
      <c r="P5" s="188" t="s">
        <v>91</v>
      </c>
      <c r="Q5" s="188" t="s">
        <v>92</v>
      </c>
      <c r="R5" s="188" t="s">
        <v>99</v>
      </c>
      <c r="S5" s="189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35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E6" s="4"/>
      <c r="F6" s="4"/>
      <c r="G6" s="79">
        <v>4.0</v>
      </c>
      <c r="H6" s="185" t="s">
        <v>83</v>
      </c>
      <c r="I6" s="185" t="s">
        <v>84</v>
      </c>
      <c r="J6" s="186" t="s">
        <v>85</v>
      </c>
      <c r="K6" s="186" t="s">
        <v>86</v>
      </c>
      <c r="L6" s="186" t="s">
        <v>100</v>
      </c>
      <c r="M6" s="187" t="s">
        <v>88</v>
      </c>
      <c r="N6" s="187" t="s">
        <v>90</v>
      </c>
      <c r="O6" s="187" t="s">
        <v>95</v>
      </c>
      <c r="P6" s="188" t="s">
        <v>91</v>
      </c>
      <c r="Q6" s="188" t="s">
        <v>92</v>
      </c>
      <c r="R6" s="188" t="s">
        <v>101</v>
      </c>
      <c r="S6" s="189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35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E7" s="4"/>
      <c r="F7" s="4"/>
      <c r="G7" s="64">
        <v>5.0</v>
      </c>
      <c r="H7" s="185" t="s">
        <v>83</v>
      </c>
      <c r="I7" s="185" t="s">
        <v>84</v>
      </c>
      <c r="J7" s="186" t="s">
        <v>85</v>
      </c>
      <c r="K7" s="186" t="s">
        <v>86</v>
      </c>
      <c r="L7" s="186" t="s">
        <v>102</v>
      </c>
      <c r="M7" s="187" t="s">
        <v>88</v>
      </c>
      <c r="N7" s="187" t="s">
        <v>90</v>
      </c>
      <c r="O7" s="187" t="s">
        <v>98</v>
      </c>
      <c r="P7" s="188" t="s">
        <v>91</v>
      </c>
      <c r="Q7" s="188" t="s">
        <v>92</v>
      </c>
      <c r="R7" s="188" t="s">
        <v>103</v>
      </c>
      <c r="S7" s="189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35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E8" s="4"/>
      <c r="F8" s="4"/>
      <c r="G8" s="79">
        <v>6.0</v>
      </c>
      <c r="H8" s="185" t="s">
        <v>83</v>
      </c>
      <c r="I8" s="185" t="s">
        <v>84</v>
      </c>
      <c r="J8" s="186" t="s">
        <v>85</v>
      </c>
      <c r="K8" s="186" t="s">
        <v>86</v>
      </c>
      <c r="L8" s="186" t="s">
        <v>104</v>
      </c>
      <c r="M8" s="187" t="s">
        <v>88</v>
      </c>
      <c r="N8" s="187" t="s">
        <v>95</v>
      </c>
      <c r="O8" s="187" t="s">
        <v>98</v>
      </c>
      <c r="P8" s="188" t="s">
        <v>91</v>
      </c>
      <c r="Q8" s="188" t="s">
        <v>93</v>
      </c>
      <c r="R8" s="188" t="s">
        <v>96</v>
      </c>
      <c r="S8" s="189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35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E9" s="4"/>
      <c r="F9" s="4"/>
      <c r="G9" s="64">
        <v>7.0</v>
      </c>
      <c r="H9" s="185" t="s">
        <v>83</v>
      </c>
      <c r="I9" s="185" t="s">
        <v>84</v>
      </c>
      <c r="J9" s="186" t="s">
        <v>85</v>
      </c>
      <c r="K9" s="186" t="s">
        <v>87</v>
      </c>
      <c r="L9" s="186" t="s">
        <v>94</v>
      </c>
      <c r="M9" s="187" t="s">
        <v>89</v>
      </c>
      <c r="N9" s="187" t="s">
        <v>90</v>
      </c>
      <c r="O9" s="187" t="s">
        <v>95</v>
      </c>
      <c r="P9" s="188" t="s">
        <v>91</v>
      </c>
      <c r="Q9" s="188" t="s">
        <v>93</v>
      </c>
      <c r="R9" s="188" t="s">
        <v>99</v>
      </c>
      <c r="S9" s="189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35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E10" s="4"/>
      <c r="F10" s="4"/>
      <c r="G10" s="79">
        <v>8.0</v>
      </c>
      <c r="H10" s="185" t="s">
        <v>83</v>
      </c>
      <c r="I10" s="185" t="s">
        <v>84</v>
      </c>
      <c r="J10" s="186" t="s">
        <v>85</v>
      </c>
      <c r="K10" s="186" t="s">
        <v>87</v>
      </c>
      <c r="L10" s="186" t="s">
        <v>97</v>
      </c>
      <c r="M10" s="187" t="s">
        <v>89</v>
      </c>
      <c r="N10" s="187" t="s">
        <v>90</v>
      </c>
      <c r="O10" s="187" t="s">
        <v>98</v>
      </c>
      <c r="P10" s="188" t="s">
        <v>91</v>
      </c>
      <c r="Q10" s="188" t="s">
        <v>93</v>
      </c>
      <c r="R10" s="188" t="s">
        <v>101</v>
      </c>
      <c r="S10" s="189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35" t="str">
        <f t="shared" si="1"/>
        <v>INVALID</v>
      </c>
    </row>
    <row r="11" ht="15.75" customHeight="1">
      <c r="A11" s="190"/>
      <c r="B11" s="191" t="str">
        <f>'Master Sheet'!M12</f>
        <v>#N/A</v>
      </c>
      <c r="C11" s="192"/>
      <c r="D11" s="193" t="str">
        <f>'Master Sheet'!W12</f>
        <v>#N/A</v>
      </c>
      <c r="E11" s="4"/>
      <c r="F11" s="4"/>
      <c r="G11" s="64">
        <v>9.0</v>
      </c>
      <c r="H11" s="185" t="s">
        <v>83</v>
      </c>
      <c r="I11" s="185" t="s">
        <v>84</v>
      </c>
      <c r="J11" s="186" t="s">
        <v>85</v>
      </c>
      <c r="K11" s="186" t="s">
        <v>87</v>
      </c>
      <c r="L11" s="186" t="s">
        <v>100</v>
      </c>
      <c r="M11" s="187" t="s">
        <v>89</v>
      </c>
      <c r="N11" s="187" t="s">
        <v>95</v>
      </c>
      <c r="O11" s="187" t="s">
        <v>98</v>
      </c>
      <c r="P11" s="188" t="s">
        <v>91</v>
      </c>
      <c r="Q11" s="188" t="s">
        <v>93</v>
      </c>
      <c r="R11" s="188" t="s">
        <v>103</v>
      </c>
      <c r="S11" s="189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35" t="str">
        <f t="shared" si="1"/>
        <v>INVALID</v>
      </c>
    </row>
    <row r="12">
      <c r="A12" s="4"/>
      <c r="B12" s="4"/>
      <c r="C12" s="4"/>
      <c r="D12" s="4"/>
      <c r="E12" s="4"/>
      <c r="F12" s="4"/>
      <c r="G12" s="79">
        <v>10.0</v>
      </c>
      <c r="H12" s="185" t="s">
        <v>83</v>
      </c>
      <c r="I12" s="185" t="s">
        <v>84</v>
      </c>
      <c r="J12" s="186" t="s">
        <v>85</v>
      </c>
      <c r="K12" s="186" t="s">
        <v>87</v>
      </c>
      <c r="L12" s="186" t="s">
        <v>102</v>
      </c>
      <c r="M12" s="187" t="s">
        <v>90</v>
      </c>
      <c r="N12" s="187" t="s">
        <v>95</v>
      </c>
      <c r="O12" s="187" t="s">
        <v>98</v>
      </c>
      <c r="P12" s="188" t="s">
        <v>91</v>
      </c>
      <c r="Q12" s="188" t="s">
        <v>96</v>
      </c>
      <c r="R12" s="188" t="s">
        <v>99</v>
      </c>
      <c r="S12" s="189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35" t="str">
        <f t="shared" si="1"/>
        <v>INVALID</v>
      </c>
    </row>
    <row r="13" ht="15.75" customHeight="1">
      <c r="E13" s="4"/>
      <c r="F13" s="4"/>
      <c r="G13" s="64">
        <v>11.0</v>
      </c>
      <c r="H13" s="185" t="s">
        <v>83</v>
      </c>
      <c r="I13" s="185" t="s">
        <v>84</v>
      </c>
      <c r="J13" s="186" t="s">
        <v>85</v>
      </c>
      <c r="K13" s="186" t="s">
        <v>87</v>
      </c>
      <c r="L13" s="186" t="s">
        <v>104</v>
      </c>
      <c r="M13" s="187" t="s">
        <v>88</v>
      </c>
      <c r="N13" s="187" t="s">
        <v>89</v>
      </c>
      <c r="O13" s="187" t="s">
        <v>90</v>
      </c>
      <c r="P13" s="188" t="s">
        <v>91</v>
      </c>
      <c r="Q13" s="188" t="s">
        <v>96</v>
      </c>
      <c r="R13" s="188" t="s">
        <v>101</v>
      </c>
      <c r="S13" s="189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35" t="str">
        <f t="shared" si="1"/>
        <v>INVALID</v>
      </c>
    </row>
    <row r="14" ht="16.5" customHeight="1">
      <c r="A14" s="194" t="s">
        <v>105</v>
      </c>
      <c r="B14" s="42"/>
      <c r="C14" s="195" t="str">
        <f>MAX(COMBIN('Master Sheet'!$I$16,3),COMBIN('Master Sheet'!$I$18,3))</f>
        <v>20</v>
      </c>
      <c r="E14" s="4"/>
      <c r="F14" s="4"/>
      <c r="G14" s="79">
        <v>12.0</v>
      </c>
      <c r="H14" s="185" t="s">
        <v>83</v>
      </c>
      <c r="I14" s="185" t="s">
        <v>84</v>
      </c>
      <c r="J14" s="186" t="s">
        <v>85</v>
      </c>
      <c r="K14" s="186" t="s">
        <v>94</v>
      </c>
      <c r="L14" s="186" t="s">
        <v>97</v>
      </c>
      <c r="M14" s="187" t="s">
        <v>88</v>
      </c>
      <c r="N14" s="187" t="s">
        <v>89</v>
      </c>
      <c r="O14" s="187" t="s">
        <v>95</v>
      </c>
      <c r="P14" s="188" t="s">
        <v>91</v>
      </c>
      <c r="Q14" s="188" t="s">
        <v>96</v>
      </c>
      <c r="R14" s="188" t="s">
        <v>103</v>
      </c>
      <c r="S14" s="189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35" t="str">
        <f t="shared" si="1"/>
        <v>INVALID</v>
      </c>
    </row>
    <row r="15">
      <c r="E15" s="4"/>
      <c r="F15" s="4"/>
      <c r="G15" s="64">
        <v>13.0</v>
      </c>
      <c r="H15" s="185" t="s">
        <v>83</v>
      </c>
      <c r="I15" s="185" t="s">
        <v>84</v>
      </c>
      <c r="J15" s="186" t="s">
        <v>85</v>
      </c>
      <c r="K15" s="186" t="s">
        <v>94</v>
      </c>
      <c r="L15" s="186" t="s">
        <v>100</v>
      </c>
      <c r="M15" s="187" t="s">
        <v>88</v>
      </c>
      <c r="N15" s="187" t="s">
        <v>89</v>
      </c>
      <c r="O15" s="187" t="s">
        <v>98</v>
      </c>
      <c r="P15" s="188" t="s">
        <v>91</v>
      </c>
      <c r="Q15" s="188" t="s">
        <v>99</v>
      </c>
      <c r="R15" s="188" t="s">
        <v>101</v>
      </c>
      <c r="S15" s="189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35" t="str">
        <f t="shared" si="1"/>
        <v>INVALID</v>
      </c>
    </row>
    <row r="16">
      <c r="E16" s="4"/>
      <c r="F16" s="4"/>
      <c r="G16" s="79">
        <v>14.0</v>
      </c>
      <c r="H16" s="185" t="s">
        <v>83</v>
      </c>
      <c r="I16" s="185" t="s">
        <v>84</v>
      </c>
      <c r="J16" s="186" t="s">
        <v>85</v>
      </c>
      <c r="K16" s="186" t="s">
        <v>94</v>
      </c>
      <c r="L16" s="186" t="s">
        <v>102</v>
      </c>
      <c r="M16" s="187" t="s">
        <v>88</v>
      </c>
      <c r="N16" s="187" t="s">
        <v>90</v>
      </c>
      <c r="O16" s="187" t="s">
        <v>95</v>
      </c>
      <c r="P16" s="188" t="s">
        <v>91</v>
      </c>
      <c r="Q16" s="188" t="s">
        <v>99</v>
      </c>
      <c r="R16" s="188" t="s">
        <v>103</v>
      </c>
      <c r="S16" s="189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35" t="str">
        <f t="shared" si="1"/>
        <v>INVALID</v>
      </c>
    </row>
    <row r="17">
      <c r="E17" s="4"/>
      <c r="F17" s="4"/>
      <c r="G17" s="64">
        <v>15.0</v>
      </c>
      <c r="H17" s="185" t="s">
        <v>83</v>
      </c>
      <c r="I17" s="185" t="s">
        <v>84</v>
      </c>
      <c r="J17" s="186" t="s">
        <v>85</v>
      </c>
      <c r="K17" s="186" t="s">
        <v>94</v>
      </c>
      <c r="L17" s="186" t="s">
        <v>104</v>
      </c>
      <c r="M17" s="187" t="s">
        <v>88</v>
      </c>
      <c r="N17" s="187" t="s">
        <v>90</v>
      </c>
      <c r="O17" s="187" t="s">
        <v>98</v>
      </c>
      <c r="P17" s="188" t="s">
        <v>91</v>
      </c>
      <c r="Q17" s="188" t="s">
        <v>101</v>
      </c>
      <c r="R17" s="188" t="s">
        <v>103</v>
      </c>
      <c r="S17" s="189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35" t="str">
        <f t="shared" si="1"/>
        <v>INVALID</v>
      </c>
    </row>
    <row r="18">
      <c r="E18" s="4"/>
      <c r="F18" s="4"/>
      <c r="G18" s="79">
        <v>16.0</v>
      </c>
      <c r="H18" s="185" t="s">
        <v>83</v>
      </c>
      <c r="I18" s="185" t="s">
        <v>84</v>
      </c>
      <c r="J18" s="186" t="s">
        <v>85</v>
      </c>
      <c r="K18" s="186" t="s">
        <v>97</v>
      </c>
      <c r="L18" s="186" t="s">
        <v>100</v>
      </c>
      <c r="M18" s="187" t="s">
        <v>88</v>
      </c>
      <c r="N18" s="187" t="s">
        <v>95</v>
      </c>
      <c r="O18" s="187" t="s">
        <v>98</v>
      </c>
      <c r="P18" s="188" t="s">
        <v>92</v>
      </c>
      <c r="Q18" s="188" t="s">
        <v>93</v>
      </c>
      <c r="R18" s="188" t="s">
        <v>96</v>
      </c>
      <c r="S18" s="189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35" t="str">
        <f t="shared" si="1"/>
        <v>INVALID</v>
      </c>
    </row>
    <row r="19">
      <c r="A19" s="4"/>
      <c r="B19" s="4"/>
      <c r="C19" s="4"/>
      <c r="D19" s="4"/>
      <c r="E19" s="4"/>
      <c r="F19" s="4"/>
      <c r="G19" s="64">
        <v>17.0</v>
      </c>
      <c r="H19" s="185" t="s">
        <v>83</v>
      </c>
      <c r="I19" s="185" t="s">
        <v>84</v>
      </c>
      <c r="J19" s="186" t="s">
        <v>85</v>
      </c>
      <c r="K19" s="186" t="s">
        <v>97</v>
      </c>
      <c r="L19" s="186" t="s">
        <v>102</v>
      </c>
      <c r="M19" s="187" t="s">
        <v>89</v>
      </c>
      <c r="N19" s="187" t="s">
        <v>90</v>
      </c>
      <c r="O19" s="187" t="s">
        <v>95</v>
      </c>
      <c r="P19" s="188" t="s">
        <v>92</v>
      </c>
      <c r="Q19" s="188" t="s">
        <v>93</v>
      </c>
      <c r="R19" s="188" t="s">
        <v>99</v>
      </c>
      <c r="S19" s="189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35" t="str">
        <f t="shared" si="1"/>
        <v>INVALID</v>
      </c>
    </row>
    <row r="20">
      <c r="A20" s="4"/>
      <c r="B20" s="4"/>
      <c r="C20" s="4"/>
      <c r="D20" s="4"/>
      <c r="E20" s="4"/>
      <c r="F20" s="4"/>
      <c r="G20" s="79">
        <v>18.0</v>
      </c>
      <c r="H20" s="185" t="s">
        <v>83</v>
      </c>
      <c r="I20" s="185" t="s">
        <v>84</v>
      </c>
      <c r="J20" s="186" t="s">
        <v>85</v>
      </c>
      <c r="K20" s="186" t="s">
        <v>97</v>
      </c>
      <c r="L20" s="186" t="s">
        <v>104</v>
      </c>
      <c r="M20" s="187" t="s">
        <v>89</v>
      </c>
      <c r="N20" s="187" t="s">
        <v>90</v>
      </c>
      <c r="O20" s="187" t="s">
        <v>98</v>
      </c>
      <c r="P20" s="188" t="s">
        <v>92</v>
      </c>
      <c r="Q20" s="188" t="s">
        <v>93</v>
      </c>
      <c r="R20" s="188" t="s">
        <v>101</v>
      </c>
      <c r="S20" s="189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35" t="str">
        <f t="shared" si="1"/>
        <v>INVALID</v>
      </c>
    </row>
    <row r="21" ht="15.75" customHeight="1">
      <c r="A21" s="4"/>
      <c r="B21" s="4"/>
      <c r="C21" s="4"/>
      <c r="D21" s="4"/>
      <c r="E21" s="4"/>
      <c r="F21" s="4"/>
      <c r="G21" s="64">
        <v>19.0</v>
      </c>
      <c r="H21" s="185" t="s">
        <v>83</v>
      </c>
      <c r="I21" s="185" t="s">
        <v>84</v>
      </c>
      <c r="J21" s="186" t="s">
        <v>85</v>
      </c>
      <c r="K21" s="186" t="s">
        <v>100</v>
      </c>
      <c r="L21" s="186" t="s">
        <v>102</v>
      </c>
      <c r="M21" s="187" t="s">
        <v>89</v>
      </c>
      <c r="N21" s="187" t="s">
        <v>95</v>
      </c>
      <c r="O21" s="187" t="s">
        <v>98</v>
      </c>
      <c r="P21" s="188" t="s">
        <v>92</v>
      </c>
      <c r="Q21" s="188" t="s">
        <v>93</v>
      </c>
      <c r="R21" s="188" t="s">
        <v>103</v>
      </c>
      <c r="S21" s="189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35" t="str">
        <f t="shared" si="1"/>
        <v>INVALID</v>
      </c>
    </row>
    <row r="22" ht="15.75" customHeight="1">
      <c r="A22" s="4"/>
      <c r="B22" s="4"/>
      <c r="C22" s="4"/>
      <c r="D22" s="4"/>
      <c r="E22" s="4"/>
      <c r="F22" s="4"/>
      <c r="G22" s="79">
        <v>20.0</v>
      </c>
      <c r="H22" s="185" t="s">
        <v>83</v>
      </c>
      <c r="I22" s="185" t="s">
        <v>84</v>
      </c>
      <c r="J22" s="186" t="s">
        <v>85</v>
      </c>
      <c r="K22" s="186" t="s">
        <v>100</v>
      </c>
      <c r="L22" s="186" t="s">
        <v>104</v>
      </c>
      <c r="M22" s="187" t="s">
        <v>90</v>
      </c>
      <c r="N22" s="187" t="s">
        <v>95</v>
      </c>
      <c r="O22" s="187" t="s">
        <v>98</v>
      </c>
      <c r="P22" s="188" t="s">
        <v>92</v>
      </c>
      <c r="Q22" s="188" t="s">
        <v>96</v>
      </c>
      <c r="R22" s="188" t="s">
        <v>99</v>
      </c>
      <c r="S22" s="189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35" t="str">
        <f t="shared" si="1"/>
        <v>INVALID</v>
      </c>
    </row>
    <row r="23" ht="15.75" customHeight="1">
      <c r="A23" s="4"/>
      <c r="B23" s="4"/>
      <c r="C23" s="4"/>
      <c r="D23" s="4"/>
      <c r="E23" s="4"/>
      <c r="F23" s="4"/>
      <c r="G23" s="64">
        <v>21.0</v>
      </c>
      <c r="H23" s="185" t="s">
        <v>83</v>
      </c>
      <c r="I23" s="185" t="s">
        <v>84</v>
      </c>
      <c r="J23" s="186" t="s">
        <v>85</v>
      </c>
      <c r="K23" s="186" t="s">
        <v>102</v>
      </c>
      <c r="L23" s="186" t="s">
        <v>104</v>
      </c>
      <c r="M23" s="187" t="s">
        <v>88</v>
      </c>
      <c r="N23" s="187" t="s">
        <v>89</v>
      </c>
      <c r="O23" s="187" t="s">
        <v>90</v>
      </c>
      <c r="P23" s="188" t="s">
        <v>92</v>
      </c>
      <c r="Q23" s="188" t="s">
        <v>96</v>
      </c>
      <c r="R23" s="188" t="s">
        <v>101</v>
      </c>
      <c r="S23" s="189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35" t="str">
        <f t="shared" si="1"/>
        <v>INVALID</v>
      </c>
    </row>
    <row r="24" ht="15.75" customHeight="1">
      <c r="A24" s="4"/>
      <c r="B24" s="4"/>
      <c r="C24" s="4"/>
      <c r="D24" s="4"/>
      <c r="E24" s="4"/>
      <c r="F24" s="4"/>
      <c r="G24" s="79">
        <v>22.0</v>
      </c>
      <c r="H24" s="185" t="s">
        <v>83</v>
      </c>
      <c r="I24" s="185" t="s">
        <v>84</v>
      </c>
      <c r="J24" s="186" t="s">
        <v>86</v>
      </c>
      <c r="K24" s="186" t="s">
        <v>87</v>
      </c>
      <c r="L24" s="186" t="s">
        <v>94</v>
      </c>
      <c r="M24" s="187" t="s">
        <v>88</v>
      </c>
      <c r="N24" s="187" t="s">
        <v>89</v>
      </c>
      <c r="O24" s="187" t="s">
        <v>95</v>
      </c>
      <c r="P24" s="188" t="s">
        <v>92</v>
      </c>
      <c r="Q24" s="188" t="s">
        <v>96</v>
      </c>
      <c r="R24" s="188" t="s">
        <v>103</v>
      </c>
      <c r="S24" s="189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35" t="str">
        <f t="shared" si="1"/>
        <v>INVALID</v>
      </c>
    </row>
    <row r="25" ht="15.75" customHeight="1">
      <c r="A25" s="4"/>
      <c r="B25" s="4"/>
      <c r="C25" s="4"/>
      <c r="D25" s="4"/>
      <c r="E25" s="4"/>
      <c r="F25" s="4"/>
      <c r="G25" s="64">
        <v>23.0</v>
      </c>
      <c r="H25" s="185" t="s">
        <v>83</v>
      </c>
      <c r="I25" s="185" t="s">
        <v>84</v>
      </c>
      <c r="J25" s="186" t="s">
        <v>86</v>
      </c>
      <c r="K25" s="186" t="s">
        <v>87</v>
      </c>
      <c r="L25" s="186" t="s">
        <v>97</v>
      </c>
      <c r="M25" s="187" t="s">
        <v>88</v>
      </c>
      <c r="N25" s="187" t="s">
        <v>89</v>
      </c>
      <c r="O25" s="187" t="s">
        <v>98</v>
      </c>
      <c r="P25" s="188" t="s">
        <v>92</v>
      </c>
      <c r="Q25" s="188" t="s">
        <v>99</v>
      </c>
      <c r="R25" s="188" t="s">
        <v>101</v>
      </c>
      <c r="S25" s="189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35" t="str">
        <f t="shared" si="1"/>
        <v>INVALID</v>
      </c>
    </row>
    <row r="26" ht="15.75" customHeight="1">
      <c r="A26" s="4"/>
      <c r="B26" s="4"/>
      <c r="C26" s="4"/>
      <c r="D26" s="4"/>
      <c r="E26" s="4"/>
      <c r="F26" s="4"/>
      <c r="G26" s="79">
        <v>24.0</v>
      </c>
      <c r="H26" s="185" t="s">
        <v>83</v>
      </c>
      <c r="I26" s="185" t="s">
        <v>84</v>
      </c>
      <c r="J26" s="186" t="s">
        <v>86</v>
      </c>
      <c r="K26" s="186" t="s">
        <v>87</v>
      </c>
      <c r="L26" s="186" t="s">
        <v>100</v>
      </c>
      <c r="M26" s="187" t="s">
        <v>88</v>
      </c>
      <c r="N26" s="187" t="s">
        <v>90</v>
      </c>
      <c r="O26" s="187" t="s">
        <v>95</v>
      </c>
      <c r="P26" s="188" t="s">
        <v>92</v>
      </c>
      <c r="Q26" s="188" t="s">
        <v>99</v>
      </c>
      <c r="R26" s="188" t="s">
        <v>103</v>
      </c>
      <c r="S26" s="189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35" t="str">
        <f t="shared" si="1"/>
        <v>INVALID</v>
      </c>
    </row>
    <row r="27" ht="15.75" customHeight="1">
      <c r="A27" s="4"/>
      <c r="B27" s="4"/>
      <c r="C27" s="4"/>
      <c r="D27" s="4"/>
      <c r="E27" s="4"/>
      <c r="F27" s="4"/>
      <c r="G27" s="64">
        <v>25.0</v>
      </c>
      <c r="H27" s="185" t="s">
        <v>83</v>
      </c>
      <c r="I27" s="185" t="s">
        <v>84</v>
      </c>
      <c r="J27" s="186" t="s">
        <v>86</v>
      </c>
      <c r="K27" s="186" t="s">
        <v>87</v>
      </c>
      <c r="L27" s="186" t="s">
        <v>102</v>
      </c>
      <c r="M27" s="187" t="s">
        <v>88</v>
      </c>
      <c r="N27" s="187" t="s">
        <v>90</v>
      </c>
      <c r="O27" s="187" t="s">
        <v>98</v>
      </c>
      <c r="P27" s="188" t="s">
        <v>92</v>
      </c>
      <c r="Q27" s="188" t="s">
        <v>101</v>
      </c>
      <c r="R27" s="188" t="s">
        <v>103</v>
      </c>
      <c r="S27" s="189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35" t="str">
        <f t="shared" si="1"/>
        <v>INVALID</v>
      </c>
    </row>
    <row r="28" ht="15.75" customHeight="1">
      <c r="A28" s="4"/>
      <c r="B28" s="4"/>
      <c r="C28" s="4"/>
      <c r="D28" s="4"/>
      <c r="E28" s="4"/>
      <c r="F28" s="4"/>
      <c r="G28" s="79">
        <v>26.0</v>
      </c>
      <c r="H28" s="185" t="s">
        <v>83</v>
      </c>
      <c r="I28" s="185" t="s">
        <v>84</v>
      </c>
      <c r="J28" s="186" t="s">
        <v>86</v>
      </c>
      <c r="K28" s="186" t="s">
        <v>87</v>
      </c>
      <c r="L28" s="186" t="s">
        <v>104</v>
      </c>
      <c r="M28" s="187" t="s">
        <v>88</v>
      </c>
      <c r="N28" s="187" t="s">
        <v>95</v>
      </c>
      <c r="O28" s="187" t="s">
        <v>98</v>
      </c>
      <c r="P28" s="188" t="s">
        <v>93</v>
      </c>
      <c r="Q28" s="188" t="s">
        <v>96</v>
      </c>
      <c r="R28" s="188" t="s">
        <v>99</v>
      </c>
      <c r="S28" s="189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35" t="str">
        <f t="shared" si="1"/>
        <v>INVALID</v>
      </c>
    </row>
    <row r="29" ht="15.75" customHeight="1">
      <c r="A29" s="4"/>
      <c r="B29" s="4"/>
      <c r="C29" s="4"/>
      <c r="D29" s="4"/>
      <c r="E29" s="4"/>
      <c r="F29" s="4"/>
      <c r="G29" s="64">
        <v>27.0</v>
      </c>
      <c r="H29" s="185" t="s">
        <v>83</v>
      </c>
      <c r="I29" s="185" t="s">
        <v>84</v>
      </c>
      <c r="J29" s="186" t="s">
        <v>86</v>
      </c>
      <c r="K29" s="186" t="s">
        <v>94</v>
      </c>
      <c r="L29" s="186" t="s">
        <v>97</v>
      </c>
      <c r="M29" s="187" t="s">
        <v>89</v>
      </c>
      <c r="N29" s="187" t="s">
        <v>90</v>
      </c>
      <c r="O29" s="187" t="s">
        <v>95</v>
      </c>
      <c r="P29" s="188" t="s">
        <v>93</v>
      </c>
      <c r="Q29" s="188" t="s">
        <v>96</v>
      </c>
      <c r="R29" s="188" t="s">
        <v>101</v>
      </c>
      <c r="S29" s="189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35" t="str">
        <f t="shared" si="1"/>
        <v>INVALID</v>
      </c>
    </row>
    <row r="30" ht="15.75" customHeight="1">
      <c r="A30" s="4"/>
      <c r="B30" s="4"/>
      <c r="C30" s="4"/>
      <c r="D30" s="4"/>
      <c r="E30" s="4"/>
      <c r="F30" s="4"/>
      <c r="G30" s="79">
        <v>28.0</v>
      </c>
      <c r="H30" s="185" t="s">
        <v>83</v>
      </c>
      <c r="I30" s="185" t="s">
        <v>84</v>
      </c>
      <c r="J30" s="186" t="s">
        <v>86</v>
      </c>
      <c r="K30" s="186" t="s">
        <v>94</v>
      </c>
      <c r="L30" s="186" t="s">
        <v>100</v>
      </c>
      <c r="M30" s="187" t="s">
        <v>89</v>
      </c>
      <c r="N30" s="187" t="s">
        <v>90</v>
      </c>
      <c r="O30" s="187" t="s">
        <v>98</v>
      </c>
      <c r="P30" s="188" t="s">
        <v>93</v>
      </c>
      <c r="Q30" s="188" t="s">
        <v>96</v>
      </c>
      <c r="R30" s="188" t="s">
        <v>103</v>
      </c>
      <c r="S30" s="189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35" t="str">
        <f t="shared" si="1"/>
        <v>INVALID</v>
      </c>
    </row>
    <row r="31" ht="15.75" customHeight="1">
      <c r="A31" s="4"/>
      <c r="B31" s="4"/>
      <c r="C31" s="4"/>
      <c r="D31" s="4"/>
      <c r="E31" s="4"/>
      <c r="F31" s="4"/>
      <c r="G31" s="64">
        <v>29.0</v>
      </c>
      <c r="H31" s="185" t="s">
        <v>83</v>
      </c>
      <c r="I31" s="185" t="s">
        <v>84</v>
      </c>
      <c r="J31" s="186" t="s">
        <v>86</v>
      </c>
      <c r="K31" s="186" t="s">
        <v>94</v>
      </c>
      <c r="L31" s="186" t="s">
        <v>102</v>
      </c>
      <c r="M31" s="187" t="s">
        <v>89</v>
      </c>
      <c r="N31" s="187" t="s">
        <v>95</v>
      </c>
      <c r="O31" s="187" t="s">
        <v>98</v>
      </c>
      <c r="P31" s="188" t="s">
        <v>93</v>
      </c>
      <c r="Q31" s="188" t="s">
        <v>99</v>
      </c>
      <c r="R31" s="188" t="s">
        <v>101</v>
      </c>
      <c r="S31" s="189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35" t="str">
        <f t="shared" si="1"/>
        <v>INVALID</v>
      </c>
    </row>
    <row r="32" ht="15.75" customHeight="1">
      <c r="A32" s="4"/>
      <c r="B32" s="4"/>
      <c r="C32" s="4"/>
      <c r="D32" s="4"/>
      <c r="E32" s="4"/>
      <c r="F32" s="4"/>
      <c r="G32" s="79">
        <v>30.0</v>
      </c>
      <c r="H32" s="185" t="s">
        <v>83</v>
      </c>
      <c r="I32" s="185" t="s">
        <v>84</v>
      </c>
      <c r="J32" s="186" t="s">
        <v>86</v>
      </c>
      <c r="K32" s="186" t="s">
        <v>94</v>
      </c>
      <c r="L32" s="186" t="s">
        <v>104</v>
      </c>
      <c r="M32" s="187" t="s">
        <v>90</v>
      </c>
      <c r="N32" s="187" t="s">
        <v>95</v>
      </c>
      <c r="O32" s="187" t="s">
        <v>98</v>
      </c>
      <c r="P32" s="188" t="s">
        <v>93</v>
      </c>
      <c r="Q32" s="188" t="s">
        <v>99</v>
      </c>
      <c r="R32" s="188" t="s">
        <v>103</v>
      </c>
      <c r="S32" s="189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35" t="str">
        <f t="shared" si="1"/>
        <v>INVALID</v>
      </c>
    </row>
    <row r="33" ht="15.75" customHeight="1">
      <c r="A33" s="4"/>
      <c r="B33" s="4"/>
      <c r="C33" s="4"/>
      <c r="D33" s="4"/>
      <c r="E33" s="4"/>
      <c r="F33" s="4"/>
      <c r="G33" s="64">
        <v>31.0</v>
      </c>
      <c r="H33" s="185" t="s">
        <v>83</v>
      </c>
      <c r="I33" s="185" t="s">
        <v>84</v>
      </c>
      <c r="J33" s="186" t="s">
        <v>86</v>
      </c>
      <c r="K33" s="186" t="s">
        <v>97</v>
      </c>
      <c r="L33" s="186" t="s">
        <v>100</v>
      </c>
      <c r="M33" s="187" t="s">
        <v>88</v>
      </c>
      <c r="N33" s="187" t="s">
        <v>89</v>
      </c>
      <c r="O33" s="187" t="s">
        <v>90</v>
      </c>
      <c r="P33" s="188" t="s">
        <v>93</v>
      </c>
      <c r="Q33" s="188" t="s">
        <v>101</v>
      </c>
      <c r="R33" s="188" t="s">
        <v>103</v>
      </c>
      <c r="S33" s="189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35" t="str">
        <f t="shared" si="1"/>
        <v>INVALID</v>
      </c>
    </row>
    <row r="34" ht="15.75" customHeight="1">
      <c r="A34" s="4"/>
      <c r="B34" s="4"/>
      <c r="C34" s="4"/>
      <c r="D34" s="4"/>
      <c r="E34" s="4"/>
      <c r="F34" s="4"/>
      <c r="G34" s="79">
        <v>32.0</v>
      </c>
      <c r="H34" s="185" t="s">
        <v>83</v>
      </c>
      <c r="I34" s="185" t="s">
        <v>84</v>
      </c>
      <c r="J34" s="186" t="s">
        <v>86</v>
      </c>
      <c r="K34" s="186" t="s">
        <v>97</v>
      </c>
      <c r="L34" s="186" t="s">
        <v>102</v>
      </c>
      <c r="M34" s="187" t="s">
        <v>88</v>
      </c>
      <c r="N34" s="187" t="s">
        <v>89</v>
      </c>
      <c r="O34" s="187" t="s">
        <v>95</v>
      </c>
      <c r="P34" s="188" t="s">
        <v>96</v>
      </c>
      <c r="Q34" s="188" t="s">
        <v>99</v>
      </c>
      <c r="R34" s="188" t="s">
        <v>101</v>
      </c>
      <c r="S34" s="189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35" t="str">
        <f t="shared" si="1"/>
        <v>INVALID</v>
      </c>
    </row>
    <row r="35" ht="15.75" customHeight="1">
      <c r="A35" s="4"/>
      <c r="B35" s="4"/>
      <c r="C35" s="4"/>
      <c r="D35" s="4"/>
      <c r="E35" s="4"/>
      <c r="F35" s="4"/>
      <c r="G35" s="64">
        <v>33.0</v>
      </c>
      <c r="H35" s="185" t="s">
        <v>83</v>
      </c>
      <c r="I35" s="185" t="s">
        <v>84</v>
      </c>
      <c r="J35" s="186" t="s">
        <v>86</v>
      </c>
      <c r="K35" s="186" t="s">
        <v>97</v>
      </c>
      <c r="L35" s="186" t="s">
        <v>104</v>
      </c>
      <c r="M35" s="187" t="s">
        <v>88</v>
      </c>
      <c r="N35" s="187" t="s">
        <v>89</v>
      </c>
      <c r="O35" s="187" t="s">
        <v>98</v>
      </c>
      <c r="P35" s="188" t="s">
        <v>96</v>
      </c>
      <c r="Q35" s="188" t="s">
        <v>99</v>
      </c>
      <c r="R35" s="188" t="s">
        <v>103</v>
      </c>
      <c r="S35" s="189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35" t="str">
        <f t="shared" si="1"/>
        <v>INVALID</v>
      </c>
    </row>
    <row r="36" ht="15.75" customHeight="1">
      <c r="A36" s="4"/>
      <c r="B36" s="4"/>
      <c r="C36" s="4"/>
      <c r="D36" s="4"/>
      <c r="E36" s="4"/>
      <c r="F36" s="4"/>
      <c r="G36" s="79">
        <v>34.0</v>
      </c>
      <c r="H36" s="185" t="s">
        <v>83</v>
      </c>
      <c r="I36" s="185" t="s">
        <v>84</v>
      </c>
      <c r="J36" s="186" t="s">
        <v>86</v>
      </c>
      <c r="K36" s="186" t="s">
        <v>100</v>
      </c>
      <c r="L36" s="186" t="s">
        <v>102</v>
      </c>
      <c r="M36" s="187" t="s">
        <v>88</v>
      </c>
      <c r="N36" s="187" t="s">
        <v>90</v>
      </c>
      <c r="O36" s="187" t="s">
        <v>95</v>
      </c>
      <c r="P36" s="188" t="s">
        <v>96</v>
      </c>
      <c r="Q36" s="188" t="s">
        <v>101</v>
      </c>
      <c r="R36" s="188" t="s">
        <v>103</v>
      </c>
      <c r="S36" s="189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35" t="str">
        <f t="shared" si="1"/>
        <v>INVALID</v>
      </c>
    </row>
    <row r="37" ht="15.75" customHeight="1">
      <c r="A37" s="4"/>
      <c r="B37" s="4"/>
      <c r="C37" s="4"/>
      <c r="D37" s="4"/>
      <c r="E37" s="4"/>
      <c r="F37" s="4"/>
      <c r="G37" s="64">
        <v>35.0</v>
      </c>
      <c r="H37" s="185" t="s">
        <v>83</v>
      </c>
      <c r="I37" s="185" t="s">
        <v>84</v>
      </c>
      <c r="J37" s="186" t="s">
        <v>86</v>
      </c>
      <c r="K37" s="186" t="s">
        <v>100</v>
      </c>
      <c r="L37" s="186" t="s">
        <v>104</v>
      </c>
      <c r="M37" s="187" t="s">
        <v>88</v>
      </c>
      <c r="N37" s="187" t="s">
        <v>90</v>
      </c>
      <c r="O37" s="187" t="s">
        <v>98</v>
      </c>
      <c r="P37" s="188" t="s">
        <v>99</v>
      </c>
      <c r="Q37" s="188" t="s">
        <v>101</v>
      </c>
      <c r="R37" s="188" t="s">
        <v>103</v>
      </c>
      <c r="S37" s="189" t="str">
        <f>SUMPRODUCT(SUMIF('Master Sheet'!$B$3:$B$24,$H37:$R37,'Master Sheet'!$E$3:$E$24))</f>
        <v>0</v>
      </c>
      <c r="T37" s="92" t="str">
        <f>SUMPRODUCT(COUNTIFS('Master Sheet'!$B$3:$B$24,$H37:$R37,'Master Sheet'!$C$3:$C$24,T$2))</f>
        <v>0</v>
      </c>
      <c r="U37" s="92" t="str">
        <f>SUMPRODUCT(COUNTIFS('Master Sheet'!$B$3:$B$24,$H37:$R37,'Master Sheet'!$C$3:$C$24,U$2))</f>
        <v>0</v>
      </c>
      <c r="V37" s="35" t="str">
        <f t="shared" si="1"/>
        <v>INVALID</v>
      </c>
    </row>
    <row r="38" ht="15.75" customHeight="1">
      <c r="A38" s="4"/>
      <c r="B38" s="4"/>
      <c r="C38" s="4"/>
      <c r="D38" s="4"/>
      <c r="E38" s="4"/>
      <c r="F38" s="4"/>
      <c r="G38" s="79">
        <v>36.0</v>
      </c>
      <c r="H38" s="185" t="s">
        <v>83</v>
      </c>
      <c r="I38" s="185" t="s">
        <v>84</v>
      </c>
      <c r="J38" s="186" t="s">
        <v>86</v>
      </c>
      <c r="K38" s="186" t="s">
        <v>102</v>
      </c>
      <c r="L38" s="186" t="s">
        <v>104</v>
      </c>
      <c r="M38" s="187" t="s">
        <v>88</v>
      </c>
      <c r="N38" s="187" t="s">
        <v>95</v>
      </c>
      <c r="O38" s="187" t="s">
        <v>98</v>
      </c>
      <c r="P38" s="188" t="s">
        <v>91</v>
      </c>
      <c r="Q38" s="188" t="s">
        <v>92</v>
      </c>
      <c r="R38" s="188" t="s">
        <v>93</v>
      </c>
      <c r="S38" s="189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35" t="str">
        <f t="shared" si="1"/>
        <v>INVALID</v>
      </c>
    </row>
    <row r="39" ht="15.75" customHeight="1">
      <c r="A39" s="4"/>
      <c r="B39" s="4"/>
      <c r="C39" s="4"/>
      <c r="D39" s="4"/>
      <c r="E39" s="4"/>
      <c r="F39" s="4"/>
      <c r="G39" s="64">
        <v>37.0</v>
      </c>
      <c r="H39" s="185" t="s">
        <v>83</v>
      </c>
      <c r="I39" s="185" t="s">
        <v>84</v>
      </c>
      <c r="J39" s="186" t="s">
        <v>87</v>
      </c>
      <c r="K39" s="186" t="s">
        <v>94</v>
      </c>
      <c r="L39" s="186" t="s">
        <v>97</v>
      </c>
      <c r="M39" s="187" t="s">
        <v>89</v>
      </c>
      <c r="N39" s="187" t="s">
        <v>90</v>
      </c>
      <c r="O39" s="187" t="s">
        <v>95</v>
      </c>
      <c r="P39" s="188" t="s">
        <v>91</v>
      </c>
      <c r="Q39" s="188" t="s">
        <v>92</v>
      </c>
      <c r="R39" s="188" t="s">
        <v>96</v>
      </c>
      <c r="S39" s="189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35" t="str">
        <f t="shared" si="1"/>
        <v>INVALID</v>
      </c>
    </row>
    <row r="40" ht="15.75" customHeight="1">
      <c r="A40" s="4"/>
      <c r="B40" s="4"/>
      <c r="C40" s="4"/>
      <c r="D40" s="4"/>
      <c r="E40" s="4"/>
      <c r="F40" s="4"/>
      <c r="G40" s="79">
        <v>38.0</v>
      </c>
      <c r="H40" s="185" t="s">
        <v>83</v>
      </c>
      <c r="I40" s="185" t="s">
        <v>84</v>
      </c>
      <c r="J40" s="186" t="s">
        <v>87</v>
      </c>
      <c r="K40" s="186" t="s">
        <v>94</v>
      </c>
      <c r="L40" s="186" t="s">
        <v>100</v>
      </c>
      <c r="M40" s="187" t="s">
        <v>89</v>
      </c>
      <c r="N40" s="187" t="s">
        <v>90</v>
      </c>
      <c r="O40" s="187" t="s">
        <v>98</v>
      </c>
      <c r="P40" s="188" t="s">
        <v>91</v>
      </c>
      <c r="Q40" s="188" t="s">
        <v>92</v>
      </c>
      <c r="R40" s="188" t="s">
        <v>99</v>
      </c>
      <c r="S40" s="189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35" t="str">
        <f t="shared" si="1"/>
        <v>INVALID</v>
      </c>
    </row>
    <row r="41" ht="15.75" customHeight="1">
      <c r="A41" s="4"/>
      <c r="B41" s="4"/>
      <c r="C41" s="4"/>
      <c r="D41" s="4"/>
      <c r="E41" s="4"/>
      <c r="F41" s="4"/>
      <c r="G41" s="64">
        <v>39.0</v>
      </c>
      <c r="H41" s="185" t="s">
        <v>83</v>
      </c>
      <c r="I41" s="185" t="s">
        <v>84</v>
      </c>
      <c r="J41" s="186" t="s">
        <v>87</v>
      </c>
      <c r="K41" s="186" t="s">
        <v>94</v>
      </c>
      <c r="L41" s="186" t="s">
        <v>102</v>
      </c>
      <c r="M41" s="187" t="s">
        <v>89</v>
      </c>
      <c r="N41" s="187" t="s">
        <v>95</v>
      </c>
      <c r="O41" s="187" t="s">
        <v>98</v>
      </c>
      <c r="P41" s="188" t="s">
        <v>91</v>
      </c>
      <c r="Q41" s="188" t="s">
        <v>92</v>
      </c>
      <c r="R41" s="188" t="s">
        <v>101</v>
      </c>
      <c r="S41" s="189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35" t="str">
        <f t="shared" si="1"/>
        <v>INVALID</v>
      </c>
    </row>
    <row r="42" ht="15.75" customHeight="1">
      <c r="A42" s="4"/>
      <c r="B42" s="4"/>
      <c r="C42" s="4"/>
      <c r="D42" s="4"/>
      <c r="E42" s="4"/>
      <c r="F42" s="4"/>
      <c r="G42" s="79">
        <v>40.0</v>
      </c>
      <c r="H42" s="185" t="s">
        <v>83</v>
      </c>
      <c r="I42" s="185" t="s">
        <v>84</v>
      </c>
      <c r="J42" s="186" t="s">
        <v>87</v>
      </c>
      <c r="K42" s="186" t="s">
        <v>94</v>
      </c>
      <c r="L42" s="186" t="s">
        <v>104</v>
      </c>
      <c r="M42" s="187" t="s">
        <v>90</v>
      </c>
      <c r="N42" s="187" t="s">
        <v>95</v>
      </c>
      <c r="O42" s="187" t="s">
        <v>98</v>
      </c>
      <c r="P42" s="188" t="s">
        <v>91</v>
      </c>
      <c r="Q42" s="188" t="s">
        <v>92</v>
      </c>
      <c r="R42" s="188" t="s">
        <v>103</v>
      </c>
      <c r="S42" s="189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35" t="str">
        <f t="shared" si="1"/>
        <v>INVALID</v>
      </c>
    </row>
    <row r="43" ht="15.75" customHeight="1">
      <c r="A43" s="4"/>
      <c r="B43" s="4"/>
      <c r="C43" s="4"/>
      <c r="D43" s="4"/>
      <c r="E43" s="4"/>
      <c r="F43" s="4"/>
      <c r="G43" s="64">
        <v>41.0</v>
      </c>
      <c r="H43" s="185" t="s">
        <v>83</v>
      </c>
      <c r="I43" s="185" t="s">
        <v>84</v>
      </c>
      <c r="J43" s="186" t="s">
        <v>87</v>
      </c>
      <c r="K43" s="186" t="s">
        <v>97</v>
      </c>
      <c r="L43" s="186" t="s">
        <v>100</v>
      </c>
      <c r="M43" s="187" t="s">
        <v>88</v>
      </c>
      <c r="N43" s="187" t="s">
        <v>89</v>
      </c>
      <c r="O43" s="187" t="s">
        <v>90</v>
      </c>
      <c r="P43" s="188" t="s">
        <v>91</v>
      </c>
      <c r="Q43" s="188" t="s">
        <v>93</v>
      </c>
      <c r="R43" s="188" t="s">
        <v>96</v>
      </c>
      <c r="S43" s="189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35" t="str">
        <f t="shared" si="1"/>
        <v>INVALID</v>
      </c>
    </row>
    <row r="44" ht="15.75" customHeight="1">
      <c r="A44" s="4"/>
      <c r="B44" s="4"/>
      <c r="C44" s="4"/>
      <c r="D44" s="4"/>
      <c r="E44" s="4"/>
      <c r="F44" s="4"/>
      <c r="G44" s="79">
        <v>42.0</v>
      </c>
      <c r="H44" s="185" t="s">
        <v>83</v>
      </c>
      <c r="I44" s="185" t="s">
        <v>84</v>
      </c>
      <c r="J44" s="186" t="s">
        <v>87</v>
      </c>
      <c r="K44" s="186" t="s">
        <v>97</v>
      </c>
      <c r="L44" s="186" t="s">
        <v>102</v>
      </c>
      <c r="M44" s="187" t="s">
        <v>88</v>
      </c>
      <c r="N44" s="187" t="s">
        <v>89</v>
      </c>
      <c r="O44" s="187" t="s">
        <v>95</v>
      </c>
      <c r="P44" s="188" t="s">
        <v>91</v>
      </c>
      <c r="Q44" s="188" t="s">
        <v>93</v>
      </c>
      <c r="R44" s="188" t="s">
        <v>99</v>
      </c>
      <c r="S44" s="189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35" t="str">
        <f t="shared" si="1"/>
        <v>INVALID</v>
      </c>
    </row>
    <row r="45" ht="15.75" customHeight="1">
      <c r="A45" s="4"/>
      <c r="B45" s="4"/>
      <c r="C45" s="4"/>
      <c r="D45" s="4"/>
      <c r="E45" s="4"/>
      <c r="F45" s="4"/>
      <c r="G45" s="64">
        <v>43.0</v>
      </c>
      <c r="H45" s="185" t="s">
        <v>83</v>
      </c>
      <c r="I45" s="185" t="s">
        <v>84</v>
      </c>
      <c r="J45" s="186" t="s">
        <v>87</v>
      </c>
      <c r="K45" s="186" t="s">
        <v>97</v>
      </c>
      <c r="L45" s="186" t="s">
        <v>104</v>
      </c>
      <c r="M45" s="187" t="s">
        <v>88</v>
      </c>
      <c r="N45" s="187" t="s">
        <v>89</v>
      </c>
      <c r="O45" s="187" t="s">
        <v>98</v>
      </c>
      <c r="P45" s="188" t="s">
        <v>91</v>
      </c>
      <c r="Q45" s="188" t="s">
        <v>93</v>
      </c>
      <c r="R45" s="188" t="s">
        <v>101</v>
      </c>
      <c r="S45" s="189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35" t="str">
        <f t="shared" si="1"/>
        <v>INVALID</v>
      </c>
    </row>
    <row r="46" ht="15.75" customHeight="1">
      <c r="A46" s="4"/>
      <c r="B46" s="4"/>
      <c r="C46" s="4"/>
      <c r="D46" s="4"/>
      <c r="E46" s="4"/>
      <c r="F46" s="4"/>
      <c r="G46" s="79">
        <v>44.0</v>
      </c>
      <c r="H46" s="185" t="s">
        <v>83</v>
      </c>
      <c r="I46" s="185" t="s">
        <v>84</v>
      </c>
      <c r="J46" s="186" t="s">
        <v>87</v>
      </c>
      <c r="K46" s="186" t="s">
        <v>100</v>
      </c>
      <c r="L46" s="186" t="s">
        <v>102</v>
      </c>
      <c r="M46" s="187" t="s">
        <v>88</v>
      </c>
      <c r="N46" s="187" t="s">
        <v>90</v>
      </c>
      <c r="O46" s="187" t="s">
        <v>95</v>
      </c>
      <c r="P46" s="188" t="s">
        <v>91</v>
      </c>
      <c r="Q46" s="188" t="s">
        <v>93</v>
      </c>
      <c r="R46" s="188" t="s">
        <v>103</v>
      </c>
      <c r="S46" s="189" t="str">
        <f>SUMPRODUCT(SUMIF('Master Sheet'!$B$3:$B$24,$H46:$R46,'Master Sheet'!$E$3:$E$24))</f>
        <v>0</v>
      </c>
      <c r="T46" s="92" t="str">
        <f>SUMPRODUCT(COUNTIFS('Master Sheet'!$B$3:$B$24,$H46:$R46,'Master Sheet'!$C$3:$C$24,T$2))</f>
        <v>0</v>
      </c>
      <c r="U46" s="92" t="str">
        <f>SUMPRODUCT(COUNTIFS('Master Sheet'!$B$3:$B$24,$H46:$R46,'Master Sheet'!$C$3:$C$24,U$2))</f>
        <v>0</v>
      </c>
      <c r="V46" s="35" t="str">
        <f t="shared" si="1"/>
        <v>INVALID</v>
      </c>
    </row>
    <row r="47" ht="15.75" customHeight="1">
      <c r="A47" s="4"/>
      <c r="B47" s="4"/>
      <c r="C47" s="4"/>
      <c r="D47" s="4"/>
      <c r="E47" s="4"/>
      <c r="F47" s="4"/>
      <c r="G47" s="64">
        <v>45.0</v>
      </c>
      <c r="H47" s="185" t="s">
        <v>83</v>
      </c>
      <c r="I47" s="185" t="s">
        <v>84</v>
      </c>
      <c r="J47" s="186" t="s">
        <v>87</v>
      </c>
      <c r="K47" s="186" t="s">
        <v>100</v>
      </c>
      <c r="L47" s="186" t="s">
        <v>104</v>
      </c>
      <c r="M47" s="187" t="s">
        <v>88</v>
      </c>
      <c r="N47" s="187" t="s">
        <v>90</v>
      </c>
      <c r="O47" s="187" t="s">
        <v>98</v>
      </c>
      <c r="P47" s="188" t="s">
        <v>91</v>
      </c>
      <c r="Q47" s="188" t="s">
        <v>96</v>
      </c>
      <c r="R47" s="188" t="s">
        <v>99</v>
      </c>
      <c r="S47" s="189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35" t="str">
        <f t="shared" si="1"/>
        <v>INVALID</v>
      </c>
    </row>
    <row r="48" ht="15.75" customHeight="1">
      <c r="A48" s="4"/>
      <c r="B48" s="4"/>
      <c r="C48" s="4"/>
      <c r="D48" s="4"/>
      <c r="E48" s="4"/>
      <c r="F48" s="4"/>
      <c r="G48" s="79">
        <v>46.0</v>
      </c>
      <c r="H48" s="185" t="s">
        <v>83</v>
      </c>
      <c r="I48" s="185" t="s">
        <v>84</v>
      </c>
      <c r="J48" s="186" t="s">
        <v>87</v>
      </c>
      <c r="K48" s="186" t="s">
        <v>102</v>
      </c>
      <c r="L48" s="186" t="s">
        <v>104</v>
      </c>
      <c r="M48" s="187" t="s">
        <v>88</v>
      </c>
      <c r="N48" s="187" t="s">
        <v>95</v>
      </c>
      <c r="O48" s="187" t="s">
        <v>98</v>
      </c>
      <c r="P48" s="188" t="s">
        <v>91</v>
      </c>
      <c r="Q48" s="188" t="s">
        <v>96</v>
      </c>
      <c r="R48" s="188" t="s">
        <v>101</v>
      </c>
      <c r="S48" s="189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35" t="str">
        <f t="shared" si="1"/>
        <v>INVALID</v>
      </c>
    </row>
    <row r="49" ht="15.75" customHeight="1">
      <c r="A49" s="4"/>
      <c r="B49" s="4"/>
      <c r="C49" s="4"/>
      <c r="D49" s="4"/>
      <c r="E49" s="4"/>
      <c r="F49" s="4"/>
      <c r="G49" s="64">
        <v>47.0</v>
      </c>
      <c r="H49" s="185" t="s">
        <v>83</v>
      </c>
      <c r="I49" s="185" t="s">
        <v>84</v>
      </c>
      <c r="J49" s="186" t="s">
        <v>94</v>
      </c>
      <c r="K49" s="186" t="s">
        <v>97</v>
      </c>
      <c r="L49" s="186" t="s">
        <v>100</v>
      </c>
      <c r="M49" s="187" t="s">
        <v>89</v>
      </c>
      <c r="N49" s="187" t="s">
        <v>90</v>
      </c>
      <c r="O49" s="187" t="s">
        <v>95</v>
      </c>
      <c r="P49" s="188" t="s">
        <v>91</v>
      </c>
      <c r="Q49" s="188" t="s">
        <v>96</v>
      </c>
      <c r="R49" s="188" t="s">
        <v>103</v>
      </c>
      <c r="S49" s="189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35" t="str">
        <f t="shared" si="1"/>
        <v>INVALID</v>
      </c>
    </row>
    <row r="50" ht="15.75" customHeight="1">
      <c r="A50" s="4"/>
      <c r="B50" s="4"/>
      <c r="C50" s="4"/>
      <c r="D50" s="4"/>
      <c r="E50" s="4"/>
      <c r="F50" s="4"/>
      <c r="G50" s="79">
        <v>48.0</v>
      </c>
      <c r="H50" s="185" t="s">
        <v>83</v>
      </c>
      <c r="I50" s="185" t="s">
        <v>84</v>
      </c>
      <c r="J50" s="186" t="s">
        <v>94</v>
      </c>
      <c r="K50" s="186" t="s">
        <v>97</v>
      </c>
      <c r="L50" s="186" t="s">
        <v>102</v>
      </c>
      <c r="M50" s="187" t="s">
        <v>89</v>
      </c>
      <c r="N50" s="187" t="s">
        <v>90</v>
      </c>
      <c r="O50" s="187" t="s">
        <v>98</v>
      </c>
      <c r="P50" s="188" t="s">
        <v>91</v>
      </c>
      <c r="Q50" s="188" t="s">
        <v>99</v>
      </c>
      <c r="R50" s="188" t="s">
        <v>101</v>
      </c>
      <c r="S50" s="189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35" t="str">
        <f t="shared" si="1"/>
        <v>INVALID</v>
      </c>
    </row>
    <row r="51" ht="15.75" customHeight="1">
      <c r="A51" s="4"/>
      <c r="B51" s="4"/>
      <c r="C51" s="4"/>
      <c r="D51" s="4"/>
      <c r="E51" s="4"/>
      <c r="F51" s="4"/>
      <c r="G51" s="64">
        <v>49.0</v>
      </c>
      <c r="H51" s="185" t="s">
        <v>83</v>
      </c>
      <c r="I51" s="185" t="s">
        <v>84</v>
      </c>
      <c r="J51" s="186" t="s">
        <v>94</v>
      </c>
      <c r="K51" s="186" t="s">
        <v>97</v>
      </c>
      <c r="L51" s="186" t="s">
        <v>104</v>
      </c>
      <c r="M51" s="187" t="s">
        <v>89</v>
      </c>
      <c r="N51" s="187" t="s">
        <v>95</v>
      </c>
      <c r="O51" s="187" t="s">
        <v>98</v>
      </c>
      <c r="P51" s="188" t="s">
        <v>91</v>
      </c>
      <c r="Q51" s="188" t="s">
        <v>99</v>
      </c>
      <c r="R51" s="188" t="s">
        <v>103</v>
      </c>
      <c r="S51" s="189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35" t="str">
        <f t="shared" si="1"/>
        <v>INVALID</v>
      </c>
    </row>
    <row r="52" ht="15.75" customHeight="1">
      <c r="A52" s="4"/>
      <c r="B52" s="4"/>
      <c r="C52" s="4"/>
      <c r="D52" s="4"/>
      <c r="E52" s="4"/>
      <c r="F52" s="4"/>
      <c r="G52" s="79">
        <v>50.0</v>
      </c>
      <c r="H52" s="185" t="s">
        <v>83</v>
      </c>
      <c r="I52" s="185" t="s">
        <v>84</v>
      </c>
      <c r="J52" s="186" t="s">
        <v>94</v>
      </c>
      <c r="K52" s="186" t="s">
        <v>100</v>
      </c>
      <c r="L52" s="186" t="s">
        <v>102</v>
      </c>
      <c r="M52" s="187" t="s">
        <v>90</v>
      </c>
      <c r="N52" s="187" t="s">
        <v>95</v>
      </c>
      <c r="O52" s="187" t="s">
        <v>98</v>
      </c>
      <c r="P52" s="188" t="s">
        <v>91</v>
      </c>
      <c r="Q52" s="188" t="s">
        <v>101</v>
      </c>
      <c r="R52" s="188" t="s">
        <v>103</v>
      </c>
      <c r="S52" s="189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35" t="str">
        <f t="shared" si="1"/>
        <v>INVALID</v>
      </c>
    </row>
    <row r="53" ht="15.75" customHeight="1">
      <c r="A53" s="4"/>
      <c r="B53" s="4"/>
      <c r="C53" s="4"/>
      <c r="D53" s="4"/>
      <c r="E53" s="4"/>
      <c r="F53" s="4"/>
      <c r="G53" s="64">
        <v>51.0</v>
      </c>
      <c r="H53" s="185" t="s">
        <v>83</v>
      </c>
      <c r="I53" s="185" t="s">
        <v>84</v>
      </c>
      <c r="J53" s="186" t="s">
        <v>94</v>
      </c>
      <c r="K53" s="186" t="s">
        <v>100</v>
      </c>
      <c r="L53" s="186" t="s">
        <v>104</v>
      </c>
      <c r="M53" s="187" t="s">
        <v>88</v>
      </c>
      <c r="N53" s="187" t="s">
        <v>89</v>
      </c>
      <c r="O53" s="187" t="s">
        <v>90</v>
      </c>
      <c r="P53" s="188" t="s">
        <v>92</v>
      </c>
      <c r="Q53" s="188" t="s">
        <v>93</v>
      </c>
      <c r="R53" s="188" t="s">
        <v>96</v>
      </c>
      <c r="S53" s="189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35" t="str">
        <f t="shared" si="1"/>
        <v>INVALID</v>
      </c>
    </row>
    <row r="54" ht="15.75" customHeight="1">
      <c r="A54" s="4"/>
      <c r="B54" s="4"/>
      <c r="C54" s="4"/>
      <c r="D54" s="4"/>
      <c r="E54" s="4"/>
      <c r="F54" s="4"/>
      <c r="G54" s="79">
        <v>52.0</v>
      </c>
      <c r="H54" s="185" t="s">
        <v>83</v>
      </c>
      <c r="I54" s="185" t="s">
        <v>84</v>
      </c>
      <c r="J54" s="186" t="s">
        <v>94</v>
      </c>
      <c r="K54" s="186" t="s">
        <v>102</v>
      </c>
      <c r="L54" s="186" t="s">
        <v>104</v>
      </c>
      <c r="M54" s="187" t="s">
        <v>88</v>
      </c>
      <c r="N54" s="187" t="s">
        <v>89</v>
      </c>
      <c r="O54" s="187" t="s">
        <v>95</v>
      </c>
      <c r="P54" s="188" t="s">
        <v>92</v>
      </c>
      <c r="Q54" s="188" t="s">
        <v>93</v>
      </c>
      <c r="R54" s="188" t="s">
        <v>99</v>
      </c>
      <c r="S54" s="189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35" t="str">
        <f t="shared" si="1"/>
        <v>INVALID</v>
      </c>
    </row>
    <row r="55" ht="15.75" customHeight="1">
      <c r="A55" s="4"/>
      <c r="B55" s="4"/>
      <c r="C55" s="4"/>
      <c r="D55" s="4"/>
      <c r="E55" s="4"/>
      <c r="F55" s="4"/>
      <c r="G55" s="64">
        <v>53.0</v>
      </c>
      <c r="H55" s="185" t="s">
        <v>83</v>
      </c>
      <c r="I55" s="185" t="s">
        <v>84</v>
      </c>
      <c r="J55" s="186" t="s">
        <v>97</v>
      </c>
      <c r="K55" s="186" t="s">
        <v>100</v>
      </c>
      <c r="L55" s="186" t="s">
        <v>102</v>
      </c>
      <c r="M55" s="187" t="s">
        <v>88</v>
      </c>
      <c r="N55" s="187" t="s">
        <v>89</v>
      </c>
      <c r="O55" s="187" t="s">
        <v>98</v>
      </c>
      <c r="P55" s="188" t="s">
        <v>92</v>
      </c>
      <c r="Q55" s="188" t="s">
        <v>93</v>
      </c>
      <c r="R55" s="188" t="s">
        <v>101</v>
      </c>
      <c r="S55" s="189" t="str">
        <f>SUMPRODUCT(SUMIF('Master Sheet'!$B$3:$B$24,$H55:$R55,'Master Sheet'!$E$3:$E$24))</f>
        <v>0</v>
      </c>
      <c r="T55" s="92" t="str">
        <f>SUMPRODUCT(COUNTIFS('Master Sheet'!$B$3:$B$24,$H55:$R55,'Master Sheet'!$C$3:$C$24,T$2))</f>
        <v>0</v>
      </c>
      <c r="U55" s="92" t="str">
        <f>SUMPRODUCT(COUNTIFS('Master Sheet'!$B$3:$B$24,$H55:$R55,'Master Sheet'!$C$3:$C$24,U$2))</f>
        <v>0</v>
      </c>
      <c r="V55" s="35" t="str">
        <f t="shared" si="1"/>
        <v>INVALID</v>
      </c>
    </row>
    <row r="56" ht="15.75" customHeight="1">
      <c r="A56" s="4"/>
      <c r="B56" s="4"/>
      <c r="C56" s="4"/>
      <c r="D56" s="4"/>
      <c r="E56" s="4"/>
      <c r="F56" s="4"/>
      <c r="G56" s="79">
        <v>54.0</v>
      </c>
      <c r="H56" s="185" t="s">
        <v>83</v>
      </c>
      <c r="I56" s="185" t="s">
        <v>84</v>
      </c>
      <c r="J56" s="186" t="s">
        <v>97</v>
      </c>
      <c r="K56" s="186" t="s">
        <v>100</v>
      </c>
      <c r="L56" s="186" t="s">
        <v>104</v>
      </c>
      <c r="M56" s="187" t="s">
        <v>88</v>
      </c>
      <c r="N56" s="187" t="s">
        <v>90</v>
      </c>
      <c r="O56" s="187" t="s">
        <v>95</v>
      </c>
      <c r="P56" s="188" t="s">
        <v>92</v>
      </c>
      <c r="Q56" s="188" t="s">
        <v>93</v>
      </c>
      <c r="R56" s="188" t="s">
        <v>103</v>
      </c>
      <c r="S56" s="189" t="str">
        <f>SUMPRODUCT(SUMIF('Master Sheet'!$B$3:$B$24,$H56:$R56,'Master Sheet'!$E$3:$E$24))</f>
        <v>0</v>
      </c>
      <c r="T56" s="92" t="str">
        <f>SUMPRODUCT(COUNTIFS('Master Sheet'!$B$3:$B$24,$H56:$R56,'Master Sheet'!$C$3:$C$24,T$2))</f>
        <v>0</v>
      </c>
      <c r="U56" s="92" t="str">
        <f>SUMPRODUCT(COUNTIFS('Master Sheet'!$B$3:$B$24,$H56:$R56,'Master Sheet'!$C$3:$C$24,U$2))</f>
        <v>0</v>
      </c>
      <c r="V56" s="35" t="str">
        <f t="shared" si="1"/>
        <v>INVALID</v>
      </c>
    </row>
    <row r="57" ht="15.75" customHeight="1">
      <c r="A57" s="4"/>
      <c r="B57" s="4"/>
      <c r="C57" s="4"/>
      <c r="D57" s="4"/>
      <c r="E57" s="4"/>
      <c r="F57" s="4"/>
      <c r="G57" s="64">
        <v>55.0</v>
      </c>
      <c r="H57" s="185" t="s">
        <v>83</v>
      </c>
      <c r="I57" s="185" t="s">
        <v>84</v>
      </c>
      <c r="J57" s="186" t="s">
        <v>97</v>
      </c>
      <c r="K57" s="186" t="s">
        <v>102</v>
      </c>
      <c r="L57" s="186" t="s">
        <v>104</v>
      </c>
      <c r="M57" s="187" t="s">
        <v>88</v>
      </c>
      <c r="N57" s="187" t="s">
        <v>90</v>
      </c>
      <c r="O57" s="187" t="s">
        <v>98</v>
      </c>
      <c r="P57" s="188" t="s">
        <v>92</v>
      </c>
      <c r="Q57" s="188" t="s">
        <v>96</v>
      </c>
      <c r="R57" s="188" t="s">
        <v>99</v>
      </c>
      <c r="S57" s="189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35" t="str">
        <f t="shared" si="1"/>
        <v>INVALID</v>
      </c>
    </row>
    <row r="58" ht="15.75" customHeight="1">
      <c r="A58" s="4"/>
      <c r="B58" s="4"/>
      <c r="C58" s="4"/>
      <c r="D58" s="4"/>
      <c r="E58" s="4"/>
      <c r="F58" s="4"/>
      <c r="G58" s="79">
        <v>56.0</v>
      </c>
      <c r="H58" s="185" t="s">
        <v>83</v>
      </c>
      <c r="I58" s="185" t="s">
        <v>84</v>
      </c>
      <c r="J58" s="186" t="s">
        <v>100</v>
      </c>
      <c r="K58" s="186" t="s">
        <v>102</v>
      </c>
      <c r="L58" s="186" t="s">
        <v>104</v>
      </c>
      <c r="M58" s="187" t="s">
        <v>88</v>
      </c>
      <c r="N58" s="187" t="s">
        <v>95</v>
      </c>
      <c r="O58" s="187" t="s">
        <v>98</v>
      </c>
      <c r="P58" s="188" t="s">
        <v>92</v>
      </c>
      <c r="Q58" s="188" t="s">
        <v>96</v>
      </c>
      <c r="R58" s="188" t="s">
        <v>101</v>
      </c>
      <c r="S58" s="189" t="str">
        <f>SUMPRODUCT(SUMIF('Master Sheet'!$B$3:$B$24,$H58:$R58,'Master Sheet'!$E$3:$E$24))</f>
        <v>0</v>
      </c>
      <c r="T58" s="92" t="str">
        <f>SUMPRODUCT(COUNTIFS('Master Sheet'!$B$3:$B$24,$H58:$R58,'Master Sheet'!$C$3:$C$24,T$2))</f>
        <v>0</v>
      </c>
      <c r="U58" s="92" t="str">
        <f>SUMPRODUCT(COUNTIFS('Master Sheet'!$B$3:$B$24,$H58:$R58,'Master Sheet'!$C$3:$C$24,U$2))</f>
        <v>0</v>
      </c>
      <c r="V58" s="35" t="str">
        <f t="shared" si="1"/>
        <v>INVALID</v>
      </c>
    </row>
    <row r="59" ht="15.75" customHeight="1">
      <c r="A59" s="4"/>
      <c r="B59" s="4"/>
      <c r="C59" s="4"/>
      <c r="D59" s="4"/>
      <c r="E59" s="4"/>
      <c r="F59" s="4"/>
      <c r="G59" s="64">
        <v>57.0</v>
      </c>
      <c r="H59" s="196"/>
      <c r="I59" s="185"/>
      <c r="J59" s="186"/>
      <c r="K59" s="186"/>
      <c r="L59" s="186"/>
      <c r="M59" s="187"/>
      <c r="N59" s="187"/>
      <c r="O59" s="187"/>
      <c r="P59" s="188"/>
      <c r="Q59" s="188"/>
      <c r="R59" s="197"/>
      <c r="S59" s="198" t="str">
        <f>SUMPRODUCT(SUMIF('Master Sheet'!$B$3:$B$24,$H59:$R59,'Master Sheet'!$E$3:$E$24))</f>
        <v>0</v>
      </c>
      <c r="T59" s="92" t="str">
        <f>SUMPRODUCT(COUNTIFS('Master Sheet'!$B$3:$B$24,$H59:$R59,'Master Sheet'!$C$3:$C$24,T$2))</f>
        <v>0</v>
      </c>
      <c r="U59" s="92" t="str">
        <f>SUMPRODUCT(COUNTIFS('Master Sheet'!$B$3:$B$24,$H59:$R59,'Master Sheet'!$C$3:$C$24,U$2))</f>
        <v>0</v>
      </c>
      <c r="V59" s="93" t="str">
        <f t="shared" si="1"/>
        <v>INVALID</v>
      </c>
    </row>
    <row r="60" ht="15.75" customHeight="1">
      <c r="A60" s="4"/>
      <c r="B60" s="4"/>
      <c r="C60" s="4"/>
      <c r="D60" s="4"/>
      <c r="E60" s="4"/>
      <c r="F60" s="4"/>
      <c r="G60" s="79">
        <v>58.0</v>
      </c>
      <c r="H60" s="196"/>
      <c r="I60" s="185"/>
      <c r="J60" s="186"/>
      <c r="K60" s="186"/>
      <c r="L60" s="186"/>
      <c r="M60" s="187"/>
      <c r="N60" s="187"/>
      <c r="O60" s="187"/>
      <c r="P60" s="188"/>
      <c r="Q60" s="188"/>
      <c r="R60" s="197"/>
      <c r="S60" s="198" t="str">
        <f>SUMPRODUCT(SUMIF('Master Sheet'!$B$3:$B$24,$H60:$R60,'Master Sheet'!$E$3:$E$24))</f>
        <v>0</v>
      </c>
      <c r="T60" s="92" t="str">
        <f>SUMPRODUCT(COUNTIFS('Master Sheet'!$B$3:$B$24,$H60:$R60,'Master Sheet'!$C$3:$C$24,T$2))</f>
        <v>0</v>
      </c>
      <c r="U60" s="92" t="str">
        <f>SUMPRODUCT(COUNTIFS('Master Sheet'!$B$3:$B$24,$H60:$R60,'Master Sheet'!$C$3:$C$24,U$2))</f>
        <v>0</v>
      </c>
      <c r="V60" s="93" t="str">
        <f t="shared" si="1"/>
        <v>INVALID</v>
      </c>
    </row>
    <row r="61" ht="15.75" customHeight="1">
      <c r="A61" s="4"/>
      <c r="B61" s="4"/>
      <c r="C61" s="4"/>
      <c r="D61" s="4"/>
      <c r="E61" s="4"/>
      <c r="F61" s="4"/>
      <c r="G61" s="64">
        <v>59.0</v>
      </c>
      <c r="H61" s="196"/>
      <c r="I61" s="185"/>
      <c r="J61" s="186"/>
      <c r="K61" s="186"/>
      <c r="L61" s="186"/>
      <c r="M61" s="187"/>
      <c r="N61" s="187"/>
      <c r="O61" s="187"/>
      <c r="P61" s="188"/>
      <c r="Q61" s="188"/>
      <c r="R61" s="197"/>
      <c r="S61" s="198" t="str">
        <f>SUMPRODUCT(SUMIF('Master Sheet'!$B$3:$B$24,$H61:$R61,'Master Sheet'!$E$3:$E$24))</f>
        <v>0</v>
      </c>
      <c r="T61" s="92" t="str">
        <f>SUMPRODUCT(COUNTIFS('Master Sheet'!$B$3:$B$24,$H61:$R61,'Master Sheet'!$C$3:$C$24,T$2))</f>
        <v>0</v>
      </c>
      <c r="U61" s="92" t="str">
        <f>SUMPRODUCT(COUNTIFS('Master Sheet'!$B$3:$B$24,$H61:$R61,'Master Sheet'!$C$3:$C$24,U$2))</f>
        <v>0</v>
      </c>
      <c r="V61" s="93" t="str">
        <f t="shared" si="1"/>
        <v>INVALID</v>
      </c>
    </row>
    <row r="62" ht="15.75" customHeight="1">
      <c r="A62" s="4"/>
      <c r="B62" s="4"/>
      <c r="C62" s="4"/>
      <c r="D62" s="4"/>
      <c r="E62" s="4"/>
      <c r="F62" s="4"/>
      <c r="G62" s="79">
        <v>60.0</v>
      </c>
      <c r="H62" s="196"/>
      <c r="I62" s="185"/>
      <c r="J62" s="186"/>
      <c r="K62" s="186"/>
      <c r="L62" s="186"/>
      <c r="M62" s="187"/>
      <c r="N62" s="187"/>
      <c r="O62" s="187"/>
      <c r="P62" s="188"/>
      <c r="Q62" s="188"/>
      <c r="R62" s="197"/>
      <c r="S62" s="198" t="str">
        <f>SUMPRODUCT(SUMIF('Master Sheet'!$B$3:$B$24,$H62:$R62,'Master Sheet'!$E$3:$E$24))</f>
        <v>0</v>
      </c>
      <c r="T62" s="92" t="str">
        <f>SUMPRODUCT(COUNTIFS('Master Sheet'!$B$3:$B$24,$H62:$R62,'Master Sheet'!$C$3:$C$24,T$2))</f>
        <v>0</v>
      </c>
      <c r="U62" s="92" t="str">
        <f>SUMPRODUCT(COUNTIFS('Master Sheet'!$B$3:$B$24,$H62:$R62,'Master Sheet'!$C$3:$C$24,U$2))</f>
        <v>0</v>
      </c>
      <c r="V62" s="93" t="str">
        <f t="shared" si="1"/>
        <v>INVALID</v>
      </c>
    </row>
    <row r="63" ht="15.75" customHeight="1">
      <c r="A63" s="4"/>
      <c r="B63" s="4"/>
      <c r="C63" s="4"/>
      <c r="D63" s="4"/>
      <c r="E63" s="4"/>
      <c r="F63" s="4"/>
      <c r="G63" s="64">
        <v>61.0</v>
      </c>
      <c r="H63" s="196"/>
      <c r="I63" s="185"/>
      <c r="J63" s="186"/>
      <c r="K63" s="186"/>
      <c r="L63" s="186"/>
      <c r="M63" s="187"/>
      <c r="N63" s="187"/>
      <c r="O63" s="187"/>
      <c r="P63" s="188"/>
      <c r="Q63" s="188"/>
      <c r="R63" s="197"/>
      <c r="S63" s="198" t="str">
        <f>SUMPRODUCT(SUMIF('Master Sheet'!$B$3:$B$24,$H63:$R63,'Master Sheet'!$E$3:$E$24))</f>
        <v>0</v>
      </c>
      <c r="T63" s="92" t="str">
        <f>SUMPRODUCT(COUNTIFS('Master Sheet'!$B$3:$B$24,$H63:$R63,'Master Sheet'!$C$3:$C$24,T$2))</f>
        <v>0</v>
      </c>
      <c r="U63" s="92" t="str">
        <f>SUMPRODUCT(COUNTIFS('Master Sheet'!$B$3:$B$24,$H63:$R63,'Master Sheet'!$C$3:$C$24,U$2))</f>
        <v>0</v>
      </c>
      <c r="V63" s="93" t="str">
        <f t="shared" si="1"/>
        <v>INVALID</v>
      </c>
    </row>
    <row r="64" ht="15.75" customHeight="1">
      <c r="A64" s="4"/>
      <c r="B64" s="4"/>
      <c r="C64" s="4"/>
      <c r="D64" s="4"/>
      <c r="E64" s="4"/>
      <c r="F64" s="4"/>
      <c r="G64" s="79">
        <v>62.0</v>
      </c>
      <c r="H64" s="196"/>
      <c r="I64" s="185"/>
      <c r="J64" s="186"/>
      <c r="K64" s="186"/>
      <c r="L64" s="186"/>
      <c r="M64" s="187"/>
      <c r="N64" s="187"/>
      <c r="O64" s="187"/>
      <c r="P64" s="188"/>
      <c r="Q64" s="188"/>
      <c r="R64" s="197"/>
      <c r="S64" s="198" t="str">
        <f>SUMPRODUCT(SUMIF('Master Sheet'!$B$3:$B$24,$H64:$R64,'Master Sheet'!$E$3:$E$24))</f>
        <v>0</v>
      </c>
      <c r="T64" s="92" t="str">
        <f>SUMPRODUCT(COUNTIFS('Master Sheet'!$B$3:$B$24,$H64:$R64,'Master Sheet'!$C$3:$C$24,T$2))</f>
        <v>0</v>
      </c>
      <c r="U64" s="92" t="str">
        <f>SUMPRODUCT(COUNTIFS('Master Sheet'!$B$3:$B$24,$H64:$R64,'Master Sheet'!$C$3:$C$24,U$2))</f>
        <v>0</v>
      </c>
      <c r="V64" s="93" t="str">
        <f t="shared" si="1"/>
        <v>INVALID</v>
      </c>
    </row>
    <row r="65" ht="15.75" customHeight="1">
      <c r="A65" s="4"/>
      <c r="B65" s="4"/>
      <c r="C65" s="4"/>
      <c r="D65" s="4"/>
      <c r="E65" s="4"/>
      <c r="F65" s="4"/>
      <c r="G65" s="64">
        <v>63.0</v>
      </c>
      <c r="H65" s="196"/>
      <c r="I65" s="185"/>
      <c r="J65" s="186"/>
      <c r="K65" s="186"/>
      <c r="L65" s="186"/>
      <c r="M65" s="187"/>
      <c r="N65" s="187"/>
      <c r="O65" s="187"/>
      <c r="P65" s="188"/>
      <c r="Q65" s="188"/>
      <c r="R65" s="197"/>
      <c r="S65" s="198" t="str">
        <f>SUMPRODUCT(SUMIF('Master Sheet'!$B$3:$B$24,$H65:$R65,'Master Sheet'!$E$3:$E$24))</f>
        <v>0</v>
      </c>
      <c r="T65" s="92" t="str">
        <f>SUMPRODUCT(COUNTIFS('Master Sheet'!$B$3:$B$24,$H65:$R65,'Master Sheet'!$C$3:$C$24,T$2))</f>
        <v>0</v>
      </c>
      <c r="U65" s="92" t="str">
        <f>SUMPRODUCT(COUNTIFS('Master Sheet'!$B$3:$B$24,$H65:$R65,'Master Sheet'!$C$3:$C$24,U$2))</f>
        <v>0</v>
      </c>
      <c r="V65" s="93" t="str">
        <f t="shared" si="1"/>
        <v>INVALID</v>
      </c>
    </row>
    <row r="66" ht="15.75" customHeight="1">
      <c r="A66" s="4"/>
      <c r="B66" s="4"/>
      <c r="C66" s="4"/>
      <c r="D66" s="4"/>
      <c r="E66" s="4"/>
      <c r="F66" s="4"/>
      <c r="G66" s="79">
        <v>64.0</v>
      </c>
      <c r="H66" s="196"/>
      <c r="I66" s="185"/>
      <c r="J66" s="186"/>
      <c r="K66" s="186"/>
      <c r="L66" s="186"/>
      <c r="M66" s="187"/>
      <c r="N66" s="187"/>
      <c r="O66" s="187"/>
      <c r="P66" s="188"/>
      <c r="Q66" s="188"/>
      <c r="R66" s="197"/>
      <c r="S66" s="198" t="str">
        <f>SUMPRODUCT(SUMIF('Master Sheet'!$B$3:$B$24,$H66:$R66,'Master Sheet'!$E$3:$E$24))</f>
        <v>0</v>
      </c>
      <c r="T66" s="92" t="str">
        <f>SUMPRODUCT(COUNTIFS('Master Sheet'!$B$3:$B$24,$H66:$R66,'Master Sheet'!$C$3:$C$24,T$2))</f>
        <v>0</v>
      </c>
      <c r="U66" s="92" t="str">
        <f>SUMPRODUCT(COUNTIFS('Master Sheet'!$B$3:$B$24,$H66:$R66,'Master Sheet'!$C$3:$C$24,U$2))</f>
        <v>0</v>
      </c>
      <c r="V66" s="93" t="str">
        <f t="shared" si="1"/>
        <v>INVALID</v>
      </c>
    </row>
    <row r="67" ht="15.75" customHeight="1">
      <c r="A67" s="4"/>
      <c r="B67" s="4"/>
      <c r="C67" s="4"/>
      <c r="D67" s="4"/>
      <c r="E67" s="4"/>
      <c r="F67" s="4"/>
      <c r="G67" s="64">
        <v>65.0</v>
      </c>
      <c r="H67" s="196"/>
      <c r="I67" s="185"/>
      <c r="J67" s="186"/>
      <c r="K67" s="186"/>
      <c r="L67" s="186"/>
      <c r="M67" s="187"/>
      <c r="N67" s="187"/>
      <c r="O67" s="187"/>
      <c r="P67" s="188"/>
      <c r="Q67" s="188"/>
      <c r="R67" s="197"/>
      <c r="S67" s="198" t="str">
        <f>SUMPRODUCT(SUMIF('Master Sheet'!$B$3:$B$24,$H67:$R67,'Master Sheet'!$E$3:$E$24))</f>
        <v>0</v>
      </c>
      <c r="T67" s="92" t="str">
        <f>SUMPRODUCT(COUNTIFS('Master Sheet'!$B$3:$B$24,$H67:$R67,'Master Sheet'!$C$3:$C$24,T$2))</f>
        <v>0</v>
      </c>
      <c r="U67" s="92" t="str">
        <f>SUMPRODUCT(COUNTIFS('Master Sheet'!$B$3:$B$24,$H67:$R67,'Master Sheet'!$C$3:$C$24,U$2))</f>
        <v>0</v>
      </c>
      <c r="V67" s="93" t="str">
        <f t="shared" si="1"/>
        <v>INVALID</v>
      </c>
    </row>
    <row r="68" ht="15.75" customHeight="1">
      <c r="A68" s="4"/>
      <c r="B68" s="4"/>
      <c r="C68" s="4"/>
      <c r="D68" s="4"/>
      <c r="E68" s="4"/>
      <c r="F68" s="4"/>
      <c r="G68" s="79">
        <v>66.0</v>
      </c>
      <c r="H68" s="196"/>
      <c r="I68" s="185"/>
      <c r="J68" s="186"/>
      <c r="K68" s="186"/>
      <c r="L68" s="186"/>
      <c r="M68" s="187"/>
      <c r="N68" s="187"/>
      <c r="O68" s="187"/>
      <c r="P68" s="188"/>
      <c r="Q68" s="188"/>
      <c r="R68" s="197"/>
      <c r="S68" s="198" t="str">
        <f>SUMPRODUCT(SUMIF('Master Sheet'!$B$3:$B$24,$H68:$R68,'Master Sheet'!$E$3:$E$24))</f>
        <v>0</v>
      </c>
      <c r="T68" s="92" t="str">
        <f>SUMPRODUCT(COUNTIFS('Master Sheet'!$B$3:$B$24,$H68:$R68,'Master Sheet'!$C$3:$C$24,T$2))</f>
        <v>0</v>
      </c>
      <c r="U68" s="92" t="str">
        <f>SUMPRODUCT(COUNTIFS('Master Sheet'!$B$3:$B$24,$H68:$R68,'Master Sheet'!$C$3:$C$24,U$2))</f>
        <v>0</v>
      </c>
      <c r="V68" s="93" t="str">
        <f t="shared" si="1"/>
        <v>INVALID</v>
      </c>
    </row>
    <row r="69" ht="15.75" customHeight="1">
      <c r="A69" s="4"/>
      <c r="B69" s="4"/>
      <c r="C69" s="4"/>
      <c r="D69" s="4"/>
      <c r="E69" s="4"/>
      <c r="F69" s="4"/>
      <c r="G69" s="64">
        <v>67.0</v>
      </c>
      <c r="H69" s="196"/>
      <c r="I69" s="185"/>
      <c r="J69" s="186"/>
      <c r="K69" s="186"/>
      <c r="L69" s="186"/>
      <c r="M69" s="187"/>
      <c r="N69" s="187"/>
      <c r="O69" s="187"/>
      <c r="P69" s="188"/>
      <c r="Q69" s="188"/>
      <c r="R69" s="197"/>
      <c r="S69" s="198" t="str">
        <f>SUMPRODUCT(SUMIF('Master Sheet'!$B$3:$B$24,$H69:$R69,'Master Sheet'!$E$3:$E$24))</f>
        <v>0</v>
      </c>
      <c r="T69" s="92" t="str">
        <f>SUMPRODUCT(COUNTIFS('Master Sheet'!$B$3:$B$24,$H69:$R69,'Master Sheet'!$C$3:$C$24,T$2))</f>
        <v>0</v>
      </c>
      <c r="U69" s="92" t="str">
        <f>SUMPRODUCT(COUNTIFS('Master Sheet'!$B$3:$B$24,$H69:$R69,'Master Sheet'!$C$3:$C$24,U$2))</f>
        <v>0</v>
      </c>
      <c r="V69" s="93" t="str">
        <f t="shared" si="1"/>
        <v>INVALID</v>
      </c>
    </row>
    <row r="70" ht="15.75" customHeight="1">
      <c r="A70" s="4"/>
      <c r="B70" s="4"/>
      <c r="C70" s="4"/>
      <c r="D70" s="4"/>
      <c r="E70" s="4"/>
      <c r="F70" s="4"/>
      <c r="G70" s="79">
        <v>68.0</v>
      </c>
      <c r="H70" s="196"/>
      <c r="I70" s="185"/>
      <c r="J70" s="186"/>
      <c r="K70" s="186"/>
      <c r="L70" s="186"/>
      <c r="M70" s="187"/>
      <c r="N70" s="187"/>
      <c r="O70" s="187"/>
      <c r="P70" s="188"/>
      <c r="Q70" s="188"/>
      <c r="R70" s="197"/>
      <c r="S70" s="198" t="str">
        <f>SUMPRODUCT(SUMIF('Master Sheet'!$B$3:$B$24,$H70:$R70,'Master Sheet'!$E$3:$E$24))</f>
        <v>0</v>
      </c>
      <c r="T70" s="92" t="str">
        <f>SUMPRODUCT(COUNTIFS('Master Sheet'!$B$3:$B$24,$H70:$R70,'Master Sheet'!$C$3:$C$24,T$2))</f>
        <v>0</v>
      </c>
      <c r="U70" s="92" t="str">
        <f>SUMPRODUCT(COUNTIFS('Master Sheet'!$B$3:$B$24,$H70:$R70,'Master Sheet'!$C$3:$C$24,U$2))</f>
        <v>0</v>
      </c>
      <c r="V70" s="93" t="str">
        <f t="shared" si="1"/>
        <v>INVALID</v>
      </c>
    </row>
    <row r="71" ht="15.75" customHeight="1">
      <c r="A71" s="4"/>
      <c r="B71" s="4"/>
      <c r="C71" s="4"/>
      <c r="D71" s="4"/>
      <c r="E71" s="4"/>
      <c r="F71" s="4"/>
      <c r="G71" s="64">
        <v>69.0</v>
      </c>
      <c r="H71" s="196"/>
      <c r="I71" s="185"/>
      <c r="J71" s="186"/>
      <c r="K71" s="186"/>
      <c r="L71" s="186"/>
      <c r="M71" s="187"/>
      <c r="N71" s="187"/>
      <c r="O71" s="187"/>
      <c r="P71" s="188"/>
      <c r="Q71" s="188"/>
      <c r="R71" s="197"/>
      <c r="S71" s="198" t="str">
        <f>SUMPRODUCT(SUMIF('Master Sheet'!$B$3:$B$24,$H71:$R71,'Master Sheet'!$E$3:$E$24))</f>
        <v>0</v>
      </c>
      <c r="T71" s="92" t="str">
        <f>SUMPRODUCT(COUNTIFS('Master Sheet'!$B$3:$B$24,$H71:$R71,'Master Sheet'!$C$3:$C$24,T$2))</f>
        <v>0</v>
      </c>
      <c r="U71" s="92" t="str">
        <f>SUMPRODUCT(COUNTIFS('Master Sheet'!$B$3:$B$24,$H71:$R71,'Master Sheet'!$C$3:$C$24,U$2))</f>
        <v>0</v>
      </c>
      <c r="V71" s="93" t="str">
        <f t="shared" si="1"/>
        <v>INVALID</v>
      </c>
    </row>
    <row r="72" ht="15.75" customHeight="1">
      <c r="A72" s="4"/>
      <c r="B72" s="4"/>
      <c r="C72" s="4"/>
      <c r="D72" s="4"/>
      <c r="E72" s="4"/>
      <c r="F72" s="4"/>
      <c r="G72" s="79">
        <v>70.0</v>
      </c>
      <c r="H72" s="196"/>
      <c r="I72" s="185"/>
      <c r="J72" s="186"/>
      <c r="K72" s="186"/>
      <c r="L72" s="186"/>
      <c r="M72" s="187"/>
      <c r="N72" s="187"/>
      <c r="O72" s="187"/>
      <c r="P72" s="188"/>
      <c r="Q72" s="188"/>
      <c r="R72" s="197"/>
      <c r="S72" s="198" t="str">
        <f>SUMPRODUCT(SUMIF('Master Sheet'!$B$3:$B$24,$H72:$R72,'Master Sheet'!$E$3:$E$24))</f>
        <v>0</v>
      </c>
      <c r="T72" s="92" t="str">
        <f>SUMPRODUCT(COUNTIFS('Master Sheet'!$B$3:$B$24,$H72:$R72,'Master Sheet'!$C$3:$C$24,T$2))</f>
        <v>0</v>
      </c>
      <c r="U72" s="92" t="str">
        <f>SUMPRODUCT(COUNTIFS('Master Sheet'!$B$3:$B$24,$H72:$R72,'Master Sheet'!$C$3:$C$24,U$2))</f>
        <v>0</v>
      </c>
      <c r="V72" s="93" t="str">
        <f t="shared" si="1"/>
        <v>INVALID</v>
      </c>
    </row>
    <row r="73" ht="15.75" customHeight="1">
      <c r="A73" s="4"/>
      <c r="B73" s="4"/>
      <c r="C73" s="4"/>
      <c r="D73" s="4"/>
      <c r="E73" s="4"/>
      <c r="F73" s="4"/>
      <c r="G73" s="64">
        <v>71.0</v>
      </c>
      <c r="H73" s="196"/>
      <c r="I73" s="185"/>
      <c r="J73" s="186"/>
      <c r="K73" s="186"/>
      <c r="L73" s="186"/>
      <c r="M73" s="187"/>
      <c r="N73" s="187"/>
      <c r="O73" s="187"/>
      <c r="P73" s="188"/>
      <c r="Q73" s="188"/>
      <c r="R73" s="197"/>
      <c r="S73" s="198" t="str">
        <f>SUMPRODUCT(SUMIF('Master Sheet'!$B$3:$B$24,$H73:$R73,'Master Sheet'!$E$3:$E$24))</f>
        <v>0</v>
      </c>
      <c r="T73" s="92" t="str">
        <f>SUMPRODUCT(COUNTIFS('Master Sheet'!$B$3:$B$24,$H73:$R73,'Master Sheet'!$C$3:$C$24,T$2))</f>
        <v>0</v>
      </c>
      <c r="U73" s="92" t="str">
        <f>SUMPRODUCT(COUNTIFS('Master Sheet'!$B$3:$B$24,$H73:$R73,'Master Sheet'!$C$3:$C$24,U$2))</f>
        <v>0</v>
      </c>
      <c r="V73" s="93" t="str">
        <f t="shared" si="1"/>
        <v>INVALID</v>
      </c>
    </row>
    <row r="74" ht="15.75" customHeight="1">
      <c r="A74" s="4"/>
      <c r="B74" s="4"/>
      <c r="C74" s="4"/>
      <c r="D74" s="4"/>
      <c r="E74" s="4"/>
      <c r="F74" s="4"/>
      <c r="G74" s="79">
        <v>72.0</v>
      </c>
      <c r="H74" s="196"/>
      <c r="I74" s="185"/>
      <c r="J74" s="186"/>
      <c r="K74" s="186"/>
      <c r="L74" s="186"/>
      <c r="M74" s="187"/>
      <c r="N74" s="187"/>
      <c r="O74" s="187"/>
      <c r="P74" s="188"/>
      <c r="Q74" s="188"/>
      <c r="R74" s="197"/>
      <c r="S74" s="198" t="str">
        <f>SUMPRODUCT(SUMIF('Master Sheet'!$B$3:$B$24,$H74:$R74,'Master Sheet'!$E$3:$E$24))</f>
        <v>0</v>
      </c>
      <c r="T74" s="92" t="str">
        <f>SUMPRODUCT(COUNTIFS('Master Sheet'!$B$3:$B$24,$H74:$R74,'Master Sheet'!$C$3:$C$24,T$2))</f>
        <v>0</v>
      </c>
      <c r="U74" s="92" t="str">
        <f>SUMPRODUCT(COUNTIFS('Master Sheet'!$B$3:$B$24,$H74:$R74,'Master Sheet'!$C$3:$C$24,U$2))</f>
        <v>0</v>
      </c>
      <c r="V74" s="93" t="str">
        <f t="shared" si="1"/>
        <v>INVALID</v>
      </c>
    </row>
    <row r="75" ht="15.75" customHeight="1">
      <c r="A75" s="4"/>
      <c r="B75" s="4"/>
      <c r="C75" s="4"/>
      <c r="D75" s="4"/>
      <c r="E75" s="4"/>
      <c r="F75" s="4"/>
      <c r="G75" s="64">
        <v>73.0</v>
      </c>
      <c r="H75" s="196"/>
      <c r="I75" s="185"/>
      <c r="J75" s="186"/>
      <c r="K75" s="186"/>
      <c r="L75" s="186"/>
      <c r="M75" s="187"/>
      <c r="N75" s="187"/>
      <c r="O75" s="187"/>
      <c r="P75" s="188"/>
      <c r="Q75" s="188"/>
      <c r="R75" s="197"/>
      <c r="S75" s="198" t="str">
        <f>SUMPRODUCT(SUMIF('Master Sheet'!$B$3:$B$24,$H75:$R75,'Master Sheet'!$E$3:$E$24))</f>
        <v>0</v>
      </c>
      <c r="T75" s="92" t="str">
        <f>SUMPRODUCT(COUNTIFS('Master Sheet'!$B$3:$B$24,$H75:$R75,'Master Sheet'!$C$3:$C$24,T$2))</f>
        <v>0</v>
      </c>
      <c r="U75" s="92" t="str">
        <f>SUMPRODUCT(COUNTIFS('Master Sheet'!$B$3:$B$24,$H75:$R75,'Master Sheet'!$C$3:$C$24,U$2))</f>
        <v>0</v>
      </c>
      <c r="V75" s="93" t="str">
        <f t="shared" si="1"/>
        <v>INVALID</v>
      </c>
    </row>
    <row r="76" ht="15.75" customHeight="1">
      <c r="A76" s="4"/>
      <c r="B76" s="4"/>
      <c r="C76" s="4"/>
      <c r="D76" s="4"/>
      <c r="E76" s="4"/>
      <c r="F76" s="4"/>
      <c r="G76" s="79">
        <v>74.0</v>
      </c>
      <c r="H76" s="196"/>
      <c r="I76" s="185"/>
      <c r="J76" s="186"/>
      <c r="K76" s="186"/>
      <c r="L76" s="186"/>
      <c r="M76" s="187"/>
      <c r="N76" s="187"/>
      <c r="O76" s="187"/>
      <c r="P76" s="188"/>
      <c r="Q76" s="188"/>
      <c r="R76" s="197"/>
      <c r="S76" s="198" t="str">
        <f>SUMPRODUCT(SUMIF('Master Sheet'!$B$3:$B$24,$H76:$R76,'Master Sheet'!$E$3:$E$24))</f>
        <v>0</v>
      </c>
      <c r="T76" s="92" t="str">
        <f>SUMPRODUCT(COUNTIFS('Master Sheet'!$B$3:$B$24,$H76:$R76,'Master Sheet'!$C$3:$C$24,T$2))</f>
        <v>0</v>
      </c>
      <c r="U76" s="92" t="str">
        <f>SUMPRODUCT(COUNTIFS('Master Sheet'!$B$3:$B$24,$H76:$R76,'Master Sheet'!$C$3:$C$24,U$2))</f>
        <v>0</v>
      </c>
      <c r="V76" s="93" t="str">
        <f t="shared" si="1"/>
        <v>INVALID</v>
      </c>
    </row>
    <row r="77" ht="15.75" customHeight="1">
      <c r="A77" s="4"/>
      <c r="B77" s="4"/>
      <c r="C77" s="4"/>
      <c r="D77" s="4"/>
      <c r="E77" s="4"/>
      <c r="F77" s="4"/>
      <c r="G77" s="64">
        <v>75.0</v>
      </c>
      <c r="H77" s="196"/>
      <c r="I77" s="185"/>
      <c r="J77" s="186"/>
      <c r="K77" s="186"/>
      <c r="L77" s="186"/>
      <c r="M77" s="187"/>
      <c r="N77" s="187"/>
      <c r="O77" s="187"/>
      <c r="P77" s="188"/>
      <c r="Q77" s="188"/>
      <c r="R77" s="197"/>
      <c r="S77" s="198" t="str">
        <f>SUMPRODUCT(SUMIF('Master Sheet'!$B$3:$B$24,$H77:$R77,'Master Sheet'!$E$3:$E$24))</f>
        <v>0</v>
      </c>
      <c r="T77" s="92" t="str">
        <f>SUMPRODUCT(COUNTIFS('Master Sheet'!$B$3:$B$24,$H77:$R77,'Master Sheet'!$C$3:$C$24,T$2))</f>
        <v>0</v>
      </c>
      <c r="U77" s="92" t="str">
        <f>SUMPRODUCT(COUNTIFS('Master Sheet'!$B$3:$B$24,$H77:$R77,'Master Sheet'!$C$3:$C$24,U$2))</f>
        <v>0</v>
      </c>
      <c r="V77" s="93" t="str">
        <f t="shared" si="1"/>
        <v>INVALID</v>
      </c>
    </row>
    <row r="78" ht="15.75" customHeight="1">
      <c r="A78" s="4"/>
      <c r="B78" s="4"/>
      <c r="C78" s="4"/>
      <c r="D78" s="4"/>
      <c r="E78" s="4"/>
      <c r="F78" s="4"/>
      <c r="G78" s="79">
        <v>76.0</v>
      </c>
      <c r="H78" s="196"/>
      <c r="I78" s="185"/>
      <c r="J78" s="186"/>
      <c r="K78" s="186"/>
      <c r="L78" s="186"/>
      <c r="M78" s="187"/>
      <c r="N78" s="187"/>
      <c r="O78" s="187"/>
      <c r="P78" s="188"/>
      <c r="Q78" s="188"/>
      <c r="R78" s="197"/>
      <c r="S78" s="198" t="str">
        <f>SUMPRODUCT(SUMIF('Master Sheet'!$B$3:$B$24,$H78:$R78,'Master Sheet'!$E$3:$E$24))</f>
        <v>0</v>
      </c>
      <c r="T78" s="92" t="str">
        <f>SUMPRODUCT(COUNTIFS('Master Sheet'!$B$3:$B$24,$H78:$R78,'Master Sheet'!$C$3:$C$24,T$2))</f>
        <v>0</v>
      </c>
      <c r="U78" s="92" t="str">
        <f>SUMPRODUCT(COUNTIFS('Master Sheet'!$B$3:$B$24,$H78:$R78,'Master Sheet'!$C$3:$C$24,U$2))</f>
        <v>0</v>
      </c>
      <c r="V78" s="93" t="str">
        <f t="shared" si="1"/>
        <v>INVALID</v>
      </c>
    </row>
    <row r="79" ht="15.75" customHeight="1">
      <c r="A79" s="4"/>
      <c r="B79" s="4"/>
      <c r="C79" s="4"/>
      <c r="D79" s="4"/>
      <c r="E79" s="4"/>
      <c r="F79" s="4"/>
      <c r="G79" s="64">
        <v>77.0</v>
      </c>
      <c r="H79" s="196"/>
      <c r="I79" s="185"/>
      <c r="J79" s="186"/>
      <c r="K79" s="186"/>
      <c r="L79" s="186"/>
      <c r="M79" s="187"/>
      <c r="N79" s="187"/>
      <c r="O79" s="187"/>
      <c r="P79" s="188"/>
      <c r="Q79" s="188"/>
      <c r="R79" s="197"/>
      <c r="S79" s="198" t="str">
        <f>SUMPRODUCT(SUMIF('Master Sheet'!$B$3:$B$24,$H79:$R79,'Master Sheet'!$E$3:$E$24))</f>
        <v>0</v>
      </c>
      <c r="T79" s="92" t="str">
        <f>SUMPRODUCT(COUNTIFS('Master Sheet'!$B$3:$B$24,$H79:$R79,'Master Sheet'!$C$3:$C$24,T$2))</f>
        <v>0</v>
      </c>
      <c r="U79" s="92" t="str">
        <f>SUMPRODUCT(COUNTIFS('Master Sheet'!$B$3:$B$24,$H79:$R79,'Master Sheet'!$C$3:$C$24,U$2))</f>
        <v>0</v>
      </c>
      <c r="V79" s="93" t="str">
        <f t="shared" si="1"/>
        <v>INVALID</v>
      </c>
    </row>
    <row r="80" ht="15.75" customHeight="1">
      <c r="A80" s="4"/>
      <c r="B80" s="4"/>
      <c r="C80" s="4"/>
      <c r="D80" s="4"/>
      <c r="E80" s="4"/>
      <c r="F80" s="4"/>
      <c r="G80" s="79">
        <v>78.0</v>
      </c>
      <c r="H80" s="196"/>
      <c r="I80" s="185"/>
      <c r="J80" s="186"/>
      <c r="K80" s="186"/>
      <c r="L80" s="186"/>
      <c r="M80" s="187"/>
      <c r="N80" s="187"/>
      <c r="O80" s="187"/>
      <c r="P80" s="188"/>
      <c r="Q80" s="188"/>
      <c r="R80" s="197"/>
      <c r="S80" s="198" t="str">
        <f>SUMPRODUCT(SUMIF('Master Sheet'!$B$3:$B$24,$H80:$R80,'Master Sheet'!$E$3:$E$24))</f>
        <v>0</v>
      </c>
      <c r="T80" s="92" t="str">
        <f>SUMPRODUCT(COUNTIFS('Master Sheet'!$B$3:$B$24,$H80:$R80,'Master Sheet'!$C$3:$C$24,T$2))</f>
        <v>0</v>
      </c>
      <c r="U80" s="92" t="str">
        <f>SUMPRODUCT(COUNTIFS('Master Sheet'!$B$3:$B$24,$H80:$R80,'Master Sheet'!$C$3:$C$24,U$2))</f>
        <v>0</v>
      </c>
      <c r="V80" s="93" t="str">
        <f t="shared" si="1"/>
        <v>INVALID</v>
      </c>
    </row>
    <row r="81" ht="15.75" customHeight="1">
      <c r="A81" s="4"/>
      <c r="B81" s="4"/>
      <c r="C81" s="4"/>
      <c r="D81" s="4"/>
      <c r="E81" s="4"/>
      <c r="F81" s="4"/>
      <c r="G81" s="64">
        <v>79.0</v>
      </c>
      <c r="H81" s="196"/>
      <c r="I81" s="185"/>
      <c r="J81" s="186"/>
      <c r="K81" s="186"/>
      <c r="L81" s="186"/>
      <c r="M81" s="187"/>
      <c r="N81" s="187"/>
      <c r="O81" s="187"/>
      <c r="P81" s="188"/>
      <c r="Q81" s="188"/>
      <c r="R81" s="197"/>
      <c r="S81" s="198" t="str">
        <f>SUMPRODUCT(SUMIF('Master Sheet'!$B$3:$B$24,$H81:$R81,'Master Sheet'!$E$3:$E$24))</f>
        <v>0</v>
      </c>
      <c r="T81" s="92" t="str">
        <f>SUMPRODUCT(COUNTIFS('Master Sheet'!$B$3:$B$24,$H81:$R81,'Master Sheet'!$C$3:$C$24,T$2))</f>
        <v>0</v>
      </c>
      <c r="U81" s="92" t="str">
        <f>SUMPRODUCT(COUNTIFS('Master Sheet'!$B$3:$B$24,$H81:$R81,'Master Sheet'!$C$3:$C$24,U$2))</f>
        <v>0</v>
      </c>
      <c r="V81" s="93" t="str">
        <f t="shared" si="1"/>
        <v>INVALID</v>
      </c>
    </row>
    <row r="82" ht="15.75" customHeight="1">
      <c r="A82" s="4"/>
      <c r="B82" s="4"/>
      <c r="C82" s="4"/>
      <c r="D82" s="4"/>
      <c r="E82" s="4"/>
      <c r="F82" s="4"/>
      <c r="G82" s="79">
        <v>80.0</v>
      </c>
      <c r="H82" s="196"/>
      <c r="I82" s="185"/>
      <c r="J82" s="186"/>
      <c r="K82" s="186"/>
      <c r="L82" s="186"/>
      <c r="M82" s="187"/>
      <c r="N82" s="187"/>
      <c r="O82" s="187"/>
      <c r="P82" s="188"/>
      <c r="Q82" s="188"/>
      <c r="R82" s="197"/>
      <c r="S82" s="198" t="str">
        <f>SUMPRODUCT(SUMIF('Master Sheet'!$B$3:$B$24,$H82:$R82,'Master Sheet'!$E$3:$E$24))</f>
        <v>0</v>
      </c>
      <c r="T82" s="92" t="str">
        <f>SUMPRODUCT(COUNTIFS('Master Sheet'!$B$3:$B$24,$H82:$R82,'Master Sheet'!$C$3:$C$24,T$2))</f>
        <v>0</v>
      </c>
      <c r="U82" s="92" t="str">
        <f>SUMPRODUCT(COUNTIFS('Master Sheet'!$B$3:$B$24,$H82:$R82,'Master Sheet'!$C$3:$C$24,U$2))</f>
        <v>0</v>
      </c>
      <c r="V82" s="93" t="str">
        <f t="shared" si="1"/>
        <v>INVALID</v>
      </c>
    </row>
    <row r="83" ht="15.75" customHeight="1">
      <c r="A83" s="4"/>
      <c r="B83" s="4"/>
      <c r="C83" s="4"/>
      <c r="D83" s="4"/>
      <c r="E83" s="4"/>
      <c r="F83" s="4"/>
      <c r="G83" s="64">
        <v>81.0</v>
      </c>
      <c r="H83" s="196"/>
      <c r="I83" s="185"/>
      <c r="J83" s="186"/>
      <c r="K83" s="186"/>
      <c r="L83" s="186"/>
      <c r="M83" s="187"/>
      <c r="N83" s="187"/>
      <c r="O83" s="187"/>
      <c r="P83" s="188"/>
      <c r="Q83" s="188"/>
      <c r="R83" s="197"/>
      <c r="S83" s="198" t="str">
        <f>SUMPRODUCT(SUMIF('Master Sheet'!$B$3:$B$24,$H83:$R83,'Master Sheet'!$E$3:$E$24))</f>
        <v>0</v>
      </c>
      <c r="T83" s="92" t="str">
        <f>SUMPRODUCT(COUNTIFS('Master Sheet'!$B$3:$B$24,$H83:$R83,'Master Sheet'!$C$3:$C$24,T$2))</f>
        <v>0</v>
      </c>
      <c r="U83" s="92" t="str">
        <f>SUMPRODUCT(COUNTIFS('Master Sheet'!$B$3:$B$24,$H83:$R83,'Master Sheet'!$C$3:$C$24,U$2))</f>
        <v>0</v>
      </c>
      <c r="V83" s="93" t="str">
        <f t="shared" si="1"/>
        <v>INVALID</v>
      </c>
    </row>
    <row r="84" ht="15.75" customHeight="1">
      <c r="A84" s="4"/>
      <c r="B84" s="4"/>
      <c r="C84" s="4"/>
      <c r="D84" s="4"/>
      <c r="E84" s="4"/>
      <c r="F84" s="4"/>
      <c r="G84" s="79">
        <v>82.0</v>
      </c>
      <c r="H84" s="196"/>
      <c r="I84" s="185"/>
      <c r="J84" s="186"/>
      <c r="K84" s="186"/>
      <c r="L84" s="186"/>
      <c r="M84" s="187"/>
      <c r="N84" s="187"/>
      <c r="O84" s="187"/>
      <c r="P84" s="188"/>
      <c r="Q84" s="188"/>
      <c r="R84" s="197"/>
      <c r="S84" s="198" t="str">
        <f>SUMPRODUCT(SUMIF('Master Sheet'!$B$3:$B$24,$H84:$R84,'Master Sheet'!$E$3:$E$24))</f>
        <v>0</v>
      </c>
      <c r="T84" s="92" t="str">
        <f>SUMPRODUCT(COUNTIFS('Master Sheet'!$B$3:$B$24,$H84:$R84,'Master Sheet'!$C$3:$C$24,T$2))</f>
        <v>0</v>
      </c>
      <c r="U84" s="92" t="str">
        <f>SUMPRODUCT(COUNTIFS('Master Sheet'!$B$3:$B$24,$H84:$R84,'Master Sheet'!$C$3:$C$24,U$2))</f>
        <v>0</v>
      </c>
      <c r="V84" s="93" t="str">
        <f t="shared" si="1"/>
        <v>INVALID</v>
      </c>
    </row>
    <row r="85" ht="15.75" customHeight="1">
      <c r="A85" s="4"/>
      <c r="B85" s="4"/>
      <c r="C85" s="4"/>
      <c r="D85" s="4"/>
      <c r="E85" s="4"/>
      <c r="F85" s="4"/>
      <c r="G85" s="64">
        <v>83.0</v>
      </c>
      <c r="H85" s="196"/>
      <c r="I85" s="185"/>
      <c r="J85" s="186"/>
      <c r="K85" s="186"/>
      <c r="L85" s="186"/>
      <c r="M85" s="187"/>
      <c r="N85" s="187"/>
      <c r="O85" s="187"/>
      <c r="P85" s="188"/>
      <c r="Q85" s="188"/>
      <c r="R85" s="197"/>
      <c r="S85" s="198" t="str">
        <f>SUMPRODUCT(SUMIF('Master Sheet'!$B$3:$B$24,$H85:$R85,'Master Sheet'!$E$3:$E$24))</f>
        <v>0</v>
      </c>
      <c r="T85" s="92" t="str">
        <f>SUMPRODUCT(COUNTIFS('Master Sheet'!$B$3:$B$24,$H85:$R85,'Master Sheet'!$C$3:$C$24,T$2))</f>
        <v>0</v>
      </c>
      <c r="U85" s="92" t="str">
        <f>SUMPRODUCT(COUNTIFS('Master Sheet'!$B$3:$B$24,$H85:$R85,'Master Sheet'!$C$3:$C$24,U$2))</f>
        <v>0</v>
      </c>
      <c r="V85" s="93" t="str">
        <f t="shared" si="1"/>
        <v>INVALID</v>
      </c>
    </row>
    <row r="86" ht="15.75" customHeight="1">
      <c r="A86" s="4"/>
      <c r="B86" s="4"/>
      <c r="C86" s="4"/>
      <c r="D86" s="4"/>
      <c r="E86" s="4"/>
      <c r="F86" s="4"/>
      <c r="G86" s="79">
        <v>84.0</v>
      </c>
      <c r="H86" s="199"/>
      <c r="I86" s="200"/>
      <c r="J86" s="201"/>
      <c r="K86" s="201"/>
      <c r="L86" s="201"/>
      <c r="M86" s="202"/>
      <c r="N86" s="202"/>
      <c r="O86" s="202"/>
      <c r="P86" s="203"/>
      <c r="Q86" s="203"/>
      <c r="R86" s="204"/>
      <c r="S86" s="205" t="str">
        <f>SUMPRODUCT(SUMIF('Master Sheet'!$B$3:$B$24,$H86:$R86,'Master Sheet'!$E$3:$E$24))</f>
        <v>0</v>
      </c>
      <c r="T86" s="106" t="str">
        <f>SUMPRODUCT(COUNTIFS('Master Sheet'!$B$3:$B$24,$H86:$R86,'Master Sheet'!$C$3:$C$24,T$2))</f>
        <v>0</v>
      </c>
      <c r="U86" s="106" t="str">
        <f>SUMPRODUCT(COUNTIFS('Master Sheet'!$B$3:$B$24,$H86:$R86,'Master Sheet'!$C$3:$C$24,U$2))</f>
        <v>0</v>
      </c>
      <c r="V86" s="34" t="str">
        <f t="shared" si="1"/>
        <v>INVALID</v>
      </c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</sheetData>
  <mergeCells count="6">
    <mergeCell ref="S1:V1"/>
    <mergeCell ref="P1:R1"/>
    <mergeCell ref="H1:I1"/>
    <mergeCell ref="J1:L1"/>
    <mergeCell ref="M1:O1"/>
    <mergeCell ref="A14:B14"/>
  </mergeCells>
  <conditionalFormatting sqref="V3:V37">
    <cfRule type="containsText" dxfId="0" priority="1" operator="containsText" text="&quot;INVALID&quot;">
      <formula>NOT(ISERROR(SEARCH(("""INVALID"""),(V3))))</formula>
    </cfRule>
  </conditionalFormatting>
  <conditionalFormatting sqref="V3:V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8:V86">
    <cfRule type="containsText" dxfId="0" priority="3" operator="containsText" text="&quot;INVALID&quot;">
      <formula>NOT(ISERROR(SEARCH(("""INVALID"""),(V38))))</formula>
    </cfRule>
  </conditionalFormatting>
  <conditionalFormatting sqref="V38:V8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8:U86">
    <cfRule type="cellIs" dxfId="0" priority="5" operator="greaterThan">
      <formula>7</formula>
    </cfRule>
  </conditionalFormatting>
  <conditionalFormatting sqref="T3:U37">
    <cfRule type="cellIs" dxfId="0" priority="6" operator="greaterThan">
      <formula>7</formula>
    </cfRule>
  </conditionalFormatting>
  <conditionalFormatting sqref="S38:S86">
    <cfRule type="cellIs" dxfId="0" priority="7" operator="greaterThan">
      <formula>100</formula>
    </cfRule>
  </conditionalFormatting>
  <conditionalFormatting sqref="S3:S37">
    <cfRule type="cellIs" dxfId="0" priority="8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CCCC"/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17.29"/>
    <col customWidth="1" min="3" max="3" width="14.86"/>
    <col customWidth="1" min="4" max="4" width="14.43"/>
    <col customWidth="1" min="5" max="5" width="9.14"/>
    <col customWidth="1" hidden="1" min="6" max="6" width="9.0"/>
    <col customWidth="1" min="7" max="7" width="3.0"/>
    <col customWidth="1" min="8" max="8" width="9.29"/>
    <col customWidth="1" min="9" max="11" width="9.43"/>
    <col customWidth="1" min="12" max="12" width="9.57"/>
    <col customWidth="1" min="13" max="14" width="9.43"/>
    <col customWidth="1" min="15" max="15" width="8.71"/>
    <col customWidth="1" min="16" max="18" width="11.43"/>
    <col customWidth="1" min="19" max="19" width="8.43"/>
    <col customWidth="1" min="20" max="20" width="5.14"/>
    <col customWidth="1" min="21" max="21" width="3.86"/>
    <col customWidth="1" min="22" max="22" width="8.29"/>
  </cols>
  <sheetData>
    <row r="1" ht="15.75" customHeight="1">
      <c r="A1" s="206" t="s">
        <v>12</v>
      </c>
      <c r="B1" s="207" t="s">
        <v>1</v>
      </c>
      <c r="C1" s="207" t="s">
        <v>2</v>
      </c>
      <c r="D1" s="208" t="s">
        <v>3</v>
      </c>
      <c r="E1" s="4"/>
      <c r="F1" s="4"/>
      <c r="G1" s="54"/>
      <c r="H1" s="108" t="s">
        <v>57</v>
      </c>
      <c r="I1" s="56" t="s">
        <v>13</v>
      </c>
      <c r="J1" s="41"/>
      <c r="K1" s="42"/>
      <c r="L1" s="55" t="s">
        <v>14</v>
      </c>
      <c r="M1" s="41"/>
      <c r="N1" s="42"/>
      <c r="O1" s="55" t="s">
        <v>58</v>
      </c>
      <c r="P1" s="41"/>
      <c r="Q1" s="41"/>
      <c r="R1" s="42"/>
      <c r="S1" s="57" t="s">
        <v>59</v>
      </c>
      <c r="T1" s="58"/>
      <c r="U1" s="58"/>
      <c r="V1" s="59"/>
    </row>
    <row r="2" ht="15.75" customHeight="1">
      <c r="A2" s="182" t="str">
        <f>'Master Sheet'!H3</f>
        <v>#N/A</v>
      </c>
      <c r="B2" s="183" t="str">
        <f>'Master Sheet'!M3</f>
        <v>#N/A</v>
      </c>
      <c r="C2" s="183" t="str">
        <f>'Master Sheet'!R3</f>
        <v>#N/A</v>
      </c>
      <c r="D2" s="184" t="str">
        <f>'Master Sheet'!W3</f>
        <v>#N/A</v>
      </c>
      <c r="E2" s="4"/>
      <c r="F2" s="4"/>
      <c r="G2" s="60"/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E3" s="4"/>
      <c r="F3" s="4"/>
      <c r="G3" s="64">
        <v>1.0</v>
      </c>
      <c r="H3" s="185" t="s">
        <v>83</v>
      </c>
      <c r="I3" s="186" t="s">
        <v>85</v>
      </c>
      <c r="J3" s="186" t="s">
        <v>86</v>
      </c>
      <c r="K3" s="186" t="s">
        <v>87</v>
      </c>
      <c r="L3" s="187" t="s">
        <v>88</v>
      </c>
      <c r="M3" s="187" t="s">
        <v>89</v>
      </c>
      <c r="N3" s="187" t="s">
        <v>90</v>
      </c>
      <c r="O3" s="188" t="s">
        <v>91</v>
      </c>
      <c r="P3" s="188" t="s">
        <v>92</v>
      </c>
      <c r="Q3" s="188" t="s">
        <v>93</v>
      </c>
      <c r="R3" s="188" t="s">
        <v>96</v>
      </c>
      <c r="S3" s="209" t="str">
        <f>SUMPRODUCT(SUMIF('Master Sheet'!$B$3:$B$24,$H3:$R3,'Master Sheet'!$E$3:$E$24))</f>
        <v>0</v>
      </c>
      <c r="T3" s="77" t="str">
        <f>SUMPRODUCT(COUNTIFS('Master Sheet'!$B$3:$B$24,$H3:$R3,'Master Sheet'!$C$3:$C$24,T$2))</f>
        <v>0</v>
      </c>
      <c r="U3" s="77" t="str">
        <f>SUMPRODUCT(COUNTIFS('Master Sheet'!$B$3:$B$24,$H3:$R3,'Master Sheet'!$C$3:$C$24,U$2))</f>
        <v>0</v>
      </c>
      <c r="V3" s="78" t="str">
        <f t="shared" ref="V3:V86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E4" s="4"/>
      <c r="F4" s="4"/>
      <c r="G4" s="79">
        <v>2.0</v>
      </c>
      <c r="H4" s="185" t="s">
        <v>84</v>
      </c>
      <c r="I4" s="186" t="s">
        <v>85</v>
      </c>
      <c r="J4" s="186" t="s">
        <v>86</v>
      </c>
      <c r="K4" s="186" t="s">
        <v>94</v>
      </c>
      <c r="L4" s="187" t="s">
        <v>88</v>
      </c>
      <c r="M4" s="187" t="s">
        <v>89</v>
      </c>
      <c r="N4" s="187" t="s">
        <v>95</v>
      </c>
      <c r="O4" s="188" t="s">
        <v>91</v>
      </c>
      <c r="P4" s="188" t="s">
        <v>92</v>
      </c>
      <c r="Q4" s="188" t="s">
        <v>93</v>
      </c>
      <c r="R4" s="188" t="s">
        <v>99</v>
      </c>
      <c r="S4" s="198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93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E5" s="4"/>
      <c r="F5" s="4"/>
      <c r="G5" s="64">
        <v>3.0</v>
      </c>
      <c r="H5" s="185" t="s">
        <v>83</v>
      </c>
      <c r="I5" s="186" t="s">
        <v>85</v>
      </c>
      <c r="J5" s="186" t="s">
        <v>86</v>
      </c>
      <c r="K5" s="186" t="s">
        <v>97</v>
      </c>
      <c r="L5" s="187" t="s">
        <v>88</v>
      </c>
      <c r="M5" s="187" t="s">
        <v>89</v>
      </c>
      <c r="N5" s="187" t="s">
        <v>98</v>
      </c>
      <c r="O5" s="188" t="s">
        <v>91</v>
      </c>
      <c r="P5" s="188" t="s">
        <v>92</v>
      </c>
      <c r="Q5" s="188" t="s">
        <v>93</v>
      </c>
      <c r="R5" s="188" t="s">
        <v>101</v>
      </c>
      <c r="S5" s="198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93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E6" s="4"/>
      <c r="F6" s="4"/>
      <c r="G6" s="64">
        <v>4.0</v>
      </c>
      <c r="H6" s="185" t="s">
        <v>84</v>
      </c>
      <c r="I6" s="186" t="s">
        <v>85</v>
      </c>
      <c r="J6" s="186" t="s">
        <v>86</v>
      </c>
      <c r="K6" s="186" t="s">
        <v>100</v>
      </c>
      <c r="L6" s="187" t="s">
        <v>88</v>
      </c>
      <c r="M6" s="187" t="s">
        <v>90</v>
      </c>
      <c r="N6" s="187" t="s">
        <v>95</v>
      </c>
      <c r="O6" s="188" t="s">
        <v>91</v>
      </c>
      <c r="P6" s="188" t="s">
        <v>92</v>
      </c>
      <c r="Q6" s="188" t="s">
        <v>93</v>
      </c>
      <c r="R6" s="188" t="s">
        <v>103</v>
      </c>
      <c r="S6" s="198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93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E7" s="4"/>
      <c r="F7" s="4"/>
      <c r="G7" s="79">
        <v>5.0</v>
      </c>
      <c r="H7" s="185" t="s">
        <v>83</v>
      </c>
      <c r="I7" s="186" t="s">
        <v>85</v>
      </c>
      <c r="J7" s="186" t="s">
        <v>86</v>
      </c>
      <c r="K7" s="186" t="s">
        <v>102</v>
      </c>
      <c r="L7" s="187" t="s">
        <v>88</v>
      </c>
      <c r="M7" s="187" t="s">
        <v>90</v>
      </c>
      <c r="N7" s="187" t="s">
        <v>98</v>
      </c>
      <c r="O7" s="188" t="s">
        <v>91</v>
      </c>
      <c r="P7" s="188" t="s">
        <v>92</v>
      </c>
      <c r="Q7" s="188" t="s">
        <v>96</v>
      </c>
      <c r="R7" s="188" t="s">
        <v>99</v>
      </c>
      <c r="S7" s="198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93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E8" s="4"/>
      <c r="F8" s="4"/>
      <c r="G8" s="64">
        <v>6.0</v>
      </c>
      <c r="H8" s="185" t="s">
        <v>84</v>
      </c>
      <c r="I8" s="186" t="s">
        <v>85</v>
      </c>
      <c r="J8" s="186" t="s">
        <v>86</v>
      </c>
      <c r="K8" s="186" t="s">
        <v>104</v>
      </c>
      <c r="L8" s="187" t="s">
        <v>88</v>
      </c>
      <c r="M8" s="187" t="s">
        <v>95</v>
      </c>
      <c r="N8" s="187" t="s">
        <v>98</v>
      </c>
      <c r="O8" s="188" t="s">
        <v>91</v>
      </c>
      <c r="P8" s="188" t="s">
        <v>92</v>
      </c>
      <c r="Q8" s="188" t="s">
        <v>96</v>
      </c>
      <c r="R8" s="188" t="s">
        <v>101</v>
      </c>
      <c r="S8" s="198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93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E9" s="4"/>
      <c r="F9" s="4"/>
      <c r="G9" s="64">
        <v>7.0</v>
      </c>
      <c r="H9" s="185" t="s">
        <v>83</v>
      </c>
      <c r="I9" s="186" t="s">
        <v>85</v>
      </c>
      <c r="J9" s="186" t="s">
        <v>87</v>
      </c>
      <c r="K9" s="186" t="s">
        <v>94</v>
      </c>
      <c r="L9" s="187" t="s">
        <v>89</v>
      </c>
      <c r="M9" s="187" t="s">
        <v>90</v>
      </c>
      <c r="N9" s="187" t="s">
        <v>95</v>
      </c>
      <c r="O9" s="188" t="s">
        <v>91</v>
      </c>
      <c r="P9" s="188" t="s">
        <v>92</v>
      </c>
      <c r="Q9" s="188" t="s">
        <v>96</v>
      </c>
      <c r="R9" s="188" t="s">
        <v>103</v>
      </c>
      <c r="S9" s="198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93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E10" s="4"/>
      <c r="F10" s="4"/>
      <c r="G10" s="79">
        <v>8.0</v>
      </c>
      <c r="H10" s="185" t="s">
        <v>84</v>
      </c>
      <c r="I10" s="186" t="s">
        <v>85</v>
      </c>
      <c r="J10" s="186" t="s">
        <v>87</v>
      </c>
      <c r="K10" s="186" t="s">
        <v>97</v>
      </c>
      <c r="L10" s="187" t="s">
        <v>89</v>
      </c>
      <c r="M10" s="187" t="s">
        <v>90</v>
      </c>
      <c r="N10" s="187" t="s">
        <v>98</v>
      </c>
      <c r="O10" s="188" t="s">
        <v>91</v>
      </c>
      <c r="P10" s="188" t="s">
        <v>92</v>
      </c>
      <c r="Q10" s="188" t="s">
        <v>99</v>
      </c>
      <c r="R10" s="188" t="s">
        <v>101</v>
      </c>
      <c r="S10" s="198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93" t="str">
        <f t="shared" si="1"/>
        <v>INVALID</v>
      </c>
    </row>
    <row r="11" ht="15.75" customHeight="1">
      <c r="A11" s="190"/>
      <c r="B11" s="183" t="str">
        <f>'Master Sheet'!M12</f>
        <v>#N/A</v>
      </c>
      <c r="C11" s="192"/>
      <c r="D11" s="184" t="str">
        <f>'Master Sheet'!W12</f>
        <v>#N/A</v>
      </c>
      <c r="E11" s="4"/>
      <c r="F11" s="4"/>
      <c r="G11" s="64">
        <v>9.0</v>
      </c>
      <c r="H11" s="185" t="s">
        <v>83</v>
      </c>
      <c r="I11" s="186" t="s">
        <v>85</v>
      </c>
      <c r="J11" s="186" t="s">
        <v>87</v>
      </c>
      <c r="K11" s="186" t="s">
        <v>100</v>
      </c>
      <c r="L11" s="187" t="s">
        <v>89</v>
      </c>
      <c r="M11" s="187" t="s">
        <v>95</v>
      </c>
      <c r="N11" s="187" t="s">
        <v>98</v>
      </c>
      <c r="O11" s="188" t="s">
        <v>91</v>
      </c>
      <c r="P11" s="188" t="s">
        <v>92</v>
      </c>
      <c r="Q11" s="188" t="s">
        <v>99</v>
      </c>
      <c r="R11" s="188" t="s">
        <v>103</v>
      </c>
      <c r="S11" s="198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93" t="str">
        <f t="shared" si="1"/>
        <v>INVALID</v>
      </c>
    </row>
    <row r="12" ht="15.75" customHeight="1">
      <c r="A12" s="4"/>
      <c r="B12" s="4"/>
      <c r="C12" s="4"/>
      <c r="D12" s="4"/>
      <c r="E12" s="4"/>
      <c r="F12" s="4"/>
      <c r="G12" s="64">
        <v>10.0</v>
      </c>
      <c r="H12" s="185" t="s">
        <v>84</v>
      </c>
      <c r="I12" s="186" t="s">
        <v>85</v>
      </c>
      <c r="J12" s="186" t="s">
        <v>87</v>
      </c>
      <c r="K12" s="186" t="s">
        <v>102</v>
      </c>
      <c r="L12" s="187" t="s">
        <v>90</v>
      </c>
      <c r="M12" s="187" t="s">
        <v>95</v>
      </c>
      <c r="N12" s="187" t="s">
        <v>98</v>
      </c>
      <c r="O12" s="188" t="s">
        <v>91</v>
      </c>
      <c r="P12" s="188" t="s">
        <v>92</v>
      </c>
      <c r="Q12" s="188" t="s">
        <v>101</v>
      </c>
      <c r="R12" s="188" t="s">
        <v>103</v>
      </c>
      <c r="S12" s="198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93" t="str">
        <f t="shared" si="1"/>
        <v>INVALID</v>
      </c>
    </row>
    <row r="13" ht="16.5" customHeight="1">
      <c r="A13" s="194" t="s">
        <v>105</v>
      </c>
      <c r="B13" s="42"/>
      <c r="C13" s="195" t="str">
        <f>MAX(COMBIN('Master Sheet'!$I$16,3),COMBIN('Master Sheet'!$I$18,4))</f>
        <v>20</v>
      </c>
      <c r="E13" s="4"/>
      <c r="F13" s="4"/>
      <c r="G13" s="79">
        <v>11.0</v>
      </c>
      <c r="H13" s="185" t="s">
        <v>83</v>
      </c>
      <c r="I13" s="186" t="s">
        <v>85</v>
      </c>
      <c r="J13" s="186" t="s">
        <v>87</v>
      </c>
      <c r="K13" s="186" t="s">
        <v>104</v>
      </c>
      <c r="L13" s="187" t="s">
        <v>88</v>
      </c>
      <c r="M13" s="187" t="s">
        <v>89</v>
      </c>
      <c r="N13" s="187" t="s">
        <v>90</v>
      </c>
      <c r="O13" s="188" t="s">
        <v>91</v>
      </c>
      <c r="P13" s="188" t="s">
        <v>93</v>
      </c>
      <c r="Q13" s="188" t="s">
        <v>96</v>
      </c>
      <c r="R13" s="188" t="s">
        <v>99</v>
      </c>
      <c r="S13" s="198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93" t="str">
        <f t="shared" si="1"/>
        <v>INVALID</v>
      </c>
    </row>
    <row r="14">
      <c r="E14" s="4"/>
      <c r="F14" s="4"/>
      <c r="G14" s="64">
        <v>12.0</v>
      </c>
      <c r="H14" s="185" t="s">
        <v>84</v>
      </c>
      <c r="I14" s="186" t="s">
        <v>85</v>
      </c>
      <c r="J14" s="186" t="s">
        <v>94</v>
      </c>
      <c r="K14" s="186" t="s">
        <v>97</v>
      </c>
      <c r="L14" s="187" t="s">
        <v>88</v>
      </c>
      <c r="M14" s="187" t="s">
        <v>89</v>
      </c>
      <c r="N14" s="187" t="s">
        <v>95</v>
      </c>
      <c r="O14" s="188" t="s">
        <v>91</v>
      </c>
      <c r="P14" s="188" t="s">
        <v>93</v>
      </c>
      <c r="Q14" s="188" t="s">
        <v>96</v>
      </c>
      <c r="R14" s="188" t="s">
        <v>101</v>
      </c>
      <c r="S14" s="198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93" t="str">
        <f t="shared" si="1"/>
        <v>INVALID</v>
      </c>
    </row>
    <row r="15">
      <c r="E15" s="4"/>
      <c r="F15" s="4"/>
      <c r="G15" s="79">
        <v>13.0</v>
      </c>
      <c r="H15" s="185" t="s">
        <v>83</v>
      </c>
      <c r="I15" s="186" t="s">
        <v>85</v>
      </c>
      <c r="J15" s="186" t="s">
        <v>94</v>
      </c>
      <c r="K15" s="186" t="s">
        <v>100</v>
      </c>
      <c r="L15" s="187" t="s">
        <v>88</v>
      </c>
      <c r="M15" s="187" t="s">
        <v>89</v>
      </c>
      <c r="N15" s="187" t="s">
        <v>98</v>
      </c>
      <c r="O15" s="188" t="s">
        <v>91</v>
      </c>
      <c r="P15" s="188" t="s">
        <v>93</v>
      </c>
      <c r="Q15" s="188" t="s">
        <v>96</v>
      </c>
      <c r="R15" s="188" t="s">
        <v>103</v>
      </c>
      <c r="S15" s="198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93" t="str">
        <f t="shared" si="1"/>
        <v>INVALID</v>
      </c>
    </row>
    <row r="16">
      <c r="E16" s="4"/>
      <c r="F16" s="4"/>
      <c r="G16" s="64">
        <v>14.0</v>
      </c>
      <c r="H16" s="185" t="s">
        <v>84</v>
      </c>
      <c r="I16" s="186" t="s">
        <v>85</v>
      </c>
      <c r="J16" s="186" t="s">
        <v>94</v>
      </c>
      <c r="K16" s="186" t="s">
        <v>102</v>
      </c>
      <c r="L16" s="187" t="s">
        <v>88</v>
      </c>
      <c r="M16" s="187" t="s">
        <v>90</v>
      </c>
      <c r="N16" s="187" t="s">
        <v>95</v>
      </c>
      <c r="O16" s="188" t="s">
        <v>91</v>
      </c>
      <c r="P16" s="188" t="s">
        <v>93</v>
      </c>
      <c r="Q16" s="188" t="s">
        <v>99</v>
      </c>
      <c r="R16" s="188" t="s">
        <v>101</v>
      </c>
      <c r="S16" s="198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93" t="str">
        <f t="shared" si="1"/>
        <v>INVALID</v>
      </c>
    </row>
    <row r="17">
      <c r="E17" s="4"/>
      <c r="F17" s="4"/>
      <c r="G17" s="64">
        <v>15.0</v>
      </c>
      <c r="H17" s="185" t="s">
        <v>83</v>
      </c>
      <c r="I17" s="186" t="s">
        <v>85</v>
      </c>
      <c r="J17" s="186" t="s">
        <v>94</v>
      </c>
      <c r="K17" s="186" t="s">
        <v>104</v>
      </c>
      <c r="L17" s="187" t="s">
        <v>88</v>
      </c>
      <c r="M17" s="187" t="s">
        <v>90</v>
      </c>
      <c r="N17" s="187" t="s">
        <v>98</v>
      </c>
      <c r="O17" s="188" t="s">
        <v>91</v>
      </c>
      <c r="P17" s="188" t="s">
        <v>93</v>
      </c>
      <c r="Q17" s="188" t="s">
        <v>99</v>
      </c>
      <c r="R17" s="188" t="s">
        <v>103</v>
      </c>
      <c r="S17" s="198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93" t="str">
        <f t="shared" si="1"/>
        <v>INVALID</v>
      </c>
    </row>
    <row r="18">
      <c r="A18" s="4"/>
      <c r="B18" s="4"/>
      <c r="C18" s="4"/>
      <c r="D18" s="4"/>
      <c r="E18" s="4"/>
      <c r="F18" s="4"/>
      <c r="G18" s="79">
        <v>16.0</v>
      </c>
      <c r="H18" s="185" t="s">
        <v>84</v>
      </c>
      <c r="I18" s="186" t="s">
        <v>85</v>
      </c>
      <c r="J18" s="186" t="s">
        <v>97</v>
      </c>
      <c r="K18" s="186" t="s">
        <v>100</v>
      </c>
      <c r="L18" s="187" t="s">
        <v>88</v>
      </c>
      <c r="M18" s="187" t="s">
        <v>95</v>
      </c>
      <c r="N18" s="187" t="s">
        <v>98</v>
      </c>
      <c r="O18" s="188" t="s">
        <v>91</v>
      </c>
      <c r="P18" s="188" t="s">
        <v>93</v>
      </c>
      <c r="Q18" s="188" t="s">
        <v>101</v>
      </c>
      <c r="R18" s="188" t="s">
        <v>103</v>
      </c>
      <c r="S18" s="198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93" t="str">
        <f t="shared" si="1"/>
        <v>INVALID</v>
      </c>
    </row>
    <row r="19">
      <c r="A19" s="4"/>
      <c r="B19" s="4"/>
      <c r="C19" s="4"/>
      <c r="D19" s="4"/>
      <c r="E19" s="4"/>
      <c r="F19" s="4"/>
      <c r="G19" s="64">
        <v>17.0</v>
      </c>
      <c r="H19" s="185" t="s">
        <v>83</v>
      </c>
      <c r="I19" s="186" t="s">
        <v>85</v>
      </c>
      <c r="J19" s="186" t="s">
        <v>97</v>
      </c>
      <c r="K19" s="186" t="s">
        <v>102</v>
      </c>
      <c r="L19" s="187" t="s">
        <v>89</v>
      </c>
      <c r="M19" s="187" t="s">
        <v>90</v>
      </c>
      <c r="N19" s="187" t="s">
        <v>95</v>
      </c>
      <c r="O19" s="188" t="s">
        <v>91</v>
      </c>
      <c r="P19" s="188" t="s">
        <v>96</v>
      </c>
      <c r="Q19" s="188" t="s">
        <v>99</v>
      </c>
      <c r="R19" s="188" t="s">
        <v>101</v>
      </c>
      <c r="S19" s="198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93" t="str">
        <f t="shared" si="1"/>
        <v>INVALID</v>
      </c>
    </row>
    <row r="20">
      <c r="A20" s="4"/>
      <c r="B20" s="4"/>
      <c r="C20" s="4"/>
      <c r="D20" s="4"/>
      <c r="E20" s="4"/>
      <c r="F20" s="4"/>
      <c r="G20" s="64">
        <v>18.0</v>
      </c>
      <c r="H20" s="185" t="s">
        <v>84</v>
      </c>
      <c r="I20" s="186" t="s">
        <v>85</v>
      </c>
      <c r="J20" s="186" t="s">
        <v>97</v>
      </c>
      <c r="K20" s="186" t="s">
        <v>104</v>
      </c>
      <c r="L20" s="187" t="s">
        <v>89</v>
      </c>
      <c r="M20" s="187" t="s">
        <v>90</v>
      </c>
      <c r="N20" s="187" t="s">
        <v>98</v>
      </c>
      <c r="O20" s="188" t="s">
        <v>91</v>
      </c>
      <c r="P20" s="188" t="s">
        <v>96</v>
      </c>
      <c r="Q20" s="188" t="s">
        <v>99</v>
      </c>
      <c r="R20" s="188" t="s">
        <v>103</v>
      </c>
      <c r="S20" s="198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93" t="str">
        <f t="shared" si="1"/>
        <v>INVALID</v>
      </c>
    </row>
    <row r="21" ht="15.75" customHeight="1">
      <c r="A21" s="4"/>
      <c r="B21" s="4"/>
      <c r="C21" s="4"/>
      <c r="D21" s="4"/>
      <c r="E21" s="4"/>
      <c r="F21" s="4"/>
      <c r="G21" s="79">
        <v>19.0</v>
      </c>
      <c r="H21" s="185" t="s">
        <v>83</v>
      </c>
      <c r="I21" s="186" t="s">
        <v>85</v>
      </c>
      <c r="J21" s="186" t="s">
        <v>100</v>
      </c>
      <c r="K21" s="186" t="s">
        <v>102</v>
      </c>
      <c r="L21" s="187" t="s">
        <v>89</v>
      </c>
      <c r="M21" s="187" t="s">
        <v>95</v>
      </c>
      <c r="N21" s="187" t="s">
        <v>98</v>
      </c>
      <c r="O21" s="188" t="s">
        <v>91</v>
      </c>
      <c r="P21" s="188" t="s">
        <v>96</v>
      </c>
      <c r="Q21" s="188" t="s">
        <v>101</v>
      </c>
      <c r="R21" s="188" t="s">
        <v>103</v>
      </c>
      <c r="S21" s="198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93" t="str">
        <f t="shared" si="1"/>
        <v>INVALID</v>
      </c>
    </row>
    <row r="22" ht="15.75" customHeight="1">
      <c r="A22" s="4"/>
      <c r="B22" s="4"/>
      <c r="C22" s="4"/>
      <c r="D22" s="4"/>
      <c r="E22" s="4"/>
      <c r="F22" s="4"/>
      <c r="G22" s="64">
        <v>20.0</v>
      </c>
      <c r="H22" s="185" t="s">
        <v>84</v>
      </c>
      <c r="I22" s="186" t="s">
        <v>85</v>
      </c>
      <c r="J22" s="186" t="s">
        <v>100</v>
      </c>
      <c r="K22" s="186" t="s">
        <v>104</v>
      </c>
      <c r="L22" s="187" t="s">
        <v>90</v>
      </c>
      <c r="M22" s="187" t="s">
        <v>95</v>
      </c>
      <c r="N22" s="187" t="s">
        <v>98</v>
      </c>
      <c r="O22" s="188" t="s">
        <v>91</v>
      </c>
      <c r="P22" s="188" t="s">
        <v>99</v>
      </c>
      <c r="Q22" s="188" t="s">
        <v>101</v>
      </c>
      <c r="R22" s="188" t="s">
        <v>103</v>
      </c>
      <c r="S22" s="198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93" t="str">
        <f t="shared" si="1"/>
        <v>INVALID</v>
      </c>
    </row>
    <row r="23" ht="15.75" customHeight="1">
      <c r="A23" s="4"/>
      <c r="B23" s="4"/>
      <c r="C23" s="4"/>
      <c r="D23" s="4"/>
      <c r="E23" s="4"/>
      <c r="F23" s="4"/>
      <c r="G23" s="64">
        <v>21.0</v>
      </c>
      <c r="H23" s="185" t="s">
        <v>83</v>
      </c>
      <c r="I23" s="186" t="s">
        <v>85</v>
      </c>
      <c r="J23" s="186" t="s">
        <v>102</v>
      </c>
      <c r="K23" s="186" t="s">
        <v>104</v>
      </c>
      <c r="L23" s="187" t="s">
        <v>88</v>
      </c>
      <c r="M23" s="187" t="s">
        <v>89</v>
      </c>
      <c r="N23" s="187" t="s">
        <v>90</v>
      </c>
      <c r="O23" s="188" t="s">
        <v>92</v>
      </c>
      <c r="P23" s="188" t="s">
        <v>93</v>
      </c>
      <c r="Q23" s="188" t="s">
        <v>96</v>
      </c>
      <c r="R23" s="188" t="s">
        <v>99</v>
      </c>
      <c r="S23" s="198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93" t="str">
        <f t="shared" si="1"/>
        <v>INVALID</v>
      </c>
    </row>
    <row r="24" ht="15.75" customHeight="1">
      <c r="A24" s="4"/>
      <c r="B24" s="4"/>
      <c r="C24" s="4"/>
      <c r="D24" s="4"/>
      <c r="E24" s="4"/>
      <c r="F24" s="4"/>
      <c r="G24" s="79">
        <v>22.0</v>
      </c>
      <c r="H24" s="185" t="s">
        <v>84</v>
      </c>
      <c r="I24" s="186" t="s">
        <v>86</v>
      </c>
      <c r="J24" s="186" t="s">
        <v>87</v>
      </c>
      <c r="K24" s="186" t="s">
        <v>94</v>
      </c>
      <c r="L24" s="187" t="s">
        <v>88</v>
      </c>
      <c r="M24" s="187" t="s">
        <v>89</v>
      </c>
      <c r="N24" s="187" t="s">
        <v>95</v>
      </c>
      <c r="O24" s="188" t="s">
        <v>92</v>
      </c>
      <c r="P24" s="188" t="s">
        <v>93</v>
      </c>
      <c r="Q24" s="188" t="s">
        <v>96</v>
      </c>
      <c r="R24" s="188" t="s">
        <v>101</v>
      </c>
      <c r="S24" s="198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93" t="str">
        <f t="shared" si="1"/>
        <v>INVALID</v>
      </c>
    </row>
    <row r="25" ht="15.75" customHeight="1">
      <c r="A25" s="4"/>
      <c r="B25" s="4"/>
      <c r="C25" s="4"/>
      <c r="D25" s="4"/>
      <c r="E25" s="4"/>
      <c r="F25" s="4"/>
      <c r="G25" s="64">
        <v>23.0</v>
      </c>
      <c r="H25" s="185" t="s">
        <v>83</v>
      </c>
      <c r="I25" s="186" t="s">
        <v>86</v>
      </c>
      <c r="J25" s="186" t="s">
        <v>87</v>
      </c>
      <c r="K25" s="186" t="s">
        <v>97</v>
      </c>
      <c r="L25" s="187" t="s">
        <v>88</v>
      </c>
      <c r="M25" s="187" t="s">
        <v>89</v>
      </c>
      <c r="N25" s="187" t="s">
        <v>98</v>
      </c>
      <c r="O25" s="188" t="s">
        <v>92</v>
      </c>
      <c r="P25" s="188" t="s">
        <v>93</v>
      </c>
      <c r="Q25" s="188" t="s">
        <v>96</v>
      </c>
      <c r="R25" s="188" t="s">
        <v>103</v>
      </c>
      <c r="S25" s="198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93" t="str">
        <f t="shared" si="1"/>
        <v>INVALID</v>
      </c>
    </row>
    <row r="26" ht="15.75" customHeight="1">
      <c r="A26" s="4"/>
      <c r="B26" s="4"/>
      <c r="C26" s="4"/>
      <c r="D26" s="4"/>
      <c r="E26" s="4"/>
      <c r="F26" s="4"/>
      <c r="G26" s="79">
        <v>24.0</v>
      </c>
      <c r="H26" s="185" t="s">
        <v>84</v>
      </c>
      <c r="I26" s="186" t="s">
        <v>86</v>
      </c>
      <c r="J26" s="186" t="s">
        <v>87</v>
      </c>
      <c r="K26" s="186" t="s">
        <v>100</v>
      </c>
      <c r="L26" s="187" t="s">
        <v>88</v>
      </c>
      <c r="M26" s="187" t="s">
        <v>90</v>
      </c>
      <c r="N26" s="187" t="s">
        <v>95</v>
      </c>
      <c r="O26" s="188" t="s">
        <v>92</v>
      </c>
      <c r="P26" s="188" t="s">
        <v>93</v>
      </c>
      <c r="Q26" s="188" t="s">
        <v>99</v>
      </c>
      <c r="R26" s="188" t="s">
        <v>101</v>
      </c>
      <c r="S26" s="198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93" t="str">
        <f t="shared" si="1"/>
        <v>INVALID</v>
      </c>
    </row>
    <row r="27" ht="15.75" customHeight="1">
      <c r="A27" s="4"/>
      <c r="B27" s="4"/>
      <c r="C27" s="4"/>
      <c r="D27" s="4"/>
      <c r="E27" s="4"/>
      <c r="F27" s="4"/>
      <c r="G27" s="64">
        <v>25.0</v>
      </c>
      <c r="H27" s="185" t="s">
        <v>83</v>
      </c>
      <c r="I27" s="186" t="s">
        <v>86</v>
      </c>
      <c r="J27" s="186" t="s">
        <v>87</v>
      </c>
      <c r="K27" s="186" t="s">
        <v>102</v>
      </c>
      <c r="L27" s="187" t="s">
        <v>88</v>
      </c>
      <c r="M27" s="187" t="s">
        <v>90</v>
      </c>
      <c r="N27" s="187" t="s">
        <v>98</v>
      </c>
      <c r="O27" s="188" t="s">
        <v>92</v>
      </c>
      <c r="P27" s="188" t="s">
        <v>93</v>
      </c>
      <c r="Q27" s="188" t="s">
        <v>99</v>
      </c>
      <c r="R27" s="188" t="s">
        <v>103</v>
      </c>
      <c r="S27" s="198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93" t="str">
        <f t="shared" si="1"/>
        <v>INVALID</v>
      </c>
    </row>
    <row r="28" ht="15.75" customHeight="1">
      <c r="A28" s="4"/>
      <c r="B28" s="4"/>
      <c r="C28" s="4"/>
      <c r="D28" s="4"/>
      <c r="E28" s="4"/>
      <c r="F28" s="4"/>
      <c r="G28" s="64">
        <v>26.0</v>
      </c>
      <c r="H28" s="185" t="s">
        <v>84</v>
      </c>
      <c r="I28" s="186" t="s">
        <v>86</v>
      </c>
      <c r="J28" s="186" t="s">
        <v>87</v>
      </c>
      <c r="K28" s="186" t="s">
        <v>104</v>
      </c>
      <c r="L28" s="187" t="s">
        <v>88</v>
      </c>
      <c r="M28" s="187" t="s">
        <v>95</v>
      </c>
      <c r="N28" s="187" t="s">
        <v>98</v>
      </c>
      <c r="O28" s="188" t="s">
        <v>92</v>
      </c>
      <c r="P28" s="188" t="s">
        <v>93</v>
      </c>
      <c r="Q28" s="188" t="s">
        <v>101</v>
      </c>
      <c r="R28" s="188" t="s">
        <v>103</v>
      </c>
      <c r="S28" s="198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93" t="str">
        <f t="shared" si="1"/>
        <v>INVALID</v>
      </c>
    </row>
    <row r="29" ht="15.75" customHeight="1">
      <c r="A29" s="4"/>
      <c r="B29" s="4"/>
      <c r="C29" s="4"/>
      <c r="D29" s="4"/>
      <c r="E29" s="4"/>
      <c r="F29" s="4"/>
      <c r="G29" s="79">
        <v>27.0</v>
      </c>
      <c r="H29" s="185" t="s">
        <v>83</v>
      </c>
      <c r="I29" s="186" t="s">
        <v>86</v>
      </c>
      <c r="J29" s="186" t="s">
        <v>94</v>
      </c>
      <c r="K29" s="186" t="s">
        <v>97</v>
      </c>
      <c r="L29" s="187" t="s">
        <v>89</v>
      </c>
      <c r="M29" s="187" t="s">
        <v>90</v>
      </c>
      <c r="N29" s="187" t="s">
        <v>95</v>
      </c>
      <c r="O29" s="188" t="s">
        <v>92</v>
      </c>
      <c r="P29" s="188" t="s">
        <v>96</v>
      </c>
      <c r="Q29" s="188" t="s">
        <v>99</v>
      </c>
      <c r="R29" s="188" t="s">
        <v>101</v>
      </c>
      <c r="S29" s="198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93" t="str">
        <f t="shared" si="1"/>
        <v>INVALID</v>
      </c>
    </row>
    <row r="30" ht="15.75" customHeight="1">
      <c r="A30" s="4"/>
      <c r="B30" s="4"/>
      <c r="C30" s="4"/>
      <c r="D30" s="4"/>
      <c r="E30" s="4"/>
      <c r="F30" s="4"/>
      <c r="G30" s="64">
        <v>28.0</v>
      </c>
      <c r="H30" s="185" t="s">
        <v>84</v>
      </c>
      <c r="I30" s="186" t="s">
        <v>86</v>
      </c>
      <c r="J30" s="186" t="s">
        <v>94</v>
      </c>
      <c r="K30" s="186" t="s">
        <v>100</v>
      </c>
      <c r="L30" s="187" t="s">
        <v>89</v>
      </c>
      <c r="M30" s="187" t="s">
        <v>90</v>
      </c>
      <c r="N30" s="187" t="s">
        <v>98</v>
      </c>
      <c r="O30" s="188" t="s">
        <v>92</v>
      </c>
      <c r="P30" s="188" t="s">
        <v>96</v>
      </c>
      <c r="Q30" s="188" t="s">
        <v>99</v>
      </c>
      <c r="R30" s="188" t="s">
        <v>103</v>
      </c>
      <c r="S30" s="198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93" t="str">
        <f t="shared" si="1"/>
        <v>INVALID</v>
      </c>
    </row>
    <row r="31" ht="15.75" customHeight="1">
      <c r="A31" s="4"/>
      <c r="B31" s="4"/>
      <c r="C31" s="4"/>
      <c r="D31" s="4"/>
      <c r="E31" s="4"/>
      <c r="F31" s="4"/>
      <c r="G31" s="64">
        <v>29.0</v>
      </c>
      <c r="H31" s="185" t="s">
        <v>83</v>
      </c>
      <c r="I31" s="186" t="s">
        <v>86</v>
      </c>
      <c r="J31" s="186" t="s">
        <v>94</v>
      </c>
      <c r="K31" s="186" t="s">
        <v>102</v>
      </c>
      <c r="L31" s="187" t="s">
        <v>89</v>
      </c>
      <c r="M31" s="187" t="s">
        <v>95</v>
      </c>
      <c r="N31" s="187" t="s">
        <v>98</v>
      </c>
      <c r="O31" s="188" t="s">
        <v>92</v>
      </c>
      <c r="P31" s="188" t="s">
        <v>96</v>
      </c>
      <c r="Q31" s="188" t="s">
        <v>101</v>
      </c>
      <c r="R31" s="188" t="s">
        <v>103</v>
      </c>
      <c r="S31" s="198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93" t="str">
        <f t="shared" si="1"/>
        <v>INVALID</v>
      </c>
    </row>
    <row r="32" ht="15.75" customHeight="1">
      <c r="A32" s="4"/>
      <c r="B32" s="4"/>
      <c r="C32" s="4"/>
      <c r="D32" s="4"/>
      <c r="E32" s="4"/>
      <c r="F32" s="4"/>
      <c r="G32" s="79">
        <v>30.0</v>
      </c>
      <c r="H32" s="185" t="s">
        <v>84</v>
      </c>
      <c r="I32" s="186" t="s">
        <v>86</v>
      </c>
      <c r="J32" s="186" t="s">
        <v>94</v>
      </c>
      <c r="K32" s="186" t="s">
        <v>104</v>
      </c>
      <c r="L32" s="187" t="s">
        <v>90</v>
      </c>
      <c r="M32" s="187" t="s">
        <v>95</v>
      </c>
      <c r="N32" s="187" t="s">
        <v>98</v>
      </c>
      <c r="O32" s="188" t="s">
        <v>92</v>
      </c>
      <c r="P32" s="188" t="s">
        <v>99</v>
      </c>
      <c r="Q32" s="188" t="s">
        <v>101</v>
      </c>
      <c r="R32" s="188" t="s">
        <v>103</v>
      </c>
      <c r="S32" s="198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93" t="str">
        <f t="shared" si="1"/>
        <v>INVALID</v>
      </c>
    </row>
    <row r="33" ht="15.75" customHeight="1">
      <c r="A33" s="4"/>
      <c r="B33" s="4"/>
      <c r="C33" s="4"/>
      <c r="D33" s="4"/>
      <c r="E33" s="4"/>
      <c r="F33" s="4"/>
      <c r="G33" s="64">
        <v>31.0</v>
      </c>
      <c r="H33" s="185" t="s">
        <v>83</v>
      </c>
      <c r="I33" s="186" t="s">
        <v>86</v>
      </c>
      <c r="J33" s="186" t="s">
        <v>97</v>
      </c>
      <c r="K33" s="186" t="s">
        <v>100</v>
      </c>
      <c r="L33" s="187" t="s">
        <v>88</v>
      </c>
      <c r="M33" s="187" t="s">
        <v>89</v>
      </c>
      <c r="N33" s="187" t="s">
        <v>90</v>
      </c>
      <c r="O33" s="188" t="s">
        <v>93</v>
      </c>
      <c r="P33" s="188" t="s">
        <v>96</v>
      </c>
      <c r="Q33" s="188" t="s">
        <v>99</v>
      </c>
      <c r="R33" s="188" t="s">
        <v>101</v>
      </c>
      <c r="S33" s="198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93" t="str">
        <f t="shared" si="1"/>
        <v>INVALID</v>
      </c>
    </row>
    <row r="34" ht="15.75" customHeight="1">
      <c r="A34" s="4"/>
      <c r="B34" s="4"/>
      <c r="C34" s="4"/>
      <c r="D34" s="4"/>
      <c r="E34" s="4"/>
      <c r="F34" s="4"/>
      <c r="G34" s="64">
        <v>32.0</v>
      </c>
      <c r="H34" s="185" t="s">
        <v>84</v>
      </c>
      <c r="I34" s="186" t="s">
        <v>86</v>
      </c>
      <c r="J34" s="186" t="s">
        <v>97</v>
      </c>
      <c r="K34" s="186" t="s">
        <v>102</v>
      </c>
      <c r="L34" s="187" t="s">
        <v>88</v>
      </c>
      <c r="M34" s="187" t="s">
        <v>89</v>
      </c>
      <c r="N34" s="187" t="s">
        <v>95</v>
      </c>
      <c r="O34" s="188" t="s">
        <v>93</v>
      </c>
      <c r="P34" s="188" t="s">
        <v>96</v>
      </c>
      <c r="Q34" s="188" t="s">
        <v>99</v>
      </c>
      <c r="R34" s="188" t="s">
        <v>103</v>
      </c>
      <c r="S34" s="198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93" t="str">
        <f t="shared" si="1"/>
        <v>INVALID</v>
      </c>
    </row>
    <row r="35" ht="15.75" customHeight="1">
      <c r="A35" s="4"/>
      <c r="B35" s="4"/>
      <c r="C35" s="4"/>
      <c r="D35" s="4"/>
      <c r="E35" s="4"/>
      <c r="F35" s="4"/>
      <c r="G35" s="79">
        <v>33.0</v>
      </c>
      <c r="H35" s="185" t="s">
        <v>83</v>
      </c>
      <c r="I35" s="186" t="s">
        <v>86</v>
      </c>
      <c r="J35" s="186" t="s">
        <v>97</v>
      </c>
      <c r="K35" s="186" t="s">
        <v>104</v>
      </c>
      <c r="L35" s="187" t="s">
        <v>88</v>
      </c>
      <c r="M35" s="187" t="s">
        <v>89</v>
      </c>
      <c r="N35" s="187" t="s">
        <v>98</v>
      </c>
      <c r="O35" s="188" t="s">
        <v>93</v>
      </c>
      <c r="P35" s="188" t="s">
        <v>96</v>
      </c>
      <c r="Q35" s="188" t="s">
        <v>101</v>
      </c>
      <c r="R35" s="188" t="s">
        <v>103</v>
      </c>
      <c r="S35" s="198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93" t="str">
        <f t="shared" si="1"/>
        <v>INVALID</v>
      </c>
    </row>
    <row r="36" ht="15.75" customHeight="1">
      <c r="A36" s="4"/>
      <c r="B36" s="4"/>
      <c r="C36" s="4"/>
      <c r="D36" s="4"/>
      <c r="E36" s="4"/>
      <c r="F36" s="4"/>
      <c r="G36" s="64">
        <v>34.0</v>
      </c>
      <c r="H36" s="185" t="s">
        <v>84</v>
      </c>
      <c r="I36" s="186" t="s">
        <v>86</v>
      </c>
      <c r="J36" s="186" t="s">
        <v>100</v>
      </c>
      <c r="K36" s="186" t="s">
        <v>102</v>
      </c>
      <c r="L36" s="187" t="s">
        <v>88</v>
      </c>
      <c r="M36" s="187" t="s">
        <v>90</v>
      </c>
      <c r="N36" s="187" t="s">
        <v>95</v>
      </c>
      <c r="O36" s="188" t="s">
        <v>93</v>
      </c>
      <c r="P36" s="188" t="s">
        <v>99</v>
      </c>
      <c r="Q36" s="188" t="s">
        <v>101</v>
      </c>
      <c r="R36" s="188" t="s">
        <v>103</v>
      </c>
      <c r="S36" s="198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93" t="str">
        <f t="shared" si="1"/>
        <v>INVALID</v>
      </c>
    </row>
    <row r="37" ht="15.75" customHeight="1">
      <c r="A37" s="4"/>
      <c r="B37" s="4"/>
      <c r="C37" s="4"/>
      <c r="D37" s="4"/>
      <c r="E37" s="4"/>
      <c r="F37" s="4"/>
      <c r="G37" s="79">
        <v>35.0</v>
      </c>
      <c r="H37" s="185" t="s">
        <v>83</v>
      </c>
      <c r="I37" s="186" t="s">
        <v>86</v>
      </c>
      <c r="J37" s="186" t="s">
        <v>100</v>
      </c>
      <c r="K37" s="186" t="s">
        <v>104</v>
      </c>
      <c r="L37" s="187" t="s">
        <v>88</v>
      </c>
      <c r="M37" s="187" t="s">
        <v>90</v>
      </c>
      <c r="N37" s="187" t="s">
        <v>98</v>
      </c>
      <c r="O37" s="188" t="s">
        <v>96</v>
      </c>
      <c r="P37" s="188" t="s">
        <v>99</v>
      </c>
      <c r="Q37" s="188" t="s">
        <v>101</v>
      </c>
      <c r="R37" s="188" t="s">
        <v>103</v>
      </c>
      <c r="S37" s="198" t="str">
        <f>SUMPRODUCT(SUMIF('Master Sheet'!$B$3:$B$24,$H37:$R37,'Master Sheet'!$E$3:$E$24))</f>
        <v>0</v>
      </c>
      <c r="T37" s="92" t="str">
        <f>SUMPRODUCT(COUNTIFS('Master Sheet'!$B$3:$B$24,$H37:$R37,'Master Sheet'!$C$3:$C$24,T$2))</f>
        <v>0</v>
      </c>
      <c r="U37" s="92" t="str">
        <f>SUMPRODUCT(COUNTIFS('Master Sheet'!$B$3:$B$24,$H37:$R37,'Master Sheet'!$C$3:$C$24,U$2))</f>
        <v>0</v>
      </c>
      <c r="V37" s="93" t="str">
        <f t="shared" si="1"/>
        <v>INVALID</v>
      </c>
    </row>
    <row r="38" ht="15.75" customHeight="1">
      <c r="A38" s="4"/>
      <c r="B38" s="4"/>
      <c r="C38" s="4"/>
      <c r="D38" s="4"/>
      <c r="E38" s="4"/>
      <c r="F38" s="4"/>
      <c r="G38" s="64">
        <v>36.0</v>
      </c>
      <c r="H38" s="185" t="s">
        <v>84</v>
      </c>
      <c r="I38" s="186" t="s">
        <v>86</v>
      </c>
      <c r="J38" s="186" t="s">
        <v>102</v>
      </c>
      <c r="K38" s="186" t="s">
        <v>104</v>
      </c>
      <c r="L38" s="187" t="s">
        <v>88</v>
      </c>
      <c r="M38" s="187" t="s">
        <v>95</v>
      </c>
      <c r="N38" s="187" t="s">
        <v>98</v>
      </c>
      <c r="O38" s="188" t="s">
        <v>91</v>
      </c>
      <c r="P38" s="188" t="s">
        <v>92</v>
      </c>
      <c r="Q38" s="188" t="s">
        <v>93</v>
      </c>
      <c r="R38" s="188" t="s">
        <v>96</v>
      </c>
      <c r="S38" s="198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93" t="str">
        <f t="shared" si="1"/>
        <v>INVALID</v>
      </c>
    </row>
    <row r="39" ht="15.75" customHeight="1">
      <c r="A39" s="4"/>
      <c r="B39" s="4"/>
      <c r="C39" s="4"/>
      <c r="D39" s="4"/>
      <c r="E39" s="4"/>
      <c r="F39" s="4"/>
      <c r="G39" s="79">
        <v>37.0</v>
      </c>
      <c r="H39" s="185" t="s">
        <v>83</v>
      </c>
      <c r="I39" s="186" t="s">
        <v>87</v>
      </c>
      <c r="J39" s="186" t="s">
        <v>94</v>
      </c>
      <c r="K39" s="186" t="s">
        <v>97</v>
      </c>
      <c r="L39" s="187" t="s">
        <v>89</v>
      </c>
      <c r="M39" s="187" t="s">
        <v>90</v>
      </c>
      <c r="N39" s="187" t="s">
        <v>95</v>
      </c>
      <c r="O39" s="188" t="s">
        <v>91</v>
      </c>
      <c r="P39" s="188" t="s">
        <v>92</v>
      </c>
      <c r="Q39" s="188" t="s">
        <v>93</v>
      </c>
      <c r="R39" s="188" t="s">
        <v>99</v>
      </c>
      <c r="S39" s="198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93" t="str">
        <f t="shared" si="1"/>
        <v>INVALID</v>
      </c>
    </row>
    <row r="40" ht="15.75" customHeight="1">
      <c r="A40" s="4"/>
      <c r="B40" s="4"/>
      <c r="C40" s="4"/>
      <c r="D40" s="4"/>
      <c r="E40" s="4"/>
      <c r="F40" s="4"/>
      <c r="G40" s="64">
        <v>38.0</v>
      </c>
      <c r="H40" s="185" t="s">
        <v>84</v>
      </c>
      <c r="I40" s="186" t="s">
        <v>87</v>
      </c>
      <c r="J40" s="186" t="s">
        <v>94</v>
      </c>
      <c r="K40" s="186" t="s">
        <v>100</v>
      </c>
      <c r="L40" s="187" t="s">
        <v>89</v>
      </c>
      <c r="M40" s="187" t="s">
        <v>90</v>
      </c>
      <c r="N40" s="187" t="s">
        <v>98</v>
      </c>
      <c r="O40" s="188" t="s">
        <v>91</v>
      </c>
      <c r="P40" s="188" t="s">
        <v>92</v>
      </c>
      <c r="Q40" s="188" t="s">
        <v>93</v>
      </c>
      <c r="R40" s="188" t="s">
        <v>101</v>
      </c>
      <c r="S40" s="198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93" t="str">
        <f t="shared" si="1"/>
        <v>INVALID</v>
      </c>
    </row>
    <row r="41" ht="15.75" customHeight="1">
      <c r="A41" s="4"/>
      <c r="B41" s="4"/>
      <c r="C41" s="4"/>
      <c r="D41" s="4"/>
      <c r="E41" s="4"/>
      <c r="F41" s="4"/>
      <c r="G41" s="79">
        <v>39.0</v>
      </c>
      <c r="H41" s="185" t="s">
        <v>83</v>
      </c>
      <c r="I41" s="186" t="s">
        <v>87</v>
      </c>
      <c r="J41" s="186" t="s">
        <v>94</v>
      </c>
      <c r="K41" s="186" t="s">
        <v>102</v>
      </c>
      <c r="L41" s="187" t="s">
        <v>89</v>
      </c>
      <c r="M41" s="187" t="s">
        <v>95</v>
      </c>
      <c r="N41" s="187" t="s">
        <v>98</v>
      </c>
      <c r="O41" s="188" t="s">
        <v>91</v>
      </c>
      <c r="P41" s="188" t="s">
        <v>92</v>
      </c>
      <c r="Q41" s="188" t="s">
        <v>93</v>
      </c>
      <c r="R41" s="188" t="s">
        <v>103</v>
      </c>
      <c r="S41" s="198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93" t="str">
        <f t="shared" si="1"/>
        <v>INVALID</v>
      </c>
    </row>
    <row r="42" ht="15.75" customHeight="1">
      <c r="A42" s="4"/>
      <c r="B42" s="4"/>
      <c r="C42" s="4"/>
      <c r="D42" s="4"/>
      <c r="E42" s="4"/>
      <c r="F42" s="4"/>
      <c r="G42" s="64">
        <v>40.0</v>
      </c>
      <c r="H42" s="185" t="s">
        <v>84</v>
      </c>
      <c r="I42" s="186" t="s">
        <v>87</v>
      </c>
      <c r="J42" s="186" t="s">
        <v>94</v>
      </c>
      <c r="K42" s="186" t="s">
        <v>104</v>
      </c>
      <c r="L42" s="187" t="s">
        <v>90</v>
      </c>
      <c r="M42" s="187" t="s">
        <v>95</v>
      </c>
      <c r="N42" s="187" t="s">
        <v>98</v>
      </c>
      <c r="O42" s="188" t="s">
        <v>91</v>
      </c>
      <c r="P42" s="188" t="s">
        <v>92</v>
      </c>
      <c r="Q42" s="188" t="s">
        <v>96</v>
      </c>
      <c r="R42" s="188" t="s">
        <v>99</v>
      </c>
      <c r="S42" s="198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93" t="str">
        <f t="shared" si="1"/>
        <v>INVALID</v>
      </c>
    </row>
    <row r="43" ht="15.75" customHeight="1">
      <c r="A43" s="4"/>
      <c r="B43" s="4"/>
      <c r="C43" s="4"/>
      <c r="D43" s="4"/>
      <c r="E43" s="4"/>
      <c r="F43" s="4"/>
      <c r="G43" s="79">
        <v>41.0</v>
      </c>
      <c r="H43" s="185" t="s">
        <v>83</v>
      </c>
      <c r="I43" s="186" t="s">
        <v>87</v>
      </c>
      <c r="J43" s="186" t="s">
        <v>97</v>
      </c>
      <c r="K43" s="186" t="s">
        <v>100</v>
      </c>
      <c r="L43" s="187" t="s">
        <v>88</v>
      </c>
      <c r="M43" s="187" t="s">
        <v>89</v>
      </c>
      <c r="N43" s="187" t="s">
        <v>90</v>
      </c>
      <c r="O43" s="188" t="s">
        <v>91</v>
      </c>
      <c r="P43" s="188" t="s">
        <v>92</v>
      </c>
      <c r="Q43" s="188" t="s">
        <v>96</v>
      </c>
      <c r="R43" s="188" t="s">
        <v>101</v>
      </c>
      <c r="S43" s="198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93" t="str">
        <f t="shared" si="1"/>
        <v>INVALID</v>
      </c>
    </row>
    <row r="44" ht="15.75" customHeight="1">
      <c r="A44" s="4"/>
      <c r="B44" s="4"/>
      <c r="C44" s="4"/>
      <c r="D44" s="4"/>
      <c r="E44" s="4"/>
      <c r="F44" s="4"/>
      <c r="G44" s="64">
        <v>42.0</v>
      </c>
      <c r="H44" s="185" t="s">
        <v>84</v>
      </c>
      <c r="I44" s="186" t="s">
        <v>87</v>
      </c>
      <c r="J44" s="186" t="s">
        <v>97</v>
      </c>
      <c r="K44" s="186" t="s">
        <v>102</v>
      </c>
      <c r="L44" s="187" t="s">
        <v>88</v>
      </c>
      <c r="M44" s="187" t="s">
        <v>89</v>
      </c>
      <c r="N44" s="187" t="s">
        <v>95</v>
      </c>
      <c r="O44" s="188" t="s">
        <v>91</v>
      </c>
      <c r="P44" s="188" t="s">
        <v>92</v>
      </c>
      <c r="Q44" s="188" t="s">
        <v>96</v>
      </c>
      <c r="R44" s="188" t="s">
        <v>103</v>
      </c>
      <c r="S44" s="198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93" t="str">
        <f t="shared" si="1"/>
        <v>INVALID</v>
      </c>
    </row>
    <row r="45" ht="15.75" customHeight="1">
      <c r="A45" s="4"/>
      <c r="B45" s="4"/>
      <c r="C45" s="4"/>
      <c r="D45" s="4"/>
      <c r="E45" s="4"/>
      <c r="F45" s="4"/>
      <c r="G45" s="79">
        <v>43.0</v>
      </c>
      <c r="H45" s="185" t="s">
        <v>83</v>
      </c>
      <c r="I45" s="186" t="s">
        <v>87</v>
      </c>
      <c r="J45" s="186" t="s">
        <v>97</v>
      </c>
      <c r="K45" s="186" t="s">
        <v>104</v>
      </c>
      <c r="L45" s="187" t="s">
        <v>88</v>
      </c>
      <c r="M45" s="187" t="s">
        <v>89</v>
      </c>
      <c r="N45" s="187" t="s">
        <v>98</v>
      </c>
      <c r="O45" s="188" t="s">
        <v>91</v>
      </c>
      <c r="P45" s="188" t="s">
        <v>92</v>
      </c>
      <c r="Q45" s="188" t="s">
        <v>99</v>
      </c>
      <c r="R45" s="188" t="s">
        <v>101</v>
      </c>
      <c r="S45" s="198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93" t="str">
        <f t="shared" si="1"/>
        <v>INVALID</v>
      </c>
    </row>
    <row r="46" ht="15.75" customHeight="1">
      <c r="A46" s="4"/>
      <c r="B46" s="4"/>
      <c r="C46" s="4"/>
      <c r="D46" s="4"/>
      <c r="E46" s="4"/>
      <c r="F46" s="4"/>
      <c r="G46" s="64">
        <v>44.0</v>
      </c>
      <c r="H46" s="185" t="s">
        <v>84</v>
      </c>
      <c r="I46" s="186" t="s">
        <v>87</v>
      </c>
      <c r="J46" s="186" t="s">
        <v>100</v>
      </c>
      <c r="K46" s="186" t="s">
        <v>102</v>
      </c>
      <c r="L46" s="187" t="s">
        <v>88</v>
      </c>
      <c r="M46" s="187" t="s">
        <v>90</v>
      </c>
      <c r="N46" s="187" t="s">
        <v>95</v>
      </c>
      <c r="O46" s="188" t="s">
        <v>91</v>
      </c>
      <c r="P46" s="188" t="s">
        <v>92</v>
      </c>
      <c r="Q46" s="188" t="s">
        <v>99</v>
      </c>
      <c r="R46" s="188" t="s">
        <v>103</v>
      </c>
      <c r="S46" s="198" t="str">
        <f>SUMPRODUCT(SUMIF('Master Sheet'!$B$3:$B$24,$H46:$R46,'Master Sheet'!$E$3:$E$24))</f>
        <v>0</v>
      </c>
      <c r="T46" s="92" t="str">
        <f>SUMPRODUCT(COUNTIFS('Master Sheet'!$B$3:$B$24,$H46:$R46,'Master Sheet'!$C$3:$C$24,T$2))</f>
        <v>0</v>
      </c>
      <c r="U46" s="92" t="str">
        <f>SUMPRODUCT(COUNTIFS('Master Sheet'!$B$3:$B$24,$H46:$R46,'Master Sheet'!$C$3:$C$24,U$2))</f>
        <v>0</v>
      </c>
      <c r="V46" s="93" t="str">
        <f t="shared" si="1"/>
        <v>INVALID</v>
      </c>
    </row>
    <row r="47" ht="15.75" customHeight="1">
      <c r="A47" s="4"/>
      <c r="B47" s="4"/>
      <c r="C47" s="4"/>
      <c r="D47" s="4"/>
      <c r="E47" s="4"/>
      <c r="F47" s="4"/>
      <c r="G47" s="79">
        <v>45.0</v>
      </c>
      <c r="H47" s="185" t="s">
        <v>83</v>
      </c>
      <c r="I47" s="186" t="s">
        <v>87</v>
      </c>
      <c r="J47" s="186" t="s">
        <v>100</v>
      </c>
      <c r="K47" s="186" t="s">
        <v>104</v>
      </c>
      <c r="L47" s="187" t="s">
        <v>88</v>
      </c>
      <c r="M47" s="187" t="s">
        <v>90</v>
      </c>
      <c r="N47" s="187" t="s">
        <v>98</v>
      </c>
      <c r="O47" s="188" t="s">
        <v>91</v>
      </c>
      <c r="P47" s="188" t="s">
        <v>92</v>
      </c>
      <c r="Q47" s="188" t="s">
        <v>101</v>
      </c>
      <c r="R47" s="188" t="s">
        <v>103</v>
      </c>
      <c r="S47" s="198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93" t="str">
        <f t="shared" si="1"/>
        <v>INVALID</v>
      </c>
    </row>
    <row r="48" ht="15.75" customHeight="1">
      <c r="A48" s="4"/>
      <c r="B48" s="4"/>
      <c r="C48" s="4"/>
      <c r="D48" s="4"/>
      <c r="E48" s="4"/>
      <c r="F48" s="4"/>
      <c r="G48" s="64">
        <v>46.0</v>
      </c>
      <c r="H48" s="185" t="s">
        <v>84</v>
      </c>
      <c r="I48" s="186" t="s">
        <v>87</v>
      </c>
      <c r="J48" s="186" t="s">
        <v>102</v>
      </c>
      <c r="K48" s="186" t="s">
        <v>104</v>
      </c>
      <c r="L48" s="187" t="s">
        <v>88</v>
      </c>
      <c r="M48" s="187" t="s">
        <v>95</v>
      </c>
      <c r="N48" s="187" t="s">
        <v>98</v>
      </c>
      <c r="O48" s="188" t="s">
        <v>91</v>
      </c>
      <c r="P48" s="188" t="s">
        <v>93</v>
      </c>
      <c r="Q48" s="188" t="s">
        <v>96</v>
      </c>
      <c r="R48" s="188" t="s">
        <v>99</v>
      </c>
      <c r="S48" s="198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93" t="str">
        <f t="shared" si="1"/>
        <v>INVALID</v>
      </c>
    </row>
    <row r="49" ht="15.75" customHeight="1">
      <c r="A49" s="4"/>
      <c r="B49" s="4"/>
      <c r="C49" s="4"/>
      <c r="D49" s="4"/>
      <c r="E49" s="4"/>
      <c r="F49" s="4"/>
      <c r="G49" s="79">
        <v>47.0</v>
      </c>
      <c r="H49" s="185" t="s">
        <v>83</v>
      </c>
      <c r="I49" s="186" t="s">
        <v>94</v>
      </c>
      <c r="J49" s="186" t="s">
        <v>97</v>
      </c>
      <c r="K49" s="186" t="s">
        <v>100</v>
      </c>
      <c r="L49" s="187" t="s">
        <v>89</v>
      </c>
      <c r="M49" s="187" t="s">
        <v>90</v>
      </c>
      <c r="N49" s="187" t="s">
        <v>95</v>
      </c>
      <c r="O49" s="188" t="s">
        <v>91</v>
      </c>
      <c r="P49" s="188" t="s">
        <v>93</v>
      </c>
      <c r="Q49" s="188" t="s">
        <v>96</v>
      </c>
      <c r="R49" s="188" t="s">
        <v>101</v>
      </c>
      <c r="S49" s="198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93" t="str">
        <f t="shared" si="1"/>
        <v>INVALID</v>
      </c>
    </row>
    <row r="50" ht="15.75" customHeight="1">
      <c r="A50" s="4"/>
      <c r="B50" s="4"/>
      <c r="C50" s="4"/>
      <c r="D50" s="4"/>
      <c r="E50" s="4"/>
      <c r="F50" s="4"/>
      <c r="G50" s="64">
        <v>48.0</v>
      </c>
      <c r="H50" s="185" t="s">
        <v>84</v>
      </c>
      <c r="I50" s="186" t="s">
        <v>94</v>
      </c>
      <c r="J50" s="186" t="s">
        <v>97</v>
      </c>
      <c r="K50" s="186" t="s">
        <v>102</v>
      </c>
      <c r="L50" s="187" t="s">
        <v>89</v>
      </c>
      <c r="M50" s="187" t="s">
        <v>90</v>
      </c>
      <c r="N50" s="187" t="s">
        <v>98</v>
      </c>
      <c r="O50" s="188" t="s">
        <v>91</v>
      </c>
      <c r="P50" s="188" t="s">
        <v>93</v>
      </c>
      <c r="Q50" s="188" t="s">
        <v>96</v>
      </c>
      <c r="R50" s="188" t="s">
        <v>103</v>
      </c>
      <c r="S50" s="198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93" t="str">
        <f t="shared" si="1"/>
        <v>INVALID</v>
      </c>
    </row>
    <row r="51" ht="15.75" customHeight="1">
      <c r="A51" s="4"/>
      <c r="B51" s="4"/>
      <c r="C51" s="4"/>
      <c r="D51" s="4"/>
      <c r="E51" s="4"/>
      <c r="F51" s="4"/>
      <c r="G51" s="79">
        <v>49.0</v>
      </c>
      <c r="H51" s="185" t="s">
        <v>83</v>
      </c>
      <c r="I51" s="186" t="s">
        <v>94</v>
      </c>
      <c r="J51" s="186" t="s">
        <v>97</v>
      </c>
      <c r="K51" s="186" t="s">
        <v>104</v>
      </c>
      <c r="L51" s="187" t="s">
        <v>89</v>
      </c>
      <c r="M51" s="187" t="s">
        <v>95</v>
      </c>
      <c r="N51" s="187" t="s">
        <v>98</v>
      </c>
      <c r="O51" s="188" t="s">
        <v>91</v>
      </c>
      <c r="P51" s="188" t="s">
        <v>93</v>
      </c>
      <c r="Q51" s="188" t="s">
        <v>99</v>
      </c>
      <c r="R51" s="188" t="s">
        <v>101</v>
      </c>
      <c r="S51" s="198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93" t="str">
        <f t="shared" si="1"/>
        <v>INVALID</v>
      </c>
    </row>
    <row r="52" ht="15.75" customHeight="1">
      <c r="A52" s="4"/>
      <c r="B52" s="4"/>
      <c r="C52" s="4"/>
      <c r="D52" s="4"/>
      <c r="E52" s="4"/>
      <c r="F52" s="4"/>
      <c r="G52" s="64">
        <v>50.0</v>
      </c>
      <c r="H52" s="185" t="s">
        <v>84</v>
      </c>
      <c r="I52" s="186" t="s">
        <v>94</v>
      </c>
      <c r="J52" s="186" t="s">
        <v>100</v>
      </c>
      <c r="K52" s="186" t="s">
        <v>102</v>
      </c>
      <c r="L52" s="187" t="s">
        <v>90</v>
      </c>
      <c r="M52" s="187" t="s">
        <v>95</v>
      </c>
      <c r="N52" s="187" t="s">
        <v>98</v>
      </c>
      <c r="O52" s="188" t="s">
        <v>91</v>
      </c>
      <c r="P52" s="188" t="s">
        <v>93</v>
      </c>
      <c r="Q52" s="188" t="s">
        <v>99</v>
      </c>
      <c r="R52" s="188" t="s">
        <v>103</v>
      </c>
      <c r="S52" s="198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93" t="str">
        <f t="shared" si="1"/>
        <v>INVALID</v>
      </c>
    </row>
    <row r="53" ht="15.75" customHeight="1">
      <c r="A53" s="4"/>
      <c r="B53" s="4"/>
      <c r="C53" s="4"/>
      <c r="D53" s="4"/>
      <c r="E53" s="4"/>
      <c r="F53" s="4"/>
      <c r="G53" s="79">
        <v>51.0</v>
      </c>
      <c r="H53" s="185" t="s">
        <v>83</v>
      </c>
      <c r="I53" s="186" t="s">
        <v>94</v>
      </c>
      <c r="J53" s="186" t="s">
        <v>100</v>
      </c>
      <c r="K53" s="186" t="s">
        <v>104</v>
      </c>
      <c r="L53" s="187" t="s">
        <v>88</v>
      </c>
      <c r="M53" s="187" t="s">
        <v>89</v>
      </c>
      <c r="N53" s="187" t="s">
        <v>90</v>
      </c>
      <c r="O53" s="188" t="s">
        <v>91</v>
      </c>
      <c r="P53" s="188" t="s">
        <v>93</v>
      </c>
      <c r="Q53" s="188" t="s">
        <v>101</v>
      </c>
      <c r="R53" s="188" t="s">
        <v>103</v>
      </c>
      <c r="S53" s="198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93" t="str">
        <f t="shared" si="1"/>
        <v>INVALID</v>
      </c>
    </row>
    <row r="54" ht="15.75" customHeight="1">
      <c r="A54" s="4"/>
      <c r="B54" s="4"/>
      <c r="C54" s="4"/>
      <c r="D54" s="4"/>
      <c r="E54" s="4"/>
      <c r="F54" s="4"/>
      <c r="G54" s="64">
        <v>52.0</v>
      </c>
      <c r="H54" s="185" t="s">
        <v>84</v>
      </c>
      <c r="I54" s="186" t="s">
        <v>94</v>
      </c>
      <c r="J54" s="186" t="s">
        <v>102</v>
      </c>
      <c r="K54" s="186" t="s">
        <v>104</v>
      </c>
      <c r="L54" s="187" t="s">
        <v>88</v>
      </c>
      <c r="M54" s="187" t="s">
        <v>89</v>
      </c>
      <c r="N54" s="187" t="s">
        <v>95</v>
      </c>
      <c r="O54" s="188" t="s">
        <v>91</v>
      </c>
      <c r="P54" s="188" t="s">
        <v>96</v>
      </c>
      <c r="Q54" s="188" t="s">
        <v>99</v>
      </c>
      <c r="R54" s="188" t="s">
        <v>101</v>
      </c>
      <c r="S54" s="198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93" t="str">
        <f t="shared" si="1"/>
        <v>INVALID</v>
      </c>
    </row>
    <row r="55" ht="15.75" customHeight="1">
      <c r="A55" s="4"/>
      <c r="B55" s="4"/>
      <c r="C55" s="4"/>
      <c r="D55" s="4"/>
      <c r="E55" s="4"/>
      <c r="F55" s="4"/>
      <c r="G55" s="79">
        <v>53.0</v>
      </c>
      <c r="H55" s="185" t="s">
        <v>83</v>
      </c>
      <c r="I55" s="186" t="s">
        <v>97</v>
      </c>
      <c r="J55" s="186" t="s">
        <v>100</v>
      </c>
      <c r="K55" s="186" t="s">
        <v>102</v>
      </c>
      <c r="L55" s="187" t="s">
        <v>88</v>
      </c>
      <c r="M55" s="187" t="s">
        <v>89</v>
      </c>
      <c r="N55" s="187" t="s">
        <v>98</v>
      </c>
      <c r="O55" s="188" t="s">
        <v>91</v>
      </c>
      <c r="P55" s="188" t="s">
        <v>96</v>
      </c>
      <c r="Q55" s="188" t="s">
        <v>99</v>
      </c>
      <c r="R55" s="188" t="s">
        <v>103</v>
      </c>
      <c r="S55" s="198" t="str">
        <f>SUMPRODUCT(SUMIF('Master Sheet'!$B$3:$B$24,$H55:$R55,'Master Sheet'!$E$3:$E$24))</f>
        <v>0</v>
      </c>
      <c r="T55" s="92" t="str">
        <f>SUMPRODUCT(COUNTIFS('Master Sheet'!$B$3:$B$24,$H55:$R55,'Master Sheet'!$C$3:$C$24,T$2))</f>
        <v>0</v>
      </c>
      <c r="U55" s="92" t="str">
        <f>SUMPRODUCT(COUNTIFS('Master Sheet'!$B$3:$B$24,$H55:$R55,'Master Sheet'!$C$3:$C$24,U$2))</f>
        <v>0</v>
      </c>
      <c r="V55" s="93" t="str">
        <f t="shared" si="1"/>
        <v>INVALID</v>
      </c>
    </row>
    <row r="56" ht="15.75" customHeight="1">
      <c r="A56" s="4"/>
      <c r="B56" s="4"/>
      <c r="C56" s="4"/>
      <c r="D56" s="4"/>
      <c r="E56" s="4"/>
      <c r="F56" s="4"/>
      <c r="G56" s="64">
        <v>54.0</v>
      </c>
      <c r="H56" s="185" t="s">
        <v>84</v>
      </c>
      <c r="I56" s="186" t="s">
        <v>97</v>
      </c>
      <c r="J56" s="186" t="s">
        <v>100</v>
      </c>
      <c r="K56" s="186" t="s">
        <v>104</v>
      </c>
      <c r="L56" s="187" t="s">
        <v>88</v>
      </c>
      <c r="M56" s="187" t="s">
        <v>90</v>
      </c>
      <c r="N56" s="187" t="s">
        <v>95</v>
      </c>
      <c r="O56" s="188" t="s">
        <v>91</v>
      </c>
      <c r="P56" s="188" t="s">
        <v>96</v>
      </c>
      <c r="Q56" s="188" t="s">
        <v>101</v>
      </c>
      <c r="R56" s="188" t="s">
        <v>103</v>
      </c>
      <c r="S56" s="198" t="str">
        <f>SUMPRODUCT(SUMIF('Master Sheet'!$B$3:$B$24,$H56:$R56,'Master Sheet'!$E$3:$E$24))</f>
        <v>0</v>
      </c>
      <c r="T56" s="92" t="str">
        <f>SUMPRODUCT(COUNTIFS('Master Sheet'!$B$3:$B$24,$H56:$R56,'Master Sheet'!$C$3:$C$24,T$2))</f>
        <v>0</v>
      </c>
      <c r="U56" s="92" t="str">
        <f>SUMPRODUCT(COUNTIFS('Master Sheet'!$B$3:$B$24,$H56:$R56,'Master Sheet'!$C$3:$C$24,U$2))</f>
        <v>0</v>
      </c>
      <c r="V56" s="93" t="str">
        <f t="shared" si="1"/>
        <v>INVALID</v>
      </c>
    </row>
    <row r="57" ht="15.75" customHeight="1">
      <c r="A57" s="4"/>
      <c r="B57" s="4"/>
      <c r="C57" s="4"/>
      <c r="D57" s="4"/>
      <c r="E57" s="4"/>
      <c r="F57" s="4"/>
      <c r="G57" s="79">
        <v>55.0</v>
      </c>
      <c r="H57" s="185" t="s">
        <v>83</v>
      </c>
      <c r="I57" s="186" t="s">
        <v>97</v>
      </c>
      <c r="J57" s="186" t="s">
        <v>102</v>
      </c>
      <c r="K57" s="186" t="s">
        <v>104</v>
      </c>
      <c r="L57" s="187" t="s">
        <v>88</v>
      </c>
      <c r="M57" s="187" t="s">
        <v>90</v>
      </c>
      <c r="N57" s="187" t="s">
        <v>98</v>
      </c>
      <c r="O57" s="188" t="s">
        <v>91</v>
      </c>
      <c r="P57" s="188" t="s">
        <v>99</v>
      </c>
      <c r="Q57" s="188" t="s">
        <v>101</v>
      </c>
      <c r="R57" s="188" t="s">
        <v>103</v>
      </c>
      <c r="S57" s="198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93" t="str">
        <f t="shared" si="1"/>
        <v>INVALID</v>
      </c>
    </row>
    <row r="58" ht="15.75" customHeight="1">
      <c r="A58" s="4"/>
      <c r="B58" s="4"/>
      <c r="C58" s="4"/>
      <c r="D58" s="4"/>
      <c r="E58" s="4"/>
      <c r="F58" s="4"/>
      <c r="G58" s="64">
        <v>56.0</v>
      </c>
      <c r="H58" s="185" t="s">
        <v>84</v>
      </c>
      <c r="I58" s="186" t="s">
        <v>100</v>
      </c>
      <c r="J58" s="186" t="s">
        <v>102</v>
      </c>
      <c r="K58" s="186" t="s">
        <v>104</v>
      </c>
      <c r="L58" s="187" t="s">
        <v>88</v>
      </c>
      <c r="M58" s="187" t="s">
        <v>95</v>
      </c>
      <c r="N58" s="187" t="s">
        <v>98</v>
      </c>
      <c r="O58" s="188" t="s">
        <v>92</v>
      </c>
      <c r="P58" s="188" t="s">
        <v>93</v>
      </c>
      <c r="Q58" s="188" t="s">
        <v>96</v>
      </c>
      <c r="R58" s="188" t="s">
        <v>99</v>
      </c>
      <c r="S58" s="198" t="str">
        <f>SUMPRODUCT(SUMIF('Master Sheet'!$B$3:$B$24,$H58:$R58,'Master Sheet'!$E$3:$E$24))</f>
        <v>0</v>
      </c>
      <c r="T58" s="92" t="str">
        <f>SUMPRODUCT(COUNTIFS('Master Sheet'!$B$3:$B$24,$H58:$R58,'Master Sheet'!$C$3:$C$24,T$2))</f>
        <v>0</v>
      </c>
      <c r="U58" s="92" t="str">
        <f>SUMPRODUCT(COUNTIFS('Master Sheet'!$B$3:$B$24,$H58:$R58,'Master Sheet'!$C$3:$C$24,U$2))</f>
        <v>0</v>
      </c>
      <c r="V58" s="93" t="str">
        <f t="shared" si="1"/>
        <v>INVALID</v>
      </c>
    </row>
    <row r="59" ht="15.75" customHeight="1">
      <c r="A59" s="4"/>
      <c r="B59" s="4"/>
      <c r="C59" s="4"/>
      <c r="D59" s="4"/>
      <c r="E59" s="4"/>
      <c r="F59" s="4"/>
      <c r="G59" s="64">
        <v>57.0</v>
      </c>
      <c r="H59" s="185"/>
      <c r="I59" s="186"/>
      <c r="J59" s="186"/>
      <c r="K59" s="186"/>
      <c r="L59" s="187"/>
      <c r="M59" s="187"/>
      <c r="N59" s="187"/>
      <c r="O59" s="188"/>
      <c r="P59" s="188"/>
      <c r="Q59" s="188"/>
      <c r="R59" s="188"/>
      <c r="S59" s="198" t="str">
        <f>SUMPRODUCT(SUMIF('Master Sheet'!$B$3:$B$24,$H59:$R59,'Master Sheet'!$E$3:$E$24))</f>
        <v>0</v>
      </c>
      <c r="T59" s="92" t="str">
        <f>SUMPRODUCT(COUNTIFS('Master Sheet'!$B$3:$B$24,$H59:$R59,'Master Sheet'!$C$3:$C$24,T$2))</f>
        <v>0</v>
      </c>
      <c r="U59" s="92" t="str">
        <f>SUMPRODUCT(COUNTIFS('Master Sheet'!$B$3:$B$24,$H59:$R59,'Master Sheet'!$C$3:$C$24,U$2))</f>
        <v>0</v>
      </c>
      <c r="V59" s="93" t="str">
        <f t="shared" si="1"/>
        <v>INVALID</v>
      </c>
    </row>
    <row r="60" ht="15.75" customHeight="1">
      <c r="A60" s="4"/>
      <c r="B60" s="4"/>
      <c r="C60" s="4"/>
      <c r="D60" s="4"/>
      <c r="E60" s="4"/>
      <c r="F60" s="4"/>
      <c r="G60" s="79">
        <v>58.0</v>
      </c>
      <c r="H60" s="185"/>
      <c r="I60" s="186"/>
      <c r="J60" s="186"/>
      <c r="K60" s="186"/>
      <c r="L60" s="187"/>
      <c r="M60" s="187"/>
      <c r="N60" s="187"/>
      <c r="O60" s="188"/>
      <c r="P60" s="188"/>
      <c r="Q60" s="188"/>
      <c r="R60" s="188"/>
      <c r="S60" s="198" t="str">
        <f>SUMPRODUCT(SUMIF('Master Sheet'!$B$3:$B$24,$H60:$R60,'Master Sheet'!$E$3:$E$24))</f>
        <v>0</v>
      </c>
      <c r="T60" s="92" t="str">
        <f>SUMPRODUCT(COUNTIFS('Master Sheet'!$B$3:$B$24,$H60:$R60,'Master Sheet'!$C$3:$C$24,T$2))</f>
        <v>0</v>
      </c>
      <c r="U60" s="92" t="str">
        <f>SUMPRODUCT(COUNTIFS('Master Sheet'!$B$3:$B$24,$H60:$R60,'Master Sheet'!$C$3:$C$24,U$2))</f>
        <v>0</v>
      </c>
      <c r="V60" s="93" t="str">
        <f t="shared" si="1"/>
        <v>INVALID</v>
      </c>
    </row>
    <row r="61" ht="15.75" customHeight="1">
      <c r="A61" s="4"/>
      <c r="B61" s="4"/>
      <c r="C61" s="4"/>
      <c r="D61" s="4"/>
      <c r="E61" s="4"/>
      <c r="F61" s="4"/>
      <c r="G61" s="64">
        <v>59.0</v>
      </c>
      <c r="H61" s="185"/>
      <c r="I61" s="186"/>
      <c r="J61" s="186"/>
      <c r="K61" s="186"/>
      <c r="L61" s="187"/>
      <c r="M61" s="187"/>
      <c r="N61" s="187"/>
      <c r="O61" s="188"/>
      <c r="P61" s="188"/>
      <c r="Q61" s="188"/>
      <c r="R61" s="188"/>
      <c r="S61" s="198" t="str">
        <f>SUMPRODUCT(SUMIF('Master Sheet'!$B$3:$B$24,$H61:$R61,'Master Sheet'!$E$3:$E$24))</f>
        <v>0</v>
      </c>
      <c r="T61" s="92" t="str">
        <f>SUMPRODUCT(COUNTIFS('Master Sheet'!$B$3:$B$24,$H61:$R61,'Master Sheet'!$C$3:$C$24,T$2))</f>
        <v>0</v>
      </c>
      <c r="U61" s="92" t="str">
        <f>SUMPRODUCT(COUNTIFS('Master Sheet'!$B$3:$B$24,$H61:$R61,'Master Sheet'!$C$3:$C$24,U$2))</f>
        <v>0</v>
      </c>
      <c r="V61" s="93" t="str">
        <f t="shared" si="1"/>
        <v>INVALID</v>
      </c>
    </row>
    <row r="62" ht="15.75" customHeight="1">
      <c r="A62" s="4"/>
      <c r="B62" s="4"/>
      <c r="C62" s="4"/>
      <c r="D62" s="4"/>
      <c r="E62" s="4"/>
      <c r="F62" s="4"/>
      <c r="G62" s="79">
        <v>60.0</v>
      </c>
      <c r="H62" s="185"/>
      <c r="I62" s="186"/>
      <c r="J62" s="186"/>
      <c r="K62" s="186"/>
      <c r="L62" s="187"/>
      <c r="M62" s="187"/>
      <c r="N62" s="187"/>
      <c r="O62" s="188"/>
      <c r="P62" s="188"/>
      <c r="Q62" s="188"/>
      <c r="R62" s="188"/>
      <c r="S62" s="198" t="str">
        <f>SUMPRODUCT(SUMIF('Master Sheet'!$B$3:$B$24,$H62:$R62,'Master Sheet'!$E$3:$E$24))</f>
        <v>0</v>
      </c>
      <c r="T62" s="92" t="str">
        <f>SUMPRODUCT(COUNTIFS('Master Sheet'!$B$3:$B$24,$H62:$R62,'Master Sheet'!$C$3:$C$24,T$2))</f>
        <v>0</v>
      </c>
      <c r="U62" s="92" t="str">
        <f>SUMPRODUCT(COUNTIFS('Master Sheet'!$B$3:$B$24,$H62:$R62,'Master Sheet'!$C$3:$C$24,U$2))</f>
        <v>0</v>
      </c>
      <c r="V62" s="93" t="str">
        <f t="shared" si="1"/>
        <v>INVALID</v>
      </c>
    </row>
    <row r="63" ht="15.75" customHeight="1">
      <c r="A63" s="4"/>
      <c r="B63" s="4"/>
      <c r="C63" s="4"/>
      <c r="D63" s="4"/>
      <c r="E63" s="4"/>
      <c r="F63" s="4"/>
      <c r="G63" s="64">
        <v>61.0</v>
      </c>
      <c r="H63" s="185"/>
      <c r="I63" s="186"/>
      <c r="J63" s="186"/>
      <c r="K63" s="186"/>
      <c r="L63" s="187"/>
      <c r="M63" s="187"/>
      <c r="N63" s="187"/>
      <c r="O63" s="188"/>
      <c r="P63" s="188"/>
      <c r="Q63" s="188"/>
      <c r="R63" s="188"/>
      <c r="S63" s="198" t="str">
        <f>SUMPRODUCT(SUMIF('Master Sheet'!$B$3:$B$24,$H63:$R63,'Master Sheet'!$E$3:$E$24))</f>
        <v>0</v>
      </c>
      <c r="T63" s="92" t="str">
        <f>SUMPRODUCT(COUNTIFS('Master Sheet'!$B$3:$B$24,$H63:$R63,'Master Sheet'!$C$3:$C$24,T$2))</f>
        <v>0</v>
      </c>
      <c r="U63" s="92" t="str">
        <f>SUMPRODUCT(COUNTIFS('Master Sheet'!$B$3:$B$24,$H63:$R63,'Master Sheet'!$C$3:$C$24,U$2))</f>
        <v>0</v>
      </c>
      <c r="V63" s="93" t="str">
        <f t="shared" si="1"/>
        <v>INVALID</v>
      </c>
    </row>
    <row r="64" ht="15.75" customHeight="1">
      <c r="A64" s="4"/>
      <c r="B64" s="4"/>
      <c r="C64" s="4"/>
      <c r="D64" s="4"/>
      <c r="E64" s="4"/>
      <c r="F64" s="4"/>
      <c r="G64" s="79">
        <v>62.0</v>
      </c>
      <c r="H64" s="185"/>
      <c r="I64" s="186"/>
      <c r="J64" s="186"/>
      <c r="K64" s="186"/>
      <c r="L64" s="187"/>
      <c r="M64" s="187"/>
      <c r="N64" s="187"/>
      <c r="O64" s="188"/>
      <c r="P64" s="188"/>
      <c r="Q64" s="188"/>
      <c r="R64" s="188"/>
      <c r="S64" s="198" t="str">
        <f>SUMPRODUCT(SUMIF('Master Sheet'!$B$3:$B$24,$H64:$R64,'Master Sheet'!$E$3:$E$24))</f>
        <v>0</v>
      </c>
      <c r="T64" s="92" t="str">
        <f>SUMPRODUCT(COUNTIFS('Master Sheet'!$B$3:$B$24,$H64:$R64,'Master Sheet'!$C$3:$C$24,T$2))</f>
        <v>0</v>
      </c>
      <c r="U64" s="92" t="str">
        <f>SUMPRODUCT(COUNTIFS('Master Sheet'!$B$3:$B$24,$H64:$R64,'Master Sheet'!$C$3:$C$24,U$2))</f>
        <v>0</v>
      </c>
      <c r="V64" s="93" t="str">
        <f t="shared" si="1"/>
        <v>INVALID</v>
      </c>
    </row>
    <row r="65" ht="15.75" customHeight="1">
      <c r="A65" s="4"/>
      <c r="B65" s="4"/>
      <c r="C65" s="4"/>
      <c r="D65" s="4"/>
      <c r="E65" s="4"/>
      <c r="F65" s="4"/>
      <c r="G65" s="64">
        <v>63.0</v>
      </c>
      <c r="H65" s="185"/>
      <c r="I65" s="186"/>
      <c r="J65" s="186"/>
      <c r="K65" s="186"/>
      <c r="L65" s="187"/>
      <c r="M65" s="187"/>
      <c r="N65" s="187"/>
      <c r="O65" s="188"/>
      <c r="P65" s="188"/>
      <c r="Q65" s="188"/>
      <c r="R65" s="188"/>
      <c r="S65" s="198" t="str">
        <f>SUMPRODUCT(SUMIF('Master Sheet'!$B$3:$B$24,$H65:$R65,'Master Sheet'!$E$3:$E$24))</f>
        <v>0</v>
      </c>
      <c r="T65" s="92" t="str">
        <f>SUMPRODUCT(COUNTIFS('Master Sheet'!$B$3:$B$24,$H65:$R65,'Master Sheet'!$C$3:$C$24,T$2))</f>
        <v>0</v>
      </c>
      <c r="U65" s="92" t="str">
        <f>SUMPRODUCT(COUNTIFS('Master Sheet'!$B$3:$B$24,$H65:$R65,'Master Sheet'!$C$3:$C$24,U$2))</f>
        <v>0</v>
      </c>
      <c r="V65" s="93" t="str">
        <f t="shared" si="1"/>
        <v>INVALID</v>
      </c>
    </row>
    <row r="66" ht="15.75" customHeight="1">
      <c r="A66" s="4"/>
      <c r="B66" s="4"/>
      <c r="C66" s="4"/>
      <c r="D66" s="4"/>
      <c r="E66" s="4"/>
      <c r="F66" s="4"/>
      <c r="G66" s="64">
        <v>64.0</v>
      </c>
      <c r="H66" s="185"/>
      <c r="I66" s="186"/>
      <c r="J66" s="186"/>
      <c r="K66" s="186"/>
      <c r="L66" s="187"/>
      <c r="M66" s="187"/>
      <c r="N66" s="187"/>
      <c r="O66" s="188"/>
      <c r="P66" s="188"/>
      <c r="Q66" s="188"/>
      <c r="R66" s="188"/>
      <c r="S66" s="198" t="str">
        <f>SUMPRODUCT(SUMIF('Master Sheet'!$B$3:$B$24,$H66:$R66,'Master Sheet'!$E$3:$E$24))</f>
        <v>0</v>
      </c>
      <c r="T66" s="92" t="str">
        <f>SUMPRODUCT(COUNTIFS('Master Sheet'!$B$3:$B$24,$H66:$R66,'Master Sheet'!$C$3:$C$24,T$2))</f>
        <v>0</v>
      </c>
      <c r="U66" s="92" t="str">
        <f>SUMPRODUCT(COUNTIFS('Master Sheet'!$B$3:$B$24,$H66:$R66,'Master Sheet'!$C$3:$C$24,U$2))</f>
        <v>0</v>
      </c>
      <c r="V66" s="93" t="str">
        <f t="shared" si="1"/>
        <v>INVALID</v>
      </c>
    </row>
    <row r="67" ht="15.75" customHeight="1">
      <c r="A67" s="4"/>
      <c r="B67" s="4"/>
      <c r="C67" s="4"/>
      <c r="D67" s="4"/>
      <c r="E67" s="4"/>
      <c r="F67" s="4"/>
      <c r="G67" s="79">
        <v>65.0</v>
      </c>
      <c r="H67" s="185"/>
      <c r="I67" s="186"/>
      <c r="J67" s="186"/>
      <c r="K67" s="186"/>
      <c r="L67" s="187"/>
      <c r="M67" s="187"/>
      <c r="N67" s="187"/>
      <c r="O67" s="188"/>
      <c r="P67" s="188"/>
      <c r="Q67" s="188"/>
      <c r="R67" s="188"/>
      <c r="S67" s="198" t="str">
        <f>SUMPRODUCT(SUMIF('Master Sheet'!$B$3:$B$24,$H67:$R67,'Master Sheet'!$E$3:$E$24))</f>
        <v>0</v>
      </c>
      <c r="T67" s="92" t="str">
        <f>SUMPRODUCT(COUNTIFS('Master Sheet'!$B$3:$B$24,$H67:$R67,'Master Sheet'!$C$3:$C$24,T$2))</f>
        <v>0</v>
      </c>
      <c r="U67" s="92" t="str">
        <f>SUMPRODUCT(COUNTIFS('Master Sheet'!$B$3:$B$24,$H67:$R67,'Master Sheet'!$C$3:$C$24,U$2))</f>
        <v>0</v>
      </c>
      <c r="V67" s="93" t="str">
        <f t="shared" si="1"/>
        <v>INVALID</v>
      </c>
    </row>
    <row r="68" ht="15.75" customHeight="1">
      <c r="A68" s="4"/>
      <c r="B68" s="4"/>
      <c r="C68" s="4"/>
      <c r="D68" s="4"/>
      <c r="E68" s="4"/>
      <c r="F68" s="4"/>
      <c r="G68" s="64">
        <v>66.0</v>
      </c>
      <c r="H68" s="185"/>
      <c r="I68" s="186"/>
      <c r="J68" s="186"/>
      <c r="K68" s="186"/>
      <c r="L68" s="187"/>
      <c r="M68" s="187"/>
      <c r="N68" s="187"/>
      <c r="O68" s="188"/>
      <c r="P68" s="188"/>
      <c r="Q68" s="188"/>
      <c r="R68" s="188"/>
      <c r="S68" s="198" t="str">
        <f>SUMPRODUCT(SUMIF('Master Sheet'!$B$3:$B$24,$H68:$R68,'Master Sheet'!$E$3:$E$24))</f>
        <v>0</v>
      </c>
      <c r="T68" s="92" t="str">
        <f>SUMPRODUCT(COUNTIFS('Master Sheet'!$B$3:$B$24,$H68:$R68,'Master Sheet'!$C$3:$C$24,T$2))</f>
        <v>0</v>
      </c>
      <c r="U68" s="92" t="str">
        <f>SUMPRODUCT(COUNTIFS('Master Sheet'!$B$3:$B$24,$H68:$R68,'Master Sheet'!$C$3:$C$24,U$2))</f>
        <v>0</v>
      </c>
      <c r="V68" s="93" t="str">
        <f t="shared" si="1"/>
        <v>INVALID</v>
      </c>
    </row>
    <row r="69" ht="15.75" customHeight="1">
      <c r="A69" s="4"/>
      <c r="B69" s="4"/>
      <c r="C69" s="4"/>
      <c r="D69" s="4"/>
      <c r="E69" s="4"/>
      <c r="F69" s="4"/>
      <c r="G69" s="79">
        <v>67.0</v>
      </c>
      <c r="H69" s="185"/>
      <c r="I69" s="186"/>
      <c r="J69" s="186"/>
      <c r="K69" s="186"/>
      <c r="L69" s="187"/>
      <c r="M69" s="187"/>
      <c r="N69" s="187"/>
      <c r="O69" s="188"/>
      <c r="P69" s="188"/>
      <c r="Q69" s="188"/>
      <c r="R69" s="188"/>
      <c r="S69" s="198" t="str">
        <f>SUMPRODUCT(SUMIF('Master Sheet'!$B$3:$B$24,$H69:$R69,'Master Sheet'!$E$3:$E$24))</f>
        <v>0</v>
      </c>
      <c r="T69" s="92" t="str">
        <f>SUMPRODUCT(COUNTIFS('Master Sheet'!$B$3:$B$24,$H69:$R69,'Master Sheet'!$C$3:$C$24,T$2))</f>
        <v>0</v>
      </c>
      <c r="U69" s="92" t="str">
        <f>SUMPRODUCT(COUNTIFS('Master Sheet'!$B$3:$B$24,$H69:$R69,'Master Sheet'!$C$3:$C$24,U$2))</f>
        <v>0</v>
      </c>
      <c r="V69" s="93" t="str">
        <f t="shared" si="1"/>
        <v>INVALID</v>
      </c>
    </row>
    <row r="70" ht="15.75" customHeight="1">
      <c r="A70" s="4"/>
      <c r="B70" s="4"/>
      <c r="C70" s="4"/>
      <c r="D70" s="4"/>
      <c r="E70" s="4"/>
      <c r="F70" s="4"/>
      <c r="G70" s="64">
        <v>68.0</v>
      </c>
      <c r="H70" s="185"/>
      <c r="I70" s="186"/>
      <c r="J70" s="186"/>
      <c r="K70" s="186"/>
      <c r="L70" s="187"/>
      <c r="M70" s="187"/>
      <c r="N70" s="187"/>
      <c r="O70" s="188"/>
      <c r="P70" s="188"/>
      <c r="Q70" s="188"/>
      <c r="R70" s="188"/>
      <c r="S70" s="198" t="str">
        <f>SUMPRODUCT(SUMIF('Master Sheet'!$B$3:$B$24,$H70:$R70,'Master Sheet'!$E$3:$E$24))</f>
        <v>0</v>
      </c>
      <c r="T70" s="92" t="str">
        <f>SUMPRODUCT(COUNTIFS('Master Sheet'!$B$3:$B$24,$H70:$R70,'Master Sheet'!$C$3:$C$24,T$2))</f>
        <v>0</v>
      </c>
      <c r="U70" s="92" t="str">
        <f>SUMPRODUCT(COUNTIFS('Master Sheet'!$B$3:$B$24,$H70:$R70,'Master Sheet'!$C$3:$C$24,U$2))</f>
        <v>0</v>
      </c>
      <c r="V70" s="93" t="str">
        <f t="shared" si="1"/>
        <v>INVALID</v>
      </c>
    </row>
    <row r="71" ht="15.75" customHeight="1">
      <c r="A71" s="4"/>
      <c r="B71" s="4"/>
      <c r="C71" s="4"/>
      <c r="D71" s="4"/>
      <c r="E71" s="4"/>
      <c r="F71" s="4"/>
      <c r="G71" s="79">
        <v>69.0</v>
      </c>
      <c r="H71" s="185"/>
      <c r="I71" s="186"/>
      <c r="J71" s="186"/>
      <c r="K71" s="186"/>
      <c r="L71" s="187"/>
      <c r="M71" s="187"/>
      <c r="N71" s="187"/>
      <c r="O71" s="188"/>
      <c r="P71" s="188"/>
      <c r="Q71" s="188"/>
      <c r="R71" s="188"/>
      <c r="S71" s="198" t="str">
        <f>SUMPRODUCT(SUMIF('Master Sheet'!$B$3:$B$24,$H71:$R71,'Master Sheet'!$E$3:$E$24))</f>
        <v>0</v>
      </c>
      <c r="T71" s="92" t="str">
        <f>SUMPRODUCT(COUNTIFS('Master Sheet'!$B$3:$B$24,$H71:$R71,'Master Sheet'!$C$3:$C$24,T$2))</f>
        <v>0</v>
      </c>
      <c r="U71" s="92" t="str">
        <f>SUMPRODUCT(COUNTIFS('Master Sheet'!$B$3:$B$24,$H71:$R71,'Master Sheet'!$C$3:$C$24,U$2))</f>
        <v>0</v>
      </c>
      <c r="V71" s="93" t="str">
        <f t="shared" si="1"/>
        <v>INVALID</v>
      </c>
    </row>
    <row r="72" ht="15.75" customHeight="1">
      <c r="A72" s="4"/>
      <c r="B72" s="4"/>
      <c r="C72" s="4"/>
      <c r="D72" s="4"/>
      <c r="E72" s="4"/>
      <c r="F72" s="4"/>
      <c r="G72" s="64">
        <v>70.0</v>
      </c>
      <c r="H72" s="185"/>
      <c r="I72" s="186"/>
      <c r="J72" s="186"/>
      <c r="K72" s="186"/>
      <c r="L72" s="187"/>
      <c r="M72" s="187"/>
      <c r="N72" s="187"/>
      <c r="O72" s="188"/>
      <c r="P72" s="188"/>
      <c r="Q72" s="188"/>
      <c r="R72" s="188"/>
      <c r="S72" s="198" t="str">
        <f>SUMPRODUCT(SUMIF('Master Sheet'!$B$3:$B$24,$H72:$R72,'Master Sheet'!$E$3:$E$24))</f>
        <v>0</v>
      </c>
      <c r="T72" s="92" t="str">
        <f>SUMPRODUCT(COUNTIFS('Master Sheet'!$B$3:$B$24,$H72:$R72,'Master Sheet'!$C$3:$C$24,T$2))</f>
        <v>0</v>
      </c>
      <c r="U72" s="92" t="str">
        <f>SUMPRODUCT(COUNTIFS('Master Sheet'!$B$3:$B$24,$H72:$R72,'Master Sheet'!$C$3:$C$24,U$2))</f>
        <v>0</v>
      </c>
      <c r="V72" s="93" t="str">
        <f t="shared" si="1"/>
        <v>INVALID</v>
      </c>
    </row>
    <row r="73" ht="15.75" customHeight="1">
      <c r="A73" s="4"/>
      <c r="B73" s="4"/>
      <c r="C73" s="4"/>
      <c r="D73" s="4"/>
      <c r="E73" s="4"/>
      <c r="F73" s="4"/>
      <c r="G73" s="64">
        <v>71.0</v>
      </c>
      <c r="H73" s="185"/>
      <c r="I73" s="186"/>
      <c r="J73" s="186"/>
      <c r="K73" s="186"/>
      <c r="L73" s="187"/>
      <c r="M73" s="187"/>
      <c r="N73" s="187"/>
      <c r="O73" s="188"/>
      <c r="P73" s="188"/>
      <c r="Q73" s="188"/>
      <c r="R73" s="188"/>
      <c r="S73" s="198" t="str">
        <f>SUMPRODUCT(SUMIF('Master Sheet'!$B$3:$B$24,$H73:$R73,'Master Sheet'!$E$3:$E$24))</f>
        <v>0</v>
      </c>
      <c r="T73" s="92" t="str">
        <f>SUMPRODUCT(COUNTIFS('Master Sheet'!$B$3:$B$24,$H73:$R73,'Master Sheet'!$C$3:$C$24,T$2))</f>
        <v>0</v>
      </c>
      <c r="U73" s="92" t="str">
        <f>SUMPRODUCT(COUNTIFS('Master Sheet'!$B$3:$B$24,$H73:$R73,'Master Sheet'!$C$3:$C$24,U$2))</f>
        <v>0</v>
      </c>
      <c r="V73" s="93" t="str">
        <f t="shared" si="1"/>
        <v>INVALID</v>
      </c>
    </row>
    <row r="74" ht="15.75" customHeight="1">
      <c r="A74" s="4"/>
      <c r="B74" s="4"/>
      <c r="C74" s="4"/>
      <c r="D74" s="4"/>
      <c r="E74" s="4"/>
      <c r="F74" s="4"/>
      <c r="G74" s="79">
        <v>72.0</v>
      </c>
      <c r="H74" s="185"/>
      <c r="I74" s="186"/>
      <c r="J74" s="186"/>
      <c r="K74" s="186"/>
      <c r="L74" s="187"/>
      <c r="M74" s="187"/>
      <c r="N74" s="187"/>
      <c r="O74" s="188"/>
      <c r="P74" s="188"/>
      <c r="Q74" s="188"/>
      <c r="R74" s="188"/>
      <c r="S74" s="198" t="str">
        <f>SUMPRODUCT(SUMIF('Master Sheet'!$B$3:$B$24,$H74:$R74,'Master Sheet'!$E$3:$E$24))</f>
        <v>0</v>
      </c>
      <c r="T74" s="92" t="str">
        <f>SUMPRODUCT(COUNTIFS('Master Sheet'!$B$3:$B$24,$H74:$R74,'Master Sheet'!$C$3:$C$24,T$2))</f>
        <v>0</v>
      </c>
      <c r="U74" s="92" t="str">
        <f>SUMPRODUCT(COUNTIFS('Master Sheet'!$B$3:$B$24,$H74:$R74,'Master Sheet'!$C$3:$C$24,U$2))</f>
        <v>0</v>
      </c>
      <c r="V74" s="93" t="str">
        <f t="shared" si="1"/>
        <v>INVALID</v>
      </c>
    </row>
    <row r="75" ht="15.75" customHeight="1">
      <c r="A75" s="4"/>
      <c r="B75" s="4"/>
      <c r="C75" s="4"/>
      <c r="D75" s="4"/>
      <c r="E75" s="4"/>
      <c r="F75" s="4"/>
      <c r="G75" s="64">
        <v>73.0</v>
      </c>
      <c r="H75" s="185"/>
      <c r="I75" s="186"/>
      <c r="J75" s="186"/>
      <c r="K75" s="186"/>
      <c r="L75" s="187"/>
      <c r="M75" s="187"/>
      <c r="N75" s="187"/>
      <c r="O75" s="188"/>
      <c r="P75" s="188"/>
      <c r="Q75" s="188"/>
      <c r="R75" s="188"/>
      <c r="S75" s="198" t="str">
        <f>SUMPRODUCT(SUMIF('Master Sheet'!$B$3:$B$24,$H75:$R75,'Master Sheet'!$E$3:$E$24))</f>
        <v>0</v>
      </c>
      <c r="T75" s="92" t="str">
        <f>SUMPRODUCT(COUNTIFS('Master Sheet'!$B$3:$B$24,$H75:$R75,'Master Sheet'!$C$3:$C$24,T$2))</f>
        <v>0</v>
      </c>
      <c r="U75" s="92" t="str">
        <f>SUMPRODUCT(COUNTIFS('Master Sheet'!$B$3:$B$24,$H75:$R75,'Master Sheet'!$C$3:$C$24,U$2))</f>
        <v>0</v>
      </c>
      <c r="V75" s="93" t="str">
        <f t="shared" si="1"/>
        <v>INVALID</v>
      </c>
    </row>
    <row r="76" ht="15.75" customHeight="1">
      <c r="A76" s="4"/>
      <c r="B76" s="4"/>
      <c r="C76" s="4"/>
      <c r="D76" s="4"/>
      <c r="E76" s="4"/>
      <c r="F76" s="4"/>
      <c r="G76" s="79">
        <v>74.0</v>
      </c>
      <c r="H76" s="185"/>
      <c r="I76" s="186"/>
      <c r="J76" s="186"/>
      <c r="K76" s="186"/>
      <c r="L76" s="187"/>
      <c r="M76" s="187"/>
      <c r="N76" s="187"/>
      <c r="O76" s="188"/>
      <c r="P76" s="188"/>
      <c r="Q76" s="188"/>
      <c r="R76" s="188"/>
      <c r="S76" s="198" t="str">
        <f>SUMPRODUCT(SUMIF('Master Sheet'!$B$3:$B$24,$H76:$R76,'Master Sheet'!$E$3:$E$24))</f>
        <v>0</v>
      </c>
      <c r="T76" s="92" t="str">
        <f>SUMPRODUCT(COUNTIFS('Master Sheet'!$B$3:$B$24,$H76:$R76,'Master Sheet'!$C$3:$C$24,T$2))</f>
        <v>0</v>
      </c>
      <c r="U76" s="92" t="str">
        <f>SUMPRODUCT(COUNTIFS('Master Sheet'!$B$3:$B$24,$H76:$R76,'Master Sheet'!$C$3:$C$24,U$2))</f>
        <v>0</v>
      </c>
      <c r="V76" s="93" t="str">
        <f t="shared" si="1"/>
        <v>INVALID</v>
      </c>
    </row>
    <row r="77" ht="15.75" customHeight="1">
      <c r="A77" s="4"/>
      <c r="B77" s="4"/>
      <c r="C77" s="4"/>
      <c r="D77" s="4"/>
      <c r="E77" s="4"/>
      <c r="F77" s="4"/>
      <c r="G77" s="64">
        <v>75.0</v>
      </c>
      <c r="H77" s="185"/>
      <c r="I77" s="186"/>
      <c r="J77" s="186"/>
      <c r="K77" s="186"/>
      <c r="L77" s="187"/>
      <c r="M77" s="187"/>
      <c r="N77" s="187"/>
      <c r="O77" s="188"/>
      <c r="P77" s="188"/>
      <c r="Q77" s="188"/>
      <c r="R77" s="188"/>
      <c r="S77" s="198" t="str">
        <f>SUMPRODUCT(SUMIF('Master Sheet'!$B$3:$B$24,$H77:$R77,'Master Sheet'!$E$3:$E$24))</f>
        <v>0</v>
      </c>
      <c r="T77" s="92" t="str">
        <f>SUMPRODUCT(COUNTIFS('Master Sheet'!$B$3:$B$24,$H77:$R77,'Master Sheet'!$C$3:$C$24,T$2))</f>
        <v>0</v>
      </c>
      <c r="U77" s="92" t="str">
        <f>SUMPRODUCT(COUNTIFS('Master Sheet'!$B$3:$B$24,$H77:$R77,'Master Sheet'!$C$3:$C$24,U$2))</f>
        <v>0</v>
      </c>
      <c r="V77" s="93" t="str">
        <f t="shared" si="1"/>
        <v>INVALID</v>
      </c>
    </row>
    <row r="78" ht="15.75" customHeight="1">
      <c r="A78" s="4"/>
      <c r="B78" s="4"/>
      <c r="C78" s="4"/>
      <c r="D78" s="4"/>
      <c r="E78" s="4"/>
      <c r="F78" s="4"/>
      <c r="G78" s="79">
        <v>76.0</v>
      </c>
      <c r="H78" s="185"/>
      <c r="I78" s="186"/>
      <c r="J78" s="186"/>
      <c r="K78" s="186"/>
      <c r="L78" s="187"/>
      <c r="M78" s="187"/>
      <c r="N78" s="187"/>
      <c r="O78" s="188"/>
      <c r="P78" s="188"/>
      <c r="Q78" s="188"/>
      <c r="R78" s="188"/>
      <c r="S78" s="198" t="str">
        <f>SUMPRODUCT(SUMIF('Master Sheet'!$B$3:$B$24,$H78:$R78,'Master Sheet'!$E$3:$E$24))</f>
        <v>0</v>
      </c>
      <c r="T78" s="92" t="str">
        <f>SUMPRODUCT(COUNTIFS('Master Sheet'!$B$3:$B$24,$H78:$R78,'Master Sheet'!$C$3:$C$24,T$2))</f>
        <v>0</v>
      </c>
      <c r="U78" s="92" t="str">
        <f>SUMPRODUCT(COUNTIFS('Master Sheet'!$B$3:$B$24,$H78:$R78,'Master Sheet'!$C$3:$C$24,U$2))</f>
        <v>0</v>
      </c>
      <c r="V78" s="93" t="str">
        <f t="shared" si="1"/>
        <v>INVALID</v>
      </c>
    </row>
    <row r="79" ht="15.75" customHeight="1">
      <c r="A79" s="4"/>
      <c r="B79" s="4"/>
      <c r="C79" s="4"/>
      <c r="D79" s="4"/>
      <c r="E79" s="4"/>
      <c r="F79" s="4"/>
      <c r="G79" s="64">
        <v>77.0</v>
      </c>
      <c r="H79" s="185"/>
      <c r="I79" s="186"/>
      <c r="J79" s="186"/>
      <c r="K79" s="186"/>
      <c r="L79" s="187"/>
      <c r="M79" s="187"/>
      <c r="N79" s="187"/>
      <c r="O79" s="188"/>
      <c r="P79" s="188"/>
      <c r="Q79" s="188"/>
      <c r="R79" s="188"/>
      <c r="S79" s="198" t="str">
        <f>SUMPRODUCT(SUMIF('Master Sheet'!$B$3:$B$24,$H79:$R79,'Master Sheet'!$E$3:$E$24))</f>
        <v>0</v>
      </c>
      <c r="T79" s="92" t="str">
        <f>SUMPRODUCT(COUNTIFS('Master Sheet'!$B$3:$B$24,$H79:$R79,'Master Sheet'!$C$3:$C$24,T$2))</f>
        <v>0</v>
      </c>
      <c r="U79" s="92" t="str">
        <f>SUMPRODUCT(COUNTIFS('Master Sheet'!$B$3:$B$24,$H79:$R79,'Master Sheet'!$C$3:$C$24,U$2))</f>
        <v>0</v>
      </c>
      <c r="V79" s="93" t="str">
        <f t="shared" si="1"/>
        <v>INVALID</v>
      </c>
    </row>
    <row r="80" ht="15.75" customHeight="1">
      <c r="A80" s="4"/>
      <c r="B80" s="4"/>
      <c r="C80" s="4"/>
      <c r="D80" s="4"/>
      <c r="E80" s="4"/>
      <c r="F80" s="4"/>
      <c r="G80" s="64">
        <v>78.0</v>
      </c>
      <c r="H80" s="185"/>
      <c r="I80" s="186"/>
      <c r="J80" s="186"/>
      <c r="K80" s="186"/>
      <c r="L80" s="187"/>
      <c r="M80" s="187"/>
      <c r="N80" s="187"/>
      <c r="O80" s="188"/>
      <c r="P80" s="188"/>
      <c r="Q80" s="188"/>
      <c r="R80" s="188"/>
      <c r="S80" s="198" t="str">
        <f>SUMPRODUCT(SUMIF('Master Sheet'!$B$3:$B$24,$H80:$R80,'Master Sheet'!$E$3:$E$24))</f>
        <v>0</v>
      </c>
      <c r="T80" s="92" t="str">
        <f>SUMPRODUCT(COUNTIFS('Master Sheet'!$B$3:$B$24,$H80:$R80,'Master Sheet'!$C$3:$C$24,T$2))</f>
        <v>0</v>
      </c>
      <c r="U80" s="92" t="str">
        <f>SUMPRODUCT(COUNTIFS('Master Sheet'!$B$3:$B$24,$H80:$R80,'Master Sheet'!$C$3:$C$24,U$2))</f>
        <v>0</v>
      </c>
      <c r="V80" s="93" t="str">
        <f t="shared" si="1"/>
        <v>INVALID</v>
      </c>
    </row>
    <row r="81" ht="15.75" customHeight="1">
      <c r="A81" s="4"/>
      <c r="B81" s="4"/>
      <c r="C81" s="4"/>
      <c r="D81" s="4"/>
      <c r="E81" s="4"/>
      <c r="F81" s="4"/>
      <c r="G81" s="79">
        <v>79.0</v>
      </c>
      <c r="H81" s="185"/>
      <c r="I81" s="186"/>
      <c r="J81" s="186"/>
      <c r="K81" s="186"/>
      <c r="L81" s="187"/>
      <c r="M81" s="187"/>
      <c r="N81" s="187"/>
      <c r="O81" s="188"/>
      <c r="P81" s="188"/>
      <c r="Q81" s="188"/>
      <c r="R81" s="188"/>
      <c r="S81" s="198" t="str">
        <f>SUMPRODUCT(SUMIF('Master Sheet'!$B$3:$B$24,$H81:$R81,'Master Sheet'!$E$3:$E$24))</f>
        <v>0</v>
      </c>
      <c r="T81" s="92" t="str">
        <f>SUMPRODUCT(COUNTIFS('Master Sheet'!$B$3:$B$24,$H81:$R81,'Master Sheet'!$C$3:$C$24,T$2))</f>
        <v>0</v>
      </c>
      <c r="U81" s="92" t="str">
        <f>SUMPRODUCT(COUNTIFS('Master Sheet'!$B$3:$B$24,$H81:$R81,'Master Sheet'!$C$3:$C$24,U$2))</f>
        <v>0</v>
      </c>
      <c r="V81" s="93" t="str">
        <f t="shared" si="1"/>
        <v>INVALID</v>
      </c>
    </row>
    <row r="82" ht="15.75" customHeight="1">
      <c r="A82" s="4"/>
      <c r="B82" s="4"/>
      <c r="C82" s="4"/>
      <c r="D82" s="4"/>
      <c r="E82" s="4"/>
      <c r="F82" s="4"/>
      <c r="G82" s="64">
        <v>80.0</v>
      </c>
      <c r="H82" s="185"/>
      <c r="I82" s="186"/>
      <c r="J82" s="186"/>
      <c r="K82" s="186"/>
      <c r="L82" s="187"/>
      <c r="M82" s="187"/>
      <c r="N82" s="187"/>
      <c r="O82" s="188"/>
      <c r="P82" s="188"/>
      <c r="Q82" s="188"/>
      <c r="R82" s="188"/>
      <c r="S82" s="198" t="str">
        <f>SUMPRODUCT(SUMIF('Master Sheet'!$B$3:$B$24,$H82:$R82,'Master Sheet'!$E$3:$E$24))</f>
        <v>0</v>
      </c>
      <c r="T82" s="92" t="str">
        <f>SUMPRODUCT(COUNTIFS('Master Sheet'!$B$3:$B$24,$H82:$R82,'Master Sheet'!$C$3:$C$24,T$2))</f>
        <v>0</v>
      </c>
      <c r="U82" s="92" t="str">
        <f>SUMPRODUCT(COUNTIFS('Master Sheet'!$B$3:$B$24,$H82:$R82,'Master Sheet'!$C$3:$C$24,U$2))</f>
        <v>0</v>
      </c>
      <c r="V82" s="93" t="str">
        <f t="shared" si="1"/>
        <v>INVALID</v>
      </c>
    </row>
    <row r="83" ht="15.75" customHeight="1">
      <c r="A83" s="4"/>
      <c r="B83" s="4"/>
      <c r="C83" s="4"/>
      <c r="D83" s="4"/>
      <c r="E83" s="4"/>
      <c r="F83" s="4"/>
      <c r="G83" s="79">
        <v>81.0</v>
      </c>
      <c r="H83" s="185"/>
      <c r="I83" s="186"/>
      <c r="J83" s="186"/>
      <c r="K83" s="186"/>
      <c r="L83" s="187"/>
      <c r="M83" s="187"/>
      <c r="N83" s="187"/>
      <c r="O83" s="188"/>
      <c r="P83" s="188"/>
      <c r="Q83" s="188"/>
      <c r="R83" s="188"/>
      <c r="S83" s="198" t="str">
        <f>SUMPRODUCT(SUMIF('Master Sheet'!$B$3:$B$24,$H83:$R83,'Master Sheet'!$E$3:$E$24))</f>
        <v>0</v>
      </c>
      <c r="T83" s="92" t="str">
        <f>SUMPRODUCT(COUNTIFS('Master Sheet'!$B$3:$B$24,$H83:$R83,'Master Sheet'!$C$3:$C$24,T$2))</f>
        <v>0</v>
      </c>
      <c r="U83" s="92" t="str">
        <f>SUMPRODUCT(COUNTIFS('Master Sheet'!$B$3:$B$24,$H83:$R83,'Master Sheet'!$C$3:$C$24,U$2))</f>
        <v>0</v>
      </c>
      <c r="V83" s="93" t="str">
        <f t="shared" si="1"/>
        <v>INVALID</v>
      </c>
    </row>
    <row r="84" ht="15.75" customHeight="1">
      <c r="A84" s="4"/>
      <c r="B84" s="4"/>
      <c r="C84" s="4"/>
      <c r="D84" s="4"/>
      <c r="E84" s="4"/>
      <c r="F84" s="4"/>
      <c r="G84" s="64">
        <v>82.0</v>
      </c>
      <c r="H84" s="185"/>
      <c r="I84" s="186"/>
      <c r="J84" s="186"/>
      <c r="K84" s="186"/>
      <c r="L84" s="187"/>
      <c r="M84" s="187"/>
      <c r="N84" s="187"/>
      <c r="O84" s="188"/>
      <c r="P84" s="188"/>
      <c r="Q84" s="188"/>
      <c r="R84" s="188"/>
      <c r="S84" s="198" t="str">
        <f>SUMPRODUCT(SUMIF('Master Sheet'!$B$3:$B$24,$H84:$R84,'Master Sheet'!$E$3:$E$24))</f>
        <v>0</v>
      </c>
      <c r="T84" s="92" t="str">
        <f>SUMPRODUCT(COUNTIFS('Master Sheet'!$B$3:$B$24,$H84:$R84,'Master Sheet'!$C$3:$C$24,T$2))</f>
        <v>0</v>
      </c>
      <c r="U84" s="92" t="str">
        <f>SUMPRODUCT(COUNTIFS('Master Sheet'!$B$3:$B$24,$H84:$R84,'Master Sheet'!$C$3:$C$24,U$2))</f>
        <v>0</v>
      </c>
      <c r="V84" s="93" t="str">
        <f t="shared" si="1"/>
        <v>INVALID</v>
      </c>
    </row>
    <row r="85" ht="15.75" customHeight="1">
      <c r="A85" s="4"/>
      <c r="B85" s="4"/>
      <c r="C85" s="4"/>
      <c r="D85" s="4"/>
      <c r="E85" s="4"/>
      <c r="F85" s="4"/>
      <c r="G85" s="79">
        <v>83.0</v>
      </c>
      <c r="H85" s="185"/>
      <c r="I85" s="186"/>
      <c r="J85" s="186"/>
      <c r="K85" s="186"/>
      <c r="L85" s="187"/>
      <c r="M85" s="187"/>
      <c r="N85" s="187"/>
      <c r="O85" s="188"/>
      <c r="P85" s="188"/>
      <c r="Q85" s="188"/>
      <c r="R85" s="188"/>
      <c r="S85" s="198" t="str">
        <f>SUMPRODUCT(SUMIF('Master Sheet'!$B$3:$B$24,$H85:$R85,'Master Sheet'!$E$3:$E$24))</f>
        <v>0</v>
      </c>
      <c r="T85" s="92" t="str">
        <f>SUMPRODUCT(COUNTIFS('Master Sheet'!$B$3:$B$24,$H85:$R85,'Master Sheet'!$C$3:$C$24,T$2))</f>
        <v>0</v>
      </c>
      <c r="U85" s="92" t="str">
        <f>SUMPRODUCT(COUNTIFS('Master Sheet'!$B$3:$B$24,$H85:$R85,'Master Sheet'!$C$3:$C$24,U$2))</f>
        <v>0</v>
      </c>
      <c r="V85" s="93" t="str">
        <f t="shared" si="1"/>
        <v>INVALID</v>
      </c>
    </row>
    <row r="86" ht="15.75" customHeight="1">
      <c r="A86" s="4"/>
      <c r="B86" s="4"/>
      <c r="C86" s="4"/>
      <c r="D86" s="4"/>
      <c r="E86" s="4"/>
      <c r="F86" s="4"/>
      <c r="G86" s="64">
        <v>84.0</v>
      </c>
      <c r="H86" s="185"/>
      <c r="I86" s="186"/>
      <c r="J86" s="186"/>
      <c r="K86" s="186"/>
      <c r="L86" s="187"/>
      <c r="M86" s="187"/>
      <c r="N86" s="187"/>
      <c r="O86" s="188"/>
      <c r="P86" s="188"/>
      <c r="Q86" s="188"/>
      <c r="R86" s="188"/>
      <c r="S86" s="205" t="str">
        <f>SUMPRODUCT(SUMIF('Master Sheet'!$B$3:$B$24,$H86:$R86,'Master Sheet'!$E$3:$E$24))</f>
        <v>0</v>
      </c>
      <c r="T86" s="106" t="str">
        <f>SUMPRODUCT(COUNTIFS('Master Sheet'!$B$3:$B$24,$H86:$R86,'Master Sheet'!$C$3:$C$24,T$2))</f>
        <v>0</v>
      </c>
      <c r="U86" s="106" t="str">
        <f>SUMPRODUCT(COUNTIFS('Master Sheet'!$B$3:$B$24,$H86:$R86,'Master Sheet'!$C$3:$C$24,U$2))</f>
        <v>0</v>
      </c>
      <c r="V86" s="34" t="str">
        <f t="shared" si="1"/>
        <v>INVALID</v>
      </c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</sheetData>
  <mergeCells count="5">
    <mergeCell ref="A13:B13"/>
    <mergeCell ref="S1:V1"/>
    <mergeCell ref="I1:K1"/>
    <mergeCell ref="L1:N1"/>
    <mergeCell ref="O1:R1"/>
  </mergeCells>
  <conditionalFormatting sqref="T3:U37">
    <cfRule type="cellIs" dxfId="0" priority="1" operator="greaterThan">
      <formula>7</formula>
    </cfRule>
  </conditionalFormatting>
  <conditionalFormatting sqref="S3:S37">
    <cfRule type="cellIs" dxfId="0" priority="2" operator="greaterThan">
      <formula>100</formula>
    </cfRule>
  </conditionalFormatting>
  <conditionalFormatting sqref="V38:V86">
    <cfRule type="containsText" dxfId="0" priority="3" operator="containsText" text="&quot;INVALID&quot;">
      <formula>NOT(ISERROR(SEARCH(("""INVALID"""),(V38))))</formula>
    </cfRule>
  </conditionalFormatting>
  <conditionalFormatting sqref="V38:V8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37">
    <cfRule type="containsText" dxfId="0" priority="5" operator="containsText" text="&quot;INVALID&quot;">
      <formula>NOT(ISERROR(SEARCH(("""INVALID"""),(V3))))</formula>
    </cfRule>
  </conditionalFormatting>
  <conditionalFormatting sqref="V3:V3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8:U86">
    <cfRule type="cellIs" dxfId="0" priority="7" operator="greaterThan">
      <formula>7</formula>
    </cfRule>
  </conditionalFormatting>
  <conditionalFormatting sqref="S38:S86">
    <cfRule type="cellIs" dxfId="0" priority="8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17.29"/>
    <col customWidth="1" min="3" max="3" width="14.86"/>
    <col customWidth="1" min="4" max="4" width="14.43"/>
    <col customWidth="1" min="5" max="5" width="5.0"/>
    <col customWidth="1" hidden="1" min="6" max="6" width="9.0"/>
    <col customWidth="1" min="7" max="7" width="3.0"/>
    <col customWidth="1" min="8" max="8" width="9.29"/>
    <col customWidth="1" min="9" max="11" width="8.43"/>
    <col customWidth="1" min="12" max="14" width="9.43"/>
    <col customWidth="1" min="15" max="15" width="9.57"/>
    <col customWidth="1" min="16" max="18" width="11.43"/>
    <col customWidth="1" min="19" max="19" width="8.43"/>
    <col customWidth="1" min="20" max="20" width="5.14"/>
    <col customWidth="1" min="21" max="21" width="3.86"/>
    <col customWidth="1" min="22" max="22" width="8.29"/>
  </cols>
  <sheetData>
    <row r="1" ht="15.75" customHeight="1">
      <c r="A1" s="174" t="s">
        <v>12</v>
      </c>
      <c r="B1" s="175" t="s">
        <v>1</v>
      </c>
      <c r="C1" s="175" t="s">
        <v>2</v>
      </c>
      <c r="D1" s="176" t="s">
        <v>3</v>
      </c>
      <c r="E1" s="4"/>
      <c r="F1" s="4"/>
      <c r="G1" s="54"/>
      <c r="H1" s="108" t="s">
        <v>57</v>
      </c>
      <c r="I1" s="55" t="s">
        <v>13</v>
      </c>
      <c r="J1" s="41"/>
      <c r="K1" s="41"/>
      <c r="L1" s="41"/>
      <c r="M1" s="41"/>
      <c r="N1" s="42"/>
      <c r="O1" s="210" t="s">
        <v>14</v>
      </c>
      <c r="P1" s="55" t="s">
        <v>58</v>
      </c>
      <c r="Q1" s="41"/>
      <c r="R1" s="42"/>
      <c r="S1" s="57" t="s">
        <v>59</v>
      </c>
      <c r="T1" s="58"/>
      <c r="U1" s="58"/>
      <c r="V1" s="59"/>
    </row>
    <row r="2" ht="15.75" customHeight="1">
      <c r="A2" s="177" t="str">
        <f>'Master Sheet'!H3</f>
        <v>#N/A</v>
      </c>
      <c r="B2" s="178" t="str">
        <f>'Master Sheet'!M3</f>
        <v>#N/A</v>
      </c>
      <c r="C2" s="178" t="str">
        <f>'Master Sheet'!R3</f>
        <v>#N/A</v>
      </c>
      <c r="D2" s="179" t="str">
        <f>'Master Sheet'!W3</f>
        <v>#N/A</v>
      </c>
      <c r="E2" s="4"/>
      <c r="F2" s="4"/>
      <c r="G2" s="60"/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E3" s="4"/>
      <c r="F3" s="4"/>
      <c r="G3" s="64">
        <v>1.0</v>
      </c>
      <c r="H3" s="185" t="s">
        <v>83</v>
      </c>
      <c r="I3" s="186" t="s">
        <v>85</v>
      </c>
      <c r="J3" s="186" t="s">
        <v>86</v>
      </c>
      <c r="K3" s="186" t="s">
        <v>87</v>
      </c>
      <c r="L3" s="186" t="s">
        <v>94</v>
      </c>
      <c r="M3" s="186" t="s">
        <v>97</v>
      </c>
      <c r="N3" s="186" t="s">
        <v>100</v>
      </c>
      <c r="O3" s="187" t="s">
        <v>88</v>
      </c>
      <c r="P3" s="188" t="s">
        <v>91</v>
      </c>
      <c r="Q3" s="188" t="s">
        <v>92</v>
      </c>
      <c r="R3" s="188" t="s">
        <v>93</v>
      </c>
      <c r="S3" s="76" t="str">
        <f>SUMPRODUCT(SUMIF('Master Sheet'!$B$3:$B$24,$H3:$R3,'Master Sheet'!$E$3:$E$24))</f>
        <v>0</v>
      </c>
      <c r="T3" s="77" t="str">
        <f>SUMPRODUCT(COUNTIFS('Master Sheet'!$B$3:$B$24,$H3:$R3,'Master Sheet'!$C$3:$C$24,T$2))</f>
        <v>0</v>
      </c>
      <c r="U3" s="77" t="str">
        <f>SUMPRODUCT(COUNTIFS('Master Sheet'!$B$3:$B$24,$H3:$R3,'Master Sheet'!$C$3:$C$24,U$2))</f>
        <v>0</v>
      </c>
      <c r="V3" s="78" t="str">
        <f t="shared" ref="V3:V58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E4" s="4"/>
      <c r="F4" s="4"/>
      <c r="G4" s="79">
        <v>2.0</v>
      </c>
      <c r="H4" s="185" t="s">
        <v>84</v>
      </c>
      <c r="I4" s="186" t="s">
        <v>85</v>
      </c>
      <c r="J4" s="186" t="s">
        <v>86</v>
      </c>
      <c r="K4" s="186" t="s">
        <v>87</v>
      </c>
      <c r="L4" s="186" t="s">
        <v>94</v>
      </c>
      <c r="M4" s="186" t="s">
        <v>97</v>
      </c>
      <c r="N4" s="186" t="s">
        <v>102</v>
      </c>
      <c r="O4" s="187" t="s">
        <v>89</v>
      </c>
      <c r="P4" s="188" t="s">
        <v>91</v>
      </c>
      <c r="Q4" s="188" t="s">
        <v>92</v>
      </c>
      <c r="R4" s="188" t="s">
        <v>96</v>
      </c>
      <c r="S4" s="91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93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E5" s="4"/>
      <c r="F5" s="4"/>
      <c r="G5" s="64">
        <v>3.0</v>
      </c>
      <c r="H5" s="185" t="s">
        <v>83</v>
      </c>
      <c r="I5" s="186" t="s">
        <v>85</v>
      </c>
      <c r="J5" s="186" t="s">
        <v>86</v>
      </c>
      <c r="K5" s="186" t="s">
        <v>87</v>
      </c>
      <c r="L5" s="186" t="s">
        <v>94</v>
      </c>
      <c r="M5" s="186" t="s">
        <v>97</v>
      </c>
      <c r="N5" s="186" t="s">
        <v>104</v>
      </c>
      <c r="O5" s="187" t="s">
        <v>90</v>
      </c>
      <c r="P5" s="188" t="s">
        <v>91</v>
      </c>
      <c r="Q5" s="188" t="s">
        <v>92</v>
      </c>
      <c r="R5" s="188" t="s">
        <v>99</v>
      </c>
      <c r="S5" s="91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93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E6" s="4"/>
      <c r="F6" s="4"/>
      <c r="G6" s="64">
        <v>4.0</v>
      </c>
      <c r="H6" s="185" t="s">
        <v>84</v>
      </c>
      <c r="I6" s="186" t="s">
        <v>85</v>
      </c>
      <c r="J6" s="186" t="s">
        <v>86</v>
      </c>
      <c r="K6" s="186" t="s">
        <v>87</v>
      </c>
      <c r="L6" s="186" t="s">
        <v>94</v>
      </c>
      <c r="M6" s="186" t="s">
        <v>100</v>
      </c>
      <c r="N6" s="186" t="s">
        <v>102</v>
      </c>
      <c r="O6" s="187" t="s">
        <v>95</v>
      </c>
      <c r="P6" s="188" t="s">
        <v>91</v>
      </c>
      <c r="Q6" s="188" t="s">
        <v>92</v>
      </c>
      <c r="R6" s="188" t="s">
        <v>101</v>
      </c>
      <c r="S6" s="91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93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E7" s="4"/>
      <c r="F7" s="4"/>
      <c r="G7" s="79">
        <v>5.0</v>
      </c>
      <c r="H7" s="185" t="s">
        <v>83</v>
      </c>
      <c r="I7" s="186" t="s">
        <v>85</v>
      </c>
      <c r="J7" s="186" t="s">
        <v>86</v>
      </c>
      <c r="K7" s="186" t="s">
        <v>87</v>
      </c>
      <c r="L7" s="186" t="s">
        <v>94</v>
      </c>
      <c r="M7" s="186" t="s">
        <v>100</v>
      </c>
      <c r="N7" s="186" t="s">
        <v>104</v>
      </c>
      <c r="O7" s="187" t="s">
        <v>98</v>
      </c>
      <c r="P7" s="188" t="s">
        <v>91</v>
      </c>
      <c r="Q7" s="188" t="s">
        <v>92</v>
      </c>
      <c r="R7" s="188" t="s">
        <v>103</v>
      </c>
      <c r="S7" s="91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93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E8" s="4"/>
      <c r="F8" s="4"/>
      <c r="G8" s="64">
        <v>6.0</v>
      </c>
      <c r="H8" s="185" t="s">
        <v>84</v>
      </c>
      <c r="I8" s="186" t="s">
        <v>85</v>
      </c>
      <c r="J8" s="186" t="s">
        <v>86</v>
      </c>
      <c r="K8" s="186" t="s">
        <v>87</v>
      </c>
      <c r="L8" s="186" t="s">
        <v>94</v>
      </c>
      <c r="M8" s="186" t="s">
        <v>102</v>
      </c>
      <c r="N8" s="186" t="s">
        <v>104</v>
      </c>
      <c r="O8" s="187" t="s">
        <v>88</v>
      </c>
      <c r="P8" s="188" t="s">
        <v>91</v>
      </c>
      <c r="Q8" s="188" t="s">
        <v>93</v>
      </c>
      <c r="R8" s="188" t="s">
        <v>96</v>
      </c>
      <c r="S8" s="91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93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E9" s="4"/>
      <c r="F9" s="4"/>
      <c r="G9" s="64">
        <v>7.0</v>
      </c>
      <c r="H9" s="185" t="s">
        <v>83</v>
      </c>
      <c r="I9" s="186" t="s">
        <v>85</v>
      </c>
      <c r="J9" s="186" t="s">
        <v>86</v>
      </c>
      <c r="K9" s="186" t="s">
        <v>87</v>
      </c>
      <c r="L9" s="186" t="s">
        <v>97</v>
      </c>
      <c r="M9" s="186" t="s">
        <v>100</v>
      </c>
      <c r="N9" s="186" t="s">
        <v>102</v>
      </c>
      <c r="O9" s="187" t="s">
        <v>89</v>
      </c>
      <c r="P9" s="188" t="s">
        <v>91</v>
      </c>
      <c r="Q9" s="188" t="s">
        <v>93</v>
      </c>
      <c r="R9" s="188" t="s">
        <v>99</v>
      </c>
      <c r="S9" s="91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93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E10" s="4"/>
      <c r="F10" s="4"/>
      <c r="G10" s="79">
        <v>8.0</v>
      </c>
      <c r="H10" s="185" t="s">
        <v>84</v>
      </c>
      <c r="I10" s="186" t="s">
        <v>85</v>
      </c>
      <c r="J10" s="186" t="s">
        <v>86</v>
      </c>
      <c r="K10" s="186" t="s">
        <v>87</v>
      </c>
      <c r="L10" s="186" t="s">
        <v>97</v>
      </c>
      <c r="M10" s="186" t="s">
        <v>100</v>
      </c>
      <c r="N10" s="186" t="s">
        <v>104</v>
      </c>
      <c r="O10" s="187" t="s">
        <v>90</v>
      </c>
      <c r="P10" s="188" t="s">
        <v>91</v>
      </c>
      <c r="Q10" s="188" t="s">
        <v>93</v>
      </c>
      <c r="R10" s="188" t="s">
        <v>101</v>
      </c>
      <c r="S10" s="91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93" t="str">
        <f t="shared" si="1"/>
        <v>INVALID</v>
      </c>
    </row>
    <row r="11" ht="15.75" customHeight="1">
      <c r="A11" s="190"/>
      <c r="B11" s="191" t="str">
        <f>'Master Sheet'!M12</f>
        <v>#N/A</v>
      </c>
      <c r="C11" s="192"/>
      <c r="D11" s="193" t="str">
        <f>'Master Sheet'!W12</f>
        <v>#N/A</v>
      </c>
      <c r="E11" s="4"/>
      <c r="F11" s="4"/>
      <c r="G11" s="64">
        <v>9.0</v>
      </c>
      <c r="H11" s="185" t="s">
        <v>83</v>
      </c>
      <c r="I11" s="186" t="s">
        <v>85</v>
      </c>
      <c r="J11" s="186" t="s">
        <v>86</v>
      </c>
      <c r="K11" s="186" t="s">
        <v>87</v>
      </c>
      <c r="L11" s="186" t="s">
        <v>97</v>
      </c>
      <c r="M11" s="186" t="s">
        <v>102</v>
      </c>
      <c r="N11" s="186" t="s">
        <v>104</v>
      </c>
      <c r="O11" s="187" t="s">
        <v>95</v>
      </c>
      <c r="P11" s="188" t="s">
        <v>91</v>
      </c>
      <c r="Q11" s="188" t="s">
        <v>93</v>
      </c>
      <c r="R11" s="188" t="s">
        <v>103</v>
      </c>
      <c r="S11" s="91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93" t="str">
        <f t="shared" si="1"/>
        <v>INVALID</v>
      </c>
    </row>
    <row r="12">
      <c r="A12" s="4"/>
      <c r="B12" s="4"/>
      <c r="C12" s="4"/>
      <c r="D12" s="4"/>
      <c r="E12" s="4"/>
      <c r="F12" s="4"/>
      <c r="G12" s="64">
        <v>10.0</v>
      </c>
      <c r="H12" s="185" t="s">
        <v>84</v>
      </c>
      <c r="I12" s="186" t="s">
        <v>85</v>
      </c>
      <c r="J12" s="186" t="s">
        <v>86</v>
      </c>
      <c r="K12" s="186" t="s">
        <v>87</v>
      </c>
      <c r="L12" s="186" t="s">
        <v>100</v>
      </c>
      <c r="M12" s="186" t="s">
        <v>102</v>
      </c>
      <c r="N12" s="186" t="s">
        <v>104</v>
      </c>
      <c r="O12" s="187" t="s">
        <v>98</v>
      </c>
      <c r="P12" s="188" t="s">
        <v>91</v>
      </c>
      <c r="Q12" s="188" t="s">
        <v>96</v>
      </c>
      <c r="R12" s="188" t="s">
        <v>99</v>
      </c>
      <c r="S12" s="91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93" t="str">
        <f t="shared" si="1"/>
        <v>INVALID</v>
      </c>
    </row>
    <row r="13">
      <c r="A13" s="4"/>
      <c r="B13" s="4"/>
      <c r="C13" s="4"/>
      <c r="D13" s="4"/>
      <c r="E13" s="4"/>
      <c r="F13" s="4"/>
      <c r="G13" s="79">
        <v>11.0</v>
      </c>
      <c r="H13" s="185" t="s">
        <v>83</v>
      </c>
      <c r="I13" s="186" t="s">
        <v>85</v>
      </c>
      <c r="J13" s="186" t="s">
        <v>86</v>
      </c>
      <c r="K13" s="186" t="s">
        <v>94</v>
      </c>
      <c r="L13" s="186" t="s">
        <v>97</v>
      </c>
      <c r="M13" s="186" t="s">
        <v>100</v>
      </c>
      <c r="N13" s="186" t="s">
        <v>102</v>
      </c>
      <c r="O13" s="187" t="s">
        <v>88</v>
      </c>
      <c r="P13" s="188" t="s">
        <v>91</v>
      </c>
      <c r="Q13" s="188" t="s">
        <v>96</v>
      </c>
      <c r="R13" s="188" t="s">
        <v>101</v>
      </c>
      <c r="S13" s="91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93" t="str">
        <f t="shared" si="1"/>
        <v>INVALID</v>
      </c>
    </row>
    <row r="14" ht="15.75" customHeight="1">
      <c r="E14" s="4"/>
      <c r="F14" s="4"/>
      <c r="G14" s="64">
        <v>12.0</v>
      </c>
      <c r="H14" s="185" t="s">
        <v>84</v>
      </c>
      <c r="I14" s="186" t="s">
        <v>85</v>
      </c>
      <c r="J14" s="186" t="s">
        <v>86</v>
      </c>
      <c r="K14" s="186" t="s">
        <v>94</v>
      </c>
      <c r="L14" s="186" t="s">
        <v>97</v>
      </c>
      <c r="M14" s="186" t="s">
        <v>100</v>
      </c>
      <c r="N14" s="186" t="s">
        <v>104</v>
      </c>
      <c r="O14" s="187" t="s">
        <v>89</v>
      </c>
      <c r="P14" s="188" t="s">
        <v>91</v>
      </c>
      <c r="Q14" s="188" t="s">
        <v>96</v>
      </c>
      <c r="R14" s="188" t="s">
        <v>103</v>
      </c>
      <c r="S14" s="91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93" t="str">
        <f t="shared" si="1"/>
        <v>INVALID</v>
      </c>
    </row>
    <row r="15" ht="16.5" customHeight="1">
      <c r="A15" s="194" t="s">
        <v>105</v>
      </c>
      <c r="B15" s="42"/>
      <c r="C15" s="195" t="str">
        <f>MAX(COMBIN('Master Sheet'!$I$16,6),COMBIN('Master Sheet'!$I$18,3))</f>
        <v>4</v>
      </c>
      <c r="E15" s="4"/>
      <c r="F15" s="4"/>
      <c r="G15" s="79">
        <v>13.0</v>
      </c>
      <c r="H15" s="185" t="s">
        <v>83</v>
      </c>
      <c r="I15" s="186" t="s">
        <v>85</v>
      </c>
      <c r="J15" s="186" t="s">
        <v>86</v>
      </c>
      <c r="K15" s="186" t="s">
        <v>94</v>
      </c>
      <c r="L15" s="186" t="s">
        <v>97</v>
      </c>
      <c r="M15" s="186" t="s">
        <v>102</v>
      </c>
      <c r="N15" s="186" t="s">
        <v>104</v>
      </c>
      <c r="O15" s="187" t="s">
        <v>90</v>
      </c>
      <c r="P15" s="188" t="s">
        <v>91</v>
      </c>
      <c r="Q15" s="188" t="s">
        <v>99</v>
      </c>
      <c r="R15" s="188" t="s">
        <v>101</v>
      </c>
      <c r="S15" s="91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93" t="str">
        <f t="shared" si="1"/>
        <v>INVALID</v>
      </c>
    </row>
    <row r="16">
      <c r="E16" s="4"/>
      <c r="F16" s="4"/>
      <c r="G16" s="64">
        <v>14.0</v>
      </c>
      <c r="H16" s="185" t="s">
        <v>84</v>
      </c>
      <c r="I16" s="186" t="s">
        <v>85</v>
      </c>
      <c r="J16" s="186" t="s">
        <v>86</v>
      </c>
      <c r="K16" s="186" t="s">
        <v>94</v>
      </c>
      <c r="L16" s="186" t="s">
        <v>100</v>
      </c>
      <c r="M16" s="186" t="s">
        <v>102</v>
      </c>
      <c r="N16" s="186" t="s">
        <v>104</v>
      </c>
      <c r="O16" s="187" t="s">
        <v>95</v>
      </c>
      <c r="P16" s="188" t="s">
        <v>91</v>
      </c>
      <c r="Q16" s="188" t="s">
        <v>99</v>
      </c>
      <c r="R16" s="188" t="s">
        <v>103</v>
      </c>
      <c r="S16" s="91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93" t="str">
        <f t="shared" si="1"/>
        <v>INVALID</v>
      </c>
    </row>
    <row r="17">
      <c r="E17" s="4"/>
      <c r="F17" s="4"/>
      <c r="G17" s="64">
        <v>15.0</v>
      </c>
      <c r="H17" s="185" t="s">
        <v>83</v>
      </c>
      <c r="I17" s="186" t="s">
        <v>85</v>
      </c>
      <c r="J17" s="186" t="s">
        <v>86</v>
      </c>
      <c r="K17" s="186" t="s">
        <v>97</v>
      </c>
      <c r="L17" s="186" t="s">
        <v>100</v>
      </c>
      <c r="M17" s="186" t="s">
        <v>102</v>
      </c>
      <c r="N17" s="186" t="s">
        <v>104</v>
      </c>
      <c r="O17" s="187" t="s">
        <v>98</v>
      </c>
      <c r="P17" s="188" t="s">
        <v>91</v>
      </c>
      <c r="Q17" s="188" t="s">
        <v>101</v>
      </c>
      <c r="R17" s="188" t="s">
        <v>103</v>
      </c>
      <c r="S17" s="91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93" t="str">
        <f t="shared" si="1"/>
        <v>INVALID</v>
      </c>
    </row>
    <row r="18">
      <c r="E18" s="4"/>
      <c r="F18" s="4"/>
      <c r="G18" s="79">
        <v>16.0</v>
      </c>
      <c r="H18" s="185" t="s">
        <v>84</v>
      </c>
      <c r="I18" s="186" t="s">
        <v>85</v>
      </c>
      <c r="J18" s="186" t="s">
        <v>87</v>
      </c>
      <c r="K18" s="186" t="s">
        <v>94</v>
      </c>
      <c r="L18" s="186" t="s">
        <v>97</v>
      </c>
      <c r="M18" s="186" t="s">
        <v>100</v>
      </c>
      <c r="N18" s="186" t="s">
        <v>102</v>
      </c>
      <c r="O18" s="187" t="s">
        <v>88</v>
      </c>
      <c r="P18" s="188" t="s">
        <v>92</v>
      </c>
      <c r="Q18" s="188" t="s">
        <v>93</v>
      </c>
      <c r="R18" s="188" t="s">
        <v>96</v>
      </c>
      <c r="S18" s="91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93" t="str">
        <f t="shared" si="1"/>
        <v>INVALID</v>
      </c>
    </row>
    <row r="19">
      <c r="E19" s="4"/>
      <c r="F19" s="4"/>
      <c r="G19" s="64">
        <v>17.0</v>
      </c>
      <c r="H19" s="185" t="s">
        <v>83</v>
      </c>
      <c r="I19" s="186" t="s">
        <v>85</v>
      </c>
      <c r="J19" s="186" t="s">
        <v>87</v>
      </c>
      <c r="K19" s="186" t="s">
        <v>94</v>
      </c>
      <c r="L19" s="186" t="s">
        <v>97</v>
      </c>
      <c r="M19" s="186" t="s">
        <v>100</v>
      </c>
      <c r="N19" s="186" t="s">
        <v>104</v>
      </c>
      <c r="O19" s="187" t="s">
        <v>89</v>
      </c>
      <c r="P19" s="188" t="s">
        <v>92</v>
      </c>
      <c r="Q19" s="188" t="s">
        <v>93</v>
      </c>
      <c r="R19" s="188" t="s">
        <v>99</v>
      </c>
      <c r="S19" s="91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93" t="str">
        <f t="shared" si="1"/>
        <v>INVALID</v>
      </c>
    </row>
    <row r="20">
      <c r="A20" s="4"/>
      <c r="B20" s="4"/>
      <c r="C20" s="4"/>
      <c r="D20" s="4"/>
      <c r="E20" s="4"/>
      <c r="F20" s="4"/>
      <c r="G20" s="64">
        <v>18.0</v>
      </c>
      <c r="H20" s="185" t="s">
        <v>84</v>
      </c>
      <c r="I20" s="186" t="s">
        <v>85</v>
      </c>
      <c r="J20" s="186" t="s">
        <v>87</v>
      </c>
      <c r="K20" s="186" t="s">
        <v>94</v>
      </c>
      <c r="L20" s="186" t="s">
        <v>97</v>
      </c>
      <c r="M20" s="186" t="s">
        <v>102</v>
      </c>
      <c r="N20" s="186" t="s">
        <v>104</v>
      </c>
      <c r="O20" s="187" t="s">
        <v>90</v>
      </c>
      <c r="P20" s="188" t="s">
        <v>92</v>
      </c>
      <c r="Q20" s="188" t="s">
        <v>93</v>
      </c>
      <c r="R20" s="188" t="s">
        <v>101</v>
      </c>
      <c r="S20" s="91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93" t="str">
        <f t="shared" si="1"/>
        <v>INVALID</v>
      </c>
    </row>
    <row r="21" ht="15.75" customHeight="1">
      <c r="A21" s="4"/>
      <c r="B21" s="4"/>
      <c r="C21" s="4"/>
      <c r="D21" s="4"/>
      <c r="E21" s="4"/>
      <c r="F21" s="4"/>
      <c r="G21" s="79">
        <v>19.0</v>
      </c>
      <c r="H21" s="185" t="s">
        <v>83</v>
      </c>
      <c r="I21" s="186" t="s">
        <v>85</v>
      </c>
      <c r="J21" s="186" t="s">
        <v>87</v>
      </c>
      <c r="K21" s="186" t="s">
        <v>94</v>
      </c>
      <c r="L21" s="186" t="s">
        <v>100</v>
      </c>
      <c r="M21" s="186" t="s">
        <v>102</v>
      </c>
      <c r="N21" s="186" t="s">
        <v>104</v>
      </c>
      <c r="O21" s="187" t="s">
        <v>95</v>
      </c>
      <c r="P21" s="188" t="s">
        <v>92</v>
      </c>
      <c r="Q21" s="188" t="s">
        <v>93</v>
      </c>
      <c r="R21" s="188" t="s">
        <v>103</v>
      </c>
      <c r="S21" s="91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93" t="str">
        <f t="shared" si="1"/>
        <v>INVALID</v>
      </c>
    </row>
    <row r="22" ht="15.75" customHeight="1">
      <c r="A22" s="4"/>
      <c r="B22" s="4"/>
      <c r="C22" s="4"/>
      <c r="D22" s="4"/>
      <c r="E22" s="4"/>
      <c r="F22" s="4"/>
      <c r="G22" s="64">
        <v>20.0</v>
      </c>
      <c r="H22" s="185" t="s">
        <v>84</v>
      </c>
      <c r="I22" s="186" t="s">
        <v>85</v>
      </c>
      <c r="J22" s="186" t="s">
        <v>87</v>
      </c>
      <c r="K22" s="186" t="s">
        <v>97</v>
      </c>
      <c r="L22" s="186" t="s">
        <v>100</v>
      </c>
      <c r="M22" s="186" t="s">
        <v>102</v>
      </c>
      <c r="N22" s="186" t="s">
        <v>104</v>
      </c>
      <c r="O22" s="187" t="s">
        <v>98</v>
      </c>
      <c r="P22" s="188" t="s">
        <v>92</v>
      </c>
      <c r="Q22" s="188" t="s">
        <v>96</v>
      </c>
      <c r="R22" s="188" t="s">
        <v>99</v>
      </c>
      <c r="S22" s="91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93" t="str">
        <f t="shared" si="1"/>
        <v>INVALID</v>
      </c>
    </row>
    <row r="23" ht="15.75" customHeight="1">
      <c r="A23" s="4"/>
      <c r="B23" s="4"/>
      <c r="C23" s="4"/>
      <c r="D23" s="4"/>
      <c r="E23" s="4"/>
      <c r="F23" s="4"/>
      <c r="G23" s="64">
        <v>21.0</v>
      </c>
      <c r="H23" s="185" t="s">
        <v>83</v>
      </c>
      <c r="I23" s="186" t="s">
        <v>85</v>
      </c>
      <c r="J23" s="186" t="s">
        <v>94</v>
      </c>
      <c r="K23" s="186" t="s">
        <v>97</v>
      </c>
      <c r="L23" s="186" t="s">
        <v>100</v>
      </c>
      <c r="M23" s="186" t="s">
        <v>102</v>
      </c>
      <c r="N23" s="186" t="s">
        <v>104</v>
      </c>
      <c r="O23" s="187" t="s">
        <v>88</v>
      </c>
      <c r="P23" s="188" t="s">
        <v>92</v>
      </c>
      <c r="Q23" s="188" t="s">
        <v>96</v>
      </c>
      <c r="R23" s="188" t="s">
        <v>101</v>
      </c>
      <c r="S23" s="91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93" t="str">
        <f t="shared" si="1"/>
        <v>INVALID</v>
      </c>
    </row>
    <row r="24" ht="15.75" customHeight="1">
      <c r="A24" s="4"/>
      <c r="B24" s="4"/>
      <c r="C24" s="4"/>
      <c r="D24" s="4"/>
      <c r="E24" s="4"/>
      <c r="F24" s="4"/>
      <c r="G24" s="79">
        <v>22.0</v>
      </c>
      <c r="H24" s="185" t="s">
        <v>84</v>
      </c>
      <c r="I24" s="186" t="s">
        <v>86</v>
      </c>
      <c r="J24" s="186" t="s">
        <v>87</v>
      </c>
      <c r="K24" s="186" t="s">
        <v>94</v>
      </c>
      <c r="L24" s="186" t="s">
        <v>97</v>
      </c>
      <c r="M24" s="186" t="s">
        <v>100</v>
      </c>
      <c r="N24" s="186" t="s">
        <v>102</v>
      </c>
      <c r="O24" s="187" t="s">
        <v>89</v>
      </c>
      <c r="P24" s="188" t="s">
        <v>92</v>
      </c>
      <c r="Q24" s="188" t="s">
        <v>96</v>
      </c>
      <c r="R24" s="188" t="s">
        <v>103</v>
      </c>
      <c r="S24" s="91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93" t="str">
        <f t="shared" si="1"/>
        <v>INVALID</v>
      </c>
    </row>
    <row r="25" ht="15.75" customHeight="1">
      <c r="A25" s="4"/>
      <c r="B25" s="4"/>
      <c r="C25" s="4"/>
      <c r="D25" s="4"/>
      <c r="E25" s="4"/>
      <c r="F25" s="4"/>
      <c r="G25" s="64">
        <v>23.0</v>
      </c>
      <c r="H25" s="185" t="s">
        <v>83</v>
      </c>
      <c r="I25" s="186" t="s">
        <v>86</v>
      </c>
      <c r="J25" s="186" t="s">
        <v>87</v>
      </c>
      <c r="K25" s="186" t="s">
        <v>94</v>
      </c>
      <c r="L25" s="186" t="s">
        <v>97</v>
      </c>
      <c r="M25" s="186" t="s">
        <v>100</v>
      </c>
      <c r="N25" s="186" t="s">
        <v>104</v>
      </c>
      <c r="O25" s="187" t="s">
        <v>90</v>
      </c>
      <c r="P25" s="188" t="s">
        <v>92</v>
      </c>
      <c r="Q25" s="188" t="s">
        <v>99</v>
      </c>
      <c r="R25" s="188" t="s">
        <v>101</v>
      </c>
      <c r="S25" s="91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93" t="str">
        <f t="shared" si="1"/>
        <v>INVALID</v>
      </c>
    </row>
    <row r="26" ht="15.75" customHeight="1">
      <c r="A26" s="4"/>
      <c r="B26" s="4"/>
      <c r="C26" s="4"/>
      <c r="D26" s="4"/>
      <c r="E26" s="4"/>
      <c r="F26" s="4"/>
      <c r="G26" s="79">
        <v>24.0</v>
      </c>
      <c r="H26" s="185" t="s">
        <v>84</v>
      </c>
      <c r="I26" s="186" t="s">
        <v>86</v>
      </c>
      <c r="J26" s="186" t="s">
        <v>87</v>
      </c>
      <c r="K26" s="186" t="s">
        <v>94</v>
      </c>
      <c r="L26" s="186" t="s">
        <v>97</v>
      </c>
      <c r="M26" s="186" t="s">
        <v>102</v>
      </c>
      <c r="N26" s="186" t="s">
        <v>104</v>
      </c>
      <c r="O26" s="187" t="s">
        <v>95</v>
      </c>
      <c r="P26" s="188" t="s">
        <v>92</v>
      </c>
      <c r="Q26" s="188" t="s">
        <v>99</v>
      </c>
      <c r="R26" s="188" t="s">
        <v>103</v>
      </c>
      <c r="S26" s="91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93" t="str">
        <f t="shared" si="1"/>
        <v>INVALID</v>
      </c>
    </row>
    <row r="27" ht="15.75" customHeight="1">
      <c r="A27" s="4"/>
      <c r="B27" s="4"/>
      <c r="C27" s="4"/>
      <c r="D27" s="4"/>
      <c r="E27" s="4"/>
      <c r="F27" s="4"/>
      <c r="G27" s="64">
        <v>25.0</v>
      </c>
      <c r="H27" s="185" t="s">
        <v>83</v>
      </c>
      <c r="I27" s="186" t="s">
        <v>86</v>
      </c>
      <c r="J27" s="186" t="s">
        <v>87</v>
      </c>
      <c r="K27" s="186" t="s">
        <v>94</v>
      </c>
      <c r="L27" s="186" t="s">
        <v>100</v>
      </c>
      <c r="M27" s="186" t="s">
        <v>102</v>
      </c>
      <c r="N27" s="186" t="s">
        <v>104</v>
      </c>
      <c r="O27" s="187" t="s">
        <v>98</v>
      </c>
      <c r="P27" s="188" t="s">
        <v>92</v>
      </c>
      <c r="Q27" s="188" t="s">
        <v>101</v>
      </c>
      <c r="R27" s="188" t="s">
        <v>103</v>
      </c>
      <c r="S27" s="91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93" t="str">
        <f t="shared" si="1"/>
        <v>INVALID</v>
      </c>
    </row>
    <row r="28" ht="15.75" customHeight="1">
      <c r="A28" s="4"/>
      <c r="B28" s="4"/>
      <c r="C28" s="4"/>
      <c r="D28" s="4"/>
      <c r="E28" s="4"/>
      <c r="F28" s="4"/>
      <c r="G28" s="64">
        <v>26.0</v>
      </c>
      <c r="H28" s="185" t="s">
        <v>84</v>
      </c>
      <c r="I28" s="186" t="s">
        <v>86</v>
      </c>
      <c r="J28" s="186" t="s">
        <v>87</v>
      </c>
      <c r="K28" s="186" t="s">
        <v>97</v>
      </c>
      <c r="L28" s="186" t="s">
        <v>100</v>
      </c>
      <c r="M28" s="186" t="s">
        <v>102</v>
      </c>
      <c r="N28" s="186" t="s">
        <v>104</v>
      </c>
      <c r="O28" s="187" t="s">
        <v>88</v>
      </c>
      <c r="P28" s="188" t="s">
        <v>93</v>
      </c>
      <c r="Q28" s="188" t="s">
        <v>96</v>
      </c>
      <c r="R28" s="188" t="s">
        <v>99</v>
      </c>
      <c r="S28" s="91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93" t="str">
        <f t="shared" si="1"/>
        <v>INVALID</v>
      </c>
    </row>
    <row r="29" ht="15.75" customHeight="1">
      <c r="A29" s="4"/>
      <c r="B29" s="4"/>
      <c r="C29" s="4"/>
      <c r="D29" s="4"/>
      <c r="E29" s="4"/>
      <c r="F29" s="4"/>
      <c r="G29" s="79">
        <v>27.0</v>
      </c>
      <c r="H29" s="185" t="s">
        <v>83</v>
      </c>
      <c r="I29" s="186" t="s">
        <v>86</v>
      </c>
      <c r="J29" s="186" t="s">
        <v>94</v>
      </c>
      <c r="K29" s="186" t="s">
        <v>97</v>
      </c>
      <c r="L29" s="186" t="s">
        <v>100</v>
      </c>
      <c r="M29" s="186" t="s">
        <v>102</v>
      </c>
      <c r="N29" s="186" t="s">
        <v>104</v>
      </c>
      <c r="O29" s="187" t="s">
        <v>89</v>
      </c>
      <c r="P29" s="188" t="s">
        <v>93</v>
      </c>
      <c r="Q29" s="188" t="s">
        <v>96</v>
      </c>
      <c r="R29" s="188" t="s">
        <v>101</v>
      </c>
      <c r="S29" s="91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93" t="str">
        <f t="shared" si="1"/>
        <v>INVALID</v>
      </c>
    </row>
    <row r="30" ht="15.75" customHeight="1">
      <c r="A30" s="4"/>
      <c r="B30" s="4"/>
      <c r="C30" s="4"/>
      <c r="D30" s="4"/>
      <c r="E30" s="4"/>
      <c r="F30" s="4"/>
      <c r="G30" s="64">
        <v>28.0</v>
      </c>
      <c r="H30" s="185" t="s">
        <v>84</v>
      </c>
      <c r="I30" s="186" t="s">
        <v>87</v>
      </c>
      <c r="J30" s="186" t="s">
        <v>94</v>
      </c>
      <c r="K30" s="186" t="s">
        <v>97</v>
      </c>
      <c r="L30" s="186" t="s">
        <v>100</v>
      </c>
      <c r="M30" s="186" t="s">
        <v>102</v>
      </c>
      <c r="N30" s="186" t="s">
        <v>104</v>
      </c>
      <c r="O30" s="187" t="s">
        <v>90</v>
      </c>
      <c r="P30" s="188" t="s">
        <v>93</v>
      </c>
      <c r="Q30" s="188" t="s">
        <v>96</v>
      </c>
      <c r="R30" s="188" t="s">
        <v>103</v>
      </c>
      <c r="S30" s="91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93" t="str">
        <f t="shared" si="1"/>
        <v>INVALID</v>
      </c>
    </row>
    <row r="31" ht="15.75" customHeight="1">
      <c r="A31" s="4"/>
      <c r="B31" s="4"/>
      <c r="C31" s="4"/>
      <c r="D31" s="4"/>
      <c r="E31" s="4"/>
      <c r="F31" s="4"/>
      <c r="G31" s="64">
        <v>29.0</v>
      </c>
      <c r="H31" s="185" t="s">
        <v>83</v>
      </c>
      <c r="I31" s="186" t="s">
        <v>85</v>
      </c>
      <c r="J31" s="186" t="s">
        <v>86</v>
      </c>
      <c r="K31" s="186" t="s">
        <v>87</v>
      </c>
      <c r="L31" s="186" t="s">
        <v>94</v>
      </c>
      <c r="M31" s="186" t="s">
        <v>97</v>
      </c>
      <c r="N31" s="186" t="s">
        <v>100</v>
      </c>
      <c r="O31" s="187" t="s">
        <v>95</v>
      </c>
      <c r="P31" s="188" t="s">
        <v>93</v>
      </c>
      <c r="Q31" s="188" t="s">
        <v>99</v>
      </c>
      <c r="R31" s="188" t="s">
        <v>101</v>
      </c>
      <c r="S31" s="91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93" t="str">
        <f t="shared" si="1"/>
        <v>INVALID</v>
      </c>
    </row>
    <row r="32" ht="15.75" customHeight="1">
      <c r="A32" s="4"/>
      <c r="B32" s="4"/>
      <c r="C32" s="4"/>
      <c r="D32" s="4"/>
      <c r="E32" s="4"/>
      <c r="F32" s="4"/>
      <c r="G32" s="79">
        <v>30.0</v>
      </c>
      <c r="H32" s="185" t="s">
        <v>84</v>
      </c>
      <c r="I32" s="186" t="s">
        <v>85</v>
      </c>
      <c r="J32" s="186" t="s">
        <v>86</v>
      </c>
      <c r="K32" s="186" t="s">
        <v>87</v>
      </c>
      <c r="L32" s="186" t="s">
        <v>94</v>
      </c>
      <c r="M32" s="186" t="s">
        <v>97</v>
      </c>
      <c r="N32" s="186" t="s">
        <v>102</v>
      </c>
      <c r="O32" s="187" t="s">
        <v>98</v>
      </c>
      <c r="P32" s="188" t="s">
        <v>93</v>
      </c>
      <c r="Q32" s="188" t="s">
        <v>99</v>
      </c>
      <c r="R32" s="188" t="s">
        <v>103</v>
      </c>
      <c r="S32" s="91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93" t="str">
        <f t="shared" si="1"/>
        <v>INVALID</v>
      </c>
    </row>
    <row r="33" ht="15.75" customHeight="1">
      <c r="A33" s="4"/>
      <c r="B33" s="4"/>
      <c r="C33" s="4"/>
      <c r="D33" s="4"/>
      <c r="E33" s="4"/>
      <c r="F33" s="4"/>
      <c r="G33" s="64">
        <v>31.0</v>
      </c>
      <c r="H33" s="185" t="s">
        <v>83</v>
      </c>
      <c r="I33" s="186" t="s">
        <v>85</v>
      </c>
      <c r="J33" s="186" t="s">
        <v>86</v>
      </c>
      <c r="K33" s="186" t="s">
        <v>87</v>
      </c>
      <c r="L33" s="186" t="s">
        <v>94</v>
      </c>
      <c r="M33" s="186" t="s">
        <v>97</v>
      </c>
      <c r="N33" s="186" t="s">
        <v>104</v>
      </c>
      <c r="O33" s="187" t="s">
        <v>88</v>
      </c>
      <c r="P33" s="188" t="s">
        <v>93</v>
      </c>
      <c r="Q33" s="188" t="s">
        <v>101</v>
      </c>
      <c r="R33" s="188" t="s">
        <v>103</v>
      </c>
      <c r="S33" s="91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93" t="str">
        <f t="shared" si="1"/>
        <v>INVALID</v>
      </c>
    </row>
    <row r="34" ht="15.75" customHeight="1">
      <c r="A34" s="4"/>
      <c r="B34" s="4"/>
      <c r="C34" s="4"/>
      <c r="D34" s="4"/>
      <c r="E34" s="4"/>
      <c r="F34" s="4"/>
      <c r="G34" s="64">
        <v>32.0</v>
      </c>
      <c r="H34" s="185" t="s">
        <v>84</v>
      </c>
      <c r="I34" s="186" t="s">
        <v>85</v>
      </c>
      <c r="J34" s="186" t="s">
        <v>86</v>
      </c>
      <c r="K34" s="186" t="s">
        <v>87</v>
      </c>
      <c r="L34" s="186" t="s">
        <v>94</v>
      </c>
      <c r="M34" s="186" t="s">
        <v>100</v>
      </c>
      <c r="N34" s="186" t="s">
        <v>102</v>
      </c>
      <c r="O34" s="187" t="s">
        <v>89</v>
      </c>
      <c r="P34" s="188" t="s">
        <v>96</v>
      </c>
      <c r="Q34" s="188" t="s">
        <v>99</v>
      </c>
      <c r="R34" s="188" t="s">
        <v>101</v>
      </c>
      <c r="S34" s="91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93" t="str">
        <f t="shared" si="1"/>
        <v>INVALID</v>
      </c>
    </row>
    <row r="35" ht="15.75" customHeight="1">
      <c r="A35" s="4"/>
      <c r="B35" s="4"/>
      <c r="C35" s="4"/>
      <c r="D35" s="4"/>
      <c r="E35" s="4"/>
      <c r="F35" s="4"/>
      <c r="G35" s="79">
        <v>33.0</v>
      </c>
      <c r="H35" s="185" t="s">
        <v>83</v>
      </c>
      <c r="I35" s="186" t="s">
        <v>85</v>
      </c>
      <c r="J35" s="186" t="s">
        <v>86</v>
      </c>
      <c r="K35" s="186" t="s">
        <v>87</v>
      </c>
      <c r="L35" s="186" t="s">
        <v>94</v>
      </c>
      <c r="M35" s="186" t="s">
        <v>100</v>
      </c>
      <c r="N35" s="186" t="s">
        <v>104</v>
      </c>
      <c r="O35" s="187" t="s">
        <v>90</v>
      </c>
      <c r="P35" s="188" t="s">
        <v>96</v>
      </c>
      <c r="Q35" s="188" t="s">
        <v>99</v>
      </c>
      <c r="R35" s="188" t="s">
        <v>103</v>
      </c>
      <c r="S35" s="91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93" t="str">
        <f t="shared" si="1"/>
        <v>INVALID</v>
      </c>
    </row>
    <row r="36" ht="15.75" customHeight="1">
      <c r="A36" s="4"/>
      <c r="B36" s="4"/>
      <c r="C36" s="4"/>
      <c r="D36" s="4"/>
      <c r="E36" s="4"/>
      <c r="F36" s="4"/>
      <c r="G36" s="64">
        <v>34.0</v>
      </c>
      <c r="H36" s="185" t="s">
        <v>84</v>
      </c>
      <c r="I36" s="186" t="s">
        <v>85</v>
      </c>
      <c r="J36" s="186" t="s">
        <v>86</v>
      </c>
      <c r="K36" s="186" t="s">
        <v>87</v>
      </c>
      <c r="L36" s="186" t="s">
        <v>94</v>
      </c>
      <c r="M36" s="186" t="s">
        <v>102</v>
      </c>
      <c r="N36" s="186" t="s">
        <v>104</v>
      </c>
      <c r="O36" s="187" t="s">
        <v>95</v>
      </c>
      <c r="P36" s="188" t="s">
        <v>96</v>
      </c>
      <c r="Q36" s="188" t="s">
        <v>101</v>
      </c>
      <c r="R36" s="188" t="s">
        <v>103</v>
      </c>
      <c r="S36" s="91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93" t="str">
        <f t="shared" si="1"/>
        <v>INVALID</v>
      </c>
    </row>
    <row r="37" ht="15.75" customHeight="1">
      <c r="A37" s="4"/>
      <c r="B37" s="4"/>
      <c r="C37" s="4"/>
      <c r="D37" s="4"/>
      <c r="E37" s="4"/>
      <c r="F37" s="4"/>
      <c r="G37" s="79">
        <v>35.0</v>
      </c>
      <c r="H37" s="185" t="s">
        <v>83</v>
      </c>
      <c r="I37" s="186" t="s">
        <v>85</v>
      </c>
      <c r="J37" s="186" t="s">
        <v>86</v>
      </c>
      <c r="K37" s="186" t="s">
        <v>87</v>
      </c>
      <c r="L37" s="186" t="s">
        <v>97</v>
      </c>
      <c r="M37" s="186" t="s">
        <v>100</v>
      </c>
      <c r="N37" s="186" t="s">
        <v>102</v>
      </c>
      <c r="O37" s="187" t="s">
        <v>98</v>
      </c>
      <c r="P37" s="188" t="s">
        <v>99</v>
      </c>
      <c r="Q37" s="188" t="s">
        <v>101</v>
      </c>
      <c r="R37" s="188" t="s">
        <v>103</v>
      </c>
      <c r="S37" s="105" t="str">
        <f>SUMPRODUCT(SUMIF('Master Sheet'!$B$3:$B$24,$H37:$R37,'Master Sheet'!$E$3:$E$24))</f>
        <v>0</v>
      </c>
      <c r="T37" s="106" t="str">
        <f>SUMPRODUCT(COUNTIFS('Master Sheet'!$B$3:$B$24,$H37:$R37,'Master Sheet'!$C$3:$C$24,T$2))</f>
        <v>0</v>
      </c>
      <c r="U37" s="106" t="str">
        <f>SUMPRODUCT(COUNTIFS('Master Sheet'!$B$3:$B$24,$H37:$R37,'Master Sheet'!$C$3:$C$24,U$2))</f>
        <v>0</v>
      </c>
      <c r="V37" s="34" t="str">
        <f t="shared" si="1"/>
        <v>INVALID</v>
      </c>
    </row>
    <row r="38" ht="15.75" customHeight="1">
      <c r="A38" s="4"/>
      <c r="B38" s="4"/>
      <c r="C38" s="4"/>
      <c r="D38" s="4"/>
      <c r="E38" s="4"/>
      <c r="F38" s="4"/>
      <c r="G38" s="64">
        <v>36.0</v>
      </c>
      <c r="H38" s="185"/>
      <c r="I38" s="186"/>
      <c r="J38" s="186"/>
      <c r="K38" s="186"/>
      <c r="L38" s="186"/>
      <c r="M38" s="186"/>
      <c r="N38" s="186"/>
      <c r="O38" s="187"/>
      <c r="P38" s="188"/>
      <c r="Q38" s="188"/>
      <c r="R38" s="188"/>
      <c r="S38" s="91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93" t="str">
        <f t="shared" si="1"/>
        <v>INVALID</v>
      </c>
    </row>
    <row r="39" ht="15.75" customHeight="1">
      <c r="A39" s="4"/>
      <c r="B39" s="4"/>
      <c r="C39" s="4"/>
      <c r="D39" s="4"/>
      <c r="E39" s="4"/>
      <c r="F39" s="4"/>
      <c r="G39" s="79">
        <v>37.0</v>
      </c>
      <c r="H39" s="185"/>
      <c r="I39" s="186"/>
      <c r="J39" s="186"/>
      <c r="K39" s="186"/>
      <c r="L39" s="186"/>
      <c r="M39" s="186"/>
      <c r="N39" s="186"/>
      <c r="O39" s="187"/>
      <c r="P39" s="188"/>
      <c r="Q39" s="188"/>
      <c r="R39" s="188"/>
      <c r="S39" s="91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93" t="str">
        <f t="shared" si="1"/>
        <v>INVALID</v>
      </c>
    </row>
    <row r="40" ht="15.75" customHeight="1">
      <c r="A40" s="4"/>
      <c r="B40" s="4"/>
      <c r="C40" s="4"/>
      <c r="D40" s="4"/>
      <c r="E40" s="4"/>
      <c r="F40" s="4"/>
      <c r="G40" s="64">
        <v>38.0</v>
      </c>
      <c r="H40" s="185"/>
      <c r="I40" s="186"/>
      <c r="J40" s="186"/>
      <c r="K40" s="186"/>
      <c r="L40" s="186"/>
      <c r="M40" s="186"/>
      <c r="N40" s="186"/>
      <c r="O40" s="187"/>
      <c r="P40" s="188"/>
      <c r="Q40" s="188"/>
      <c r="R40" s="188"/>
      <c r="S40" s="91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93" t="str">
        <f t="shared" si="1"/>
        <v>INVALID</v>
      </c>
    </row>
    <row r="41" ht="15.75" customHeight="1">
      <c r="A41" s="4"/>
      <c r="B41" s="4"/>
      <c r="C41" s="4"/>
      <c r="D41" s="4"/>
      <c r="E41" s="4"/>
      <c r="F41" s="4"/>
      <c r="G41" s="79">
        <v>39.0</v>
      </c>
      <c r="H41" s="185"/>
      <c r="I41" s="186"/>
      <c r="J41" s="186"/>
      <c r="K41" s="186"/>
      <c r="L41" s="186"/>
      <c r="M41" s="186"/>
      <c r="N41" s="186"/>
      <c r="O41" s="187"/>
      <c r="P41" s="188"/>
      <c r="Q41" s="188"/>
      <c r="R41" s="188"/>
      <c r="S41" s="91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93" t="str">
        <f t="shared" si="1"/>
        <v>INVALID</v>
      </c>
    </row>
    <row r="42" ht="15.75" customHeight="1">
      <c r="A42" s="4"/>
      <c r="B42" s="4"/>
      <c r="C42" s="4"/>
      <c r="D42" s="4"/>
      <c r="E42" s="4"/>
      <c r="F42" s="4"/>
      <c r="G42" s="64">
        <v>40.0</v>
      </c>
      <c r="H42" s="185"/>
      <c r="I42" s="186"/>
      <c r="J42" s="186"/>
      <c r="K42" s="186"/>
      <c r="L42" s="186"/>
      <c r="M42" s="186"/>
      <c r="N42" s="186"/>
      <c r="O42" s="187"/>
      <c r="P42" s="188"/>
      <c r="Q42" s="188"/>
      <c r="R42" s="188"/>
      <c r="S42" s="91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93" t="str">
        <f t="shared" si="1"/>
        <v>INVALID</v>
      </c>
    </row>
    <row r="43" ht="15.75" customHeight="1">
      <c r="A43" s="4"/>
      <c r="B43" s="4"/>
      <c r="C43" s="4"/>
      <c r="D43" s="4"/>
      <c r="E43" s="4"/>
      <c r="F43" s="4"/>
      <c r="G43" s="79">
        <v>41.0</v>
      </c>
      <c r="H43" s="185"/>
      <c r="I43" s="186"/>
      <c r="J43" s="186"/>
      <c r="K43" s="186"/>
      <c r="L43" s="186"/>
      <c r="M43" s="186"/>
      <c r="N43" s="186"/>
      <c r="O43" s="187"/>
      <c r="P43" s="188"/>
      <c r="Q43" s="188"/>
      <c r="R43" s="188"/>
      <c r="S43" s="91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93" t="str">
        <f t="shared" si="1"/>
        <v>INVALID</v>
      </c>
    </row>
    <row r="44" ht="15.75" customHeight="1">
      <c r="A44" s="4"/>
      <c r="B44" s="4"/>
      <c r="C44" s="4"/>
      <c r="D44" s="4"/>
      <c r="E44" s="4"/>
      <c r="F44" s="4"/>
      <c r="G44" s="64">
        <v>42.0</v>
      </c>
      <c r="H44" s="185"/>
      <c r="I44" s="186"/>
      <c r="J44" s="186"/>
      <c r="K44" s="186"/>
      <c r="L44" s="186"/>
      <c r="M44" s="186"/>
      <c r="N44" s="186"/>
      <c r="O44" s="187"/>
      <c r="P44" s="188"/>
      <c r="Q44" s="188"/>
      <c r="R44" s="188"/>
      <c r="S44" s="91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93" t="str">
        <f t="shared" si="1"/>
        <v>INVALID</v>
      </c>
    </row>
    <row r="45" ht="15.75" customHeight="1">
      <c r="A45" s="4"/>
      <c r="B45" s="4"/>
      <c r="C45" s="4"/>
      <c r="D45" s="4"/>
      <c r="E45" s="4"/>
      <c r="F45" s="4"/>
      <c r="G45" s="79">
        <v>43.0</v>
      </c>
      <c r="H45" s="185"/>
      <c r="I45" s="186"/>
      <c r="J45" s="186"/>
      <c r="K45" s="186"/>
      <c r="L45" s="186"/>
      <c r="M45" s="186"/>
      <c r="N45" s="186"/>
      <c r="O45" s="187"/>
      <c r="P45" s="188"/>
      <c r="Q45" s="188"/>
      <c r="R45" s="188"/>
      <c r="S45" s="91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93" t="str">
        <f t="shared" si="1"/>
        <v>INVALID</v>
      </c>
    </row>
    <row r="46" ht="15.75" customHeight="1">
      <c r="A46" s="4"/>
      <c r="B46" s="4"/>
      <c r="C46" s="4"/>
      <c r="D46" s="4"/>
      <c r="E46" s="4"/>
      <c r="F46" s="4"/>
      <c r="G46" s="64">
        <v>44.0</v>
      </c>
      <c r="H46" s="185"/>
      <c r="I46" s="186"/>
      <c r="J46" s="186"/>
      <c r="K46" s="186"/>
      <c r="L46" s="186"/>
      <c r="M46" s="186"/>
      <c r="N46" s="186"/>
      <c r="O46" s="187"/>
      <c r="P46" s="188"/>
      <c r="Q46" s="188"/>
      <c r="R46" s="188"/>
      <c r="S46" s="91" t="str">
        <f>SUMPRODUCT(SUMIF('Master Sheet'!$B$3:$B$24,$H46:$R46,'Master Sheet'!$E$3:$E$24))</f>
        <v>0</v>
      </c>
      <c r="T46" s="92" t="str">
        <f>SUMPRODUCT(COUNTIFS('Master Sheet'!$B$3:$B$24,$H46:$R46,'Master Sheet'!$C$3:$C$24,T$2))</f>
        <v>0</v>
      </c>
      <c r="U46" s="92" t="str">
        <f>SUMPRODUCT(COUNTIFS('Master Sheet'!$B$3:$B$24,$H46:$R46,'Master Sheet'!$C$3:$C$24,U$2))</f>
        <v>0</v>
      </c>
      <c r="V46" s="93" t="str">
        <f t="shared" si="1"/>
        <v>INVALID</v>
      </c>
    </row>
    <row r="47" ht="15.75" customHeight="1">
      <c r="A47" s="4"/>
      <c r="B47" s="4"/>
      <c r="C47" s="4"/>
      <c r="D47" s="4"/>
      <c r="E47" s="4"/>
      <c r="F47" s="4"/>
      <c r="G47" s="79">
        <v>45.0</v>
      </c>
      <c r="H47" s="185"/>
      <c r="I47" s="186"/>
      <c r="J47" s="186"/>
      <c r="K47" s="186"/>
      <c r="L47" s="186"/>
      <c r="M47" s="186"/>
      <c r="N47" s="186"/>
      <c r="O47" s="187"/>
      <c r="P47" s="188"/>
      <c r="Q47" s="188"/>
      <c r="R47" s="188"/>
      <c r="S47" s="91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93" t="str">
        <f t="shared" si="1"/>
        <v>INVALID</v>
      </c>
    </row>
    <row r="48" ht="15.75" customHeight="1">
      <c r="A48" s="4"/>
      <c r="B48" s="4"/>
      <c r="C48" s="4"/>
      <c r="D48" s="4"/>
      <c r="E48" s="4"/>
      <c r="F48" s="4"/>
      <c r="G48" s="64">
        <v>46.0</v>
      </c>
      <c r="H48" s="185"/>
      <c r="I48" s="186"/>
      <c r="J48" s="186"/>
      <c r="K48" s="186"/>
      <c r="L48" s="186"/>
      <c r="M48" s="186"/>
      <c r="N48" s="186"/>
      <c r="O48" s="187"/>
      <c r="P48" s="188"/>
      <c r="Q48" s="188"/>
      <c r="R48" s="188"/>
      <c r="S48" s="91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93" t="str">
        <f t="shared" si="1"/>
        <v>INVALID</v>
      </c>
    </row>
    <row r="49" ht="15.75" customHeight="1">
      <c r="A49" s="4"/>
      <c r="B49" s="4"/>
      <c r="C49" s="4"/>
      <c r="D49" s="4"/>
      <c r="E49" s="4"/>
      <c r="F49" s="4"/>
      <c r="G49" s="79">
        <v>47.0</v>
      </c>
      <c r="H49" s="185"/>
      <c r="I49" s="186"/>
      <c r="J49" s="186"/>
      <c r="K49" s="186"/>
      <c r="L49" s="186"/>
      <c r="M49" s="186"/>
      <c r="N49" s="186"/>
      <c r="O49" s="187"/>
      <c r="P49" s="188"/>
      <c r="Q49" s="188"/>
      <c r="R49" s="188"/>
      <c r="S49" s="91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93" t="str">
        <f t="shared" si="1"/>
        <v>INVALID</v>
      </c>
    </row>
    <row r="50" ht="15.75" customHeight="1">
      <c r="A50" s="4"/>
      <c r="B50" s="4"/>
      <c r="C50" s="4"/>
      <c r="D50" s="4"/>
      <c r="E50" s="4"/>
      <c r="F50" s="4"/>
      <c r="G50" s="64">
        <v>48.0</v>
      </c>
      <c r="H50" s="185"/>
      <c r="I50" s="186"/>
      <c r="J50" s="186"/>
      <c r="K50" s="186"/>
      <c r="L50" s="186"/>
      <c r="M50" s="186"/>
      <c r="N50" s="186"/>
      <c r="O50" s="187"/>
      <c r="P50" s="188"/>
      <c r="Q50" s="188"/>
      <c r="R50" s="188"/>
      <c r="S50" s="91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93" t="str">
        <f t="shared" si="1"/>
        <v>INVALID</v>
      </c>
    </row>
    <row r="51" ht="15.75" customHeight="1">
      <c r="A51" s="4"/>
      <c r="B51" s="4"/>
      <c r="C51" s="4"/>
      <c r="D51" s="4"/>
      <c r="E51" s="4"/>
      <c r="F51" s="4"/>
      <c r="G51" s="79">
        <v>49.0</v>
      </c>
      <c r="H51" s="185"/>
      <c r="I51" s="186"/>
      <c r="J51" s="186"/>
      <c r="K51" s="186"/>
      <c r="L51" s="186"/>
      <c r="M51" s="186"/>
      <c r="N51" s="186"/>
      <c r="O51" s="187"/>
      <c r="P51" s="188"/>
      <c r="Q51" s="188"/>
      <c r="R51" s="188"/>
      <c r="S51" s="91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93" t="str">
        <f t="shared" si="1"/>
        <v>INVALID</v>
      </c>
    </row>
    <row r="52" ht="15.75" customHeight="1">
      <c r="A52" s="4"/>
      <c r="B52" s="4"/>
      <c r="C52" s="4"/>
      <c r="D52" s="4"/>
      <c r="E52" s="4"/>
      <c r="F52" s="4"/>
      <c r="G52" s="64">
        <v>50.0</v>
      </c>
      <c r="H52" s="185"/>
      <c r="I52" s="186"/>
      <c r="J52" s="186"/>
      <c r="K52" s="186"/>
      <c r="L52" s="186"/>
      <c r="M52" s="186"/>
      <c r="N52" s="186"/>
      <c r="O52" s="187"/>
      <c r="P52" s="188"/>
      <c r="Q52" s="188"/>
      <c r="R52" s="188"/>
      <c r="S52" s="91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93" t="str">
        <f t="shared" si="1"/>
        <v>INVALID</v>
      </c>
    </row>
    <row r="53" ht="15.75" customHeight="1">
      <c r="A53" s="4"/>
      <c r="B53" s="4"/>
      <c r="C53" s="4"/>
      <c r="D53" s="4"/>
      <c r="E53" s="4"/>
      <c r="F53" s="4"/>
      <c r="G53" s="79">
        <v>51.0</v>
      </c>
      <c r="H53" s="185"/>
      <c r="I53" s="186"/>
      <c r="J53" s="186"/>
      <c r="K53" s="186"/>
      <c r="L53" s="186"/>
      <c r="M53" s="186"/>
      <c r="N53" s="186"/>
      <c r="O53" s="187"/>
      <c r="P53" s="188"/>
      <c r="Q53" s="188"/>
      <c r="R53" s="188"/>
      <c r="S53" s="91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93" t="str">
        <f t="shared" si="1"/>
        <v>INVALID</v>
      </c>
    </row>
    <row r="54" ht="15.75" customHeight="1">
      <c r="A54" s="4"/>
      <c r="B54" s="4"/>
      <c r="C54" s="4"/>
      <c r="D54" s="4"/>
      <c r="E54" s="4"/>
      <c r="F54" s="4"/>
      <c r="G54" s="64">
        <v>52.0</v>
      </c>
      <c r="H54" s="185"/>
      <c r="I54" s="186"/>
      <c r="J54" s="186"/>
      <c r="K54" s="186"/>
      <c r="L54" s="186"/>
      <c r="M54" s="186"/>
      <c r="N54" s="186"/>
      <c r="O54" s="187"/>
      <c r="P54" s="188"/>
      <c r="Q54" s="188"/>
      <c r="R54" s="188"/>
      <c r="S54" s="91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93" t="str">
        <f t="shared" si="1"/>
        <v>INVALID</v>
      </c>
    </row>
    <row r="55" ht="15.75" customHeight="1">
      <c r="A55" s="4"/>
      <c r="B55" s="4"/>
      <c r="C55" s="4"/>
      <c r="D55" s="4"/>
      <c r="E55" s="4"/>
      <c r="F55" s="4"/>
      <c r="G55" s="79">
        <v>53.0</v>
      </c>
      <c r="H55" s="185"/>
      <c r="I55" s="186"/>
      <c r="J55" s="186"/>
      <c r="K55" s="186"/>
      <c r="L55" s="186"/>
      <c r="M55" s="186"/>
      <c r="N55" s="186"/>
      <c r="O55" s="187"/>
      <c r="P55" s="188"/>
      <c r="Q55" s="188"/>
      <c r="R55" s="188"/>
      <c r="S55" s="91" t="str">
        <f>SUMPRODUCT(SUMIF('Master Sheet'!$B$3:$B$24,$H55:$R55,'Master Sheet'!$E$3:$E$24))</f>
        <v>0</v>
      </c>
      <c r="T55" s="92" t="str">
        <f>SUMPRODUCT(COUNTIFS('Master Sheet'!$B$3:$B$24,$H55:$R55,'Master Sheet'!$C$3:$C$24,T$2))</f>
        <v>0</v>
      </c>
      <c r="U55" s="92" t="str">
        <f>SUMPRODUCT(COUNTIFS('Master Sheet'!$B$3:$B$24,$H55:$R55,'Master Sheet'!$C$3:$C$24,U$2))</f>
        <v>0</v>
      </c>
      <c r="V55" s="93" t="str">
        <f t="shared" si="1"/>
        <v>INVALID</v>
      </c>
    </row>
    <row r="56" ht="15.75" customHeight="1">
      <c r="A56" s="4"/>
      <c r="B56" s="4"/>
      <c r="C56" s="4"/>
      <c r="D56" s="4"/>
      <c r="E56" s="4"/>
      <c r="F56" s="4"/>
      <c r="G56" s="64">
        <v>54.0</v>
      </c>
      <c r="H56" s="185"/>
      <c r="I56" s="186"/>
      <c r="J56" s="186"/>
      <c r="K56" s="186"/>
      <c r="L56" s="186"/>
      <c r="M56" s="186"/>
      <c r="N56" s="186"/>
      <c r="O56" s="187"/>
      <c r="P56" s="188"/>
      <c r="Q56" s="188"/>
      <c r="R56" s="188"/>
      <c r="S56" s="91" t="str">
        <f>SUMPRODUCT(SUMIF('Master Sheet'!$B$3:$B$24,$H56:$R56,'Master Sheet'!$E$3:$E$24))</f>
        <v>0</v>
      </c>
      <c r="T56" s="92" t="str">
        <f>SUMPRODUCT(COUNTIFS('Master Sheet'!$B$3:$B$24,$H56:$R56,'Master Sheet'!$C$3:$C$24,T$2))</f>
        <v>0</v>
      </c>
      <c r="U56" s="92" t="str">
        <f>SUMPRODUCT(COUNTIFS('Master Sheet'!$B$3:$B$24,$H56:$R56,'Master Sheet'!$C$3:$C$24,U$2))</f>
        <v>0</v>
      </c>
      <c r="V56" s="93" t="str">
        <f t="shared" si="1"/>
        <v>INVALID</v>
      </c>
    </row>
    <row r="57" ht="15.75" customHeight="1">
      <c r="A57" s="4"/>
      <c r="B57" s="4"/>
      <c r="C57" s="4"/>
      <c r="D57" s="4"/>
      <c r="E57" s="4"/>
      <c r="F57" s="4"/>
      <c r="G57" s="79">
        <v>55.0</v>
      </c>
      <c r="H57" s="185"/>
      <c r="I57" s="186"/>
      <c r="J57" s="186"/>
      <c r="K57" s="186"/>
      <c r="L57" s="186"/>
      <c r="M57" s="186"/>
      <c r="N57" s="186"/>
      <c r="O57" s="187"/>
      <c r="P57" s="188"/>
      <c r="Q57" s="188"/>
      <c r="R57" s="188"/>
      <c r="S57" s="91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93" t="str">
        <f t="shared" si="1"/>
        <v>INVALID</v>
      </c>
    </row>
    <row r="58" ht="15.75" customHeight="1">
      <c r="A58" s="4"/>
      <c r="B58" s="4"/>
      <c r="C58" s="4"/>
      <c r="D58" s="4"/>
      <c r="E58" s="4"/>
      <c r="F58" s="4"/>
      <c r="G58" s="64">
        <v>56.0</v>
      </c>
      <c r="H58" s="185"/>
      <c r="I58" s="186"/>
      <c r="J58" s="186"/>
      <c r="K58" s="186"/>
      <c r="L58" s="186"/>
      <c r="M58" s="186"/>
      <c r="N58" s="186"/>
      <c r="O58" s="187"/>
      <c r="P58" s="188"/>
      <c r="Q58" s="188"/>
      <c r="R58" s="188"/>
      <c r="S58" s="91" t="str">
        <f>SUMPRODUCT(SUMIF('Master Sheet'!$B$3:$B$24,$H58:$R58,'Master Sheet'!$E$3:$E$24))</f>
        <v>0</v>
      </c>
      <c r="T58" s="92" t="str">
        <f>SUMPRODUCT(COUNTIFS('Master Sheet'!$B$3:$B$24,$H58:$R58,'Master Sheet'!$C$3:$C$24,T$2))</f>
        <v>0</v>
      </c>
      <c r="U58" s="92" t="str">
        <f>SUMPRODUCT(COUNTIFS('Master Sheet'!$B$3:$B$24,$H58:$R58,'Master Sheet'!$C$3:$C$24,U$2))</f>
        <v>0</v>
      </c>
      <c r="V58" s="93" t="str">
        <f t="shared" si="1"/>
        <v>INVALID</v>
      </c>
    </row>
    <row r="59" ht="15.75" customHeight="1">
      <c r="A59" s="4"/>
      <c r="B59" s="4"/>
      <c r="C59" s="4"/>
      <c r="D59" s="4"/>
      <c r="E59" s="4"/>
      <c r="F59" s="4"/>
      <c r="G59" s="64">
        <v>57.0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4"/>
      <c r="B60" s="4"/>
      <c r="C60" s="4"/>
      <c r="D60" s="4"/>
      <c r="E60" s="4"/>
      <c r="F60" s="4"/>
      <c r="G60" s="79">
        <v>58.0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4"/>
      <c r="B61" s="4"/>
      <c r="C61" s="4"/>
      <c r="D61" s="4"/>
      <c r="E61" s="4"/>
      <c r="F61" s="4"/>
      <c r="G61" s="64">
        <v>59.0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.75" customHeight="1">
      <c r="A62" s="4"/>
      <c r="B62" s="4"/>
      <c r="C62" s="4"/>
      <c r="D62" s="4"/>
      <c r="E62" s="4"/>
      <c r="F62" s="4"/>
      <c r="G62" s="79">
        <v>60.0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.75" customHeight="1">
      <c r="A63" s="4"/>
      <c r="B63" s="4"/>
      <c r="C63" s="4"/>
      <c r="D63" s="4"/>
      <c r="E63" s="4"/>
      <c r="F63" s="4"/>
      <c r="G63" s="64">
        <v>61.0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.75" customHeight="1">
      <c r="A64" s="4"/>
      <c r="B64" s="4"/>
      <c r="C64" s="4"/>
      <c r="D64" s="4"/>
      <c r="E64" s="4"/>
      <c r="F64" s="4"/>
      <c r="G64" s="79">
        <v>62.0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4"/>
      <c r="B65" s="4"/>
      <c r="C65" s="4"/>
      <c r="D65" s="4"/>
      <c r="E65" s="4"/>
      <c r="F65" s="4"/>
      <c r="G65" s="64">
        <v>63.0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4"/>
      <c r="B66" s="4"/>
      <c r="C66" s="4"/>
      <c r="D66" s="4"/>
      <c r="E66" s="4"/>
      <c r="F66" s="4"/>
      <c r="G66" s="64">
        <v>64.0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.75" customHeight="1">
      <c r="A67" s="4"/>
      <c r="B67" s="4"/>
      <c r="C67" s="4"/>
      <c r="D67" s="4"/>
      <c r="E67" s="4"/>
      <c r="F67" s="4"/>
      <c r="G67" s="79">
        <v>65.0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.75" customHeight="1">
      <c r="A68" s="4"/>
      <c r="B68" s="4"/>
      <c r="C68" s="4"/>
      <c r="D68" s="4"/>
      <c r="E68" s="4"/>
      <c r="F68" s="4"/>
      <c r="G68" s="64">
        <v>66.0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.75" customHeight="1">
      <c r="A69" s="4"/>
      <c r="B69" s="4"/>
      <c r="C69" s="4"/>
      <c r="D69" s="4"/>
      <c r="E69" s="4"/>
      <c r="F69" s="4"/>
      <c r="G69" s="79">
        <v>67.0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4"/>
      <c r="B70" s="4"/>
      <c r="C70" s="4"/>
      <c r="D70" s="4"/>
      <c r="E70" s="4"/>
      <c r="F70" s="4"/>
      <c r="G70" s="64">
        <v>68.0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4"/>
      <c r="B71" s="4"/>
      <c r="C71" s="4"/>
      <c r="D71" s="4"/>
      <c r="E71" s="4"/>
      <c r="F71" s="4"/>
      <c r="G71" s="79">
        <v>69.0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.75" customHeight="1">
      <c r="A72" s="4"/>
      <c r="B72" s="4"/>
      <c r="C72" s="4"/>
      <c r="D72" s="4"/>
      <c r="E72" s="4"/>
      <c r="F72" s="4"/>
      <c r="G72" s="64">
        <v>70.0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.75" customHeight="1">
      <c r="A73" s="4"/>
      <c r="B73" s="4"/>
      <c r="C73" s="4"/>
      <c r="D73" s="4"/>
      <c r="E73" s="4"/>
      <c r="F73" s="4"/>
      <c r="G73" s="64">
        <v>71.0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4"/>
      <c r="B74" s="4"/>
      <c r="C74" s="4"/>
      <c r="D74" s="4"/>
      <c r="E74" s="4"/>
      <c r="F74" s="4"/>
      <c r="G74" s="79">
        <v>72.0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4"/>
      <c r="B75" s="4"/>
      <c r="C75" s="4"/>
      <c r="D75" s="4"/>
      <c r="E75" s="4"/>
      <c r="F75" s="4"/>
      <c r="G75" s="64">
        <v>73.0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4"/>
      <c r="B76" s="4"/>
      <c r="C76" s="4"/>
      <c r="D76" s="4"/>
      <c r="E76" s="4"/>
      <c r="F76" s="4"/>
      <c r="G76" s="79">
        <v>74.0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4"/>
      <c r="B77" s="4"/>
      <c r="C77" s="4"/>
      <c r="D77" s="4"/>
      <c r="E77" s="4"/>
      <c r="F77" s="4"/>
      <c r="G77" s="64">
        <v>75.0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4"/>
      <c r="B78" s="4"/>
      <c r="C78" s="4"/>
      <c r="D78" s="4"/>
      <c r="E78" s="4"/>
      <c r="F78" s="4"/>
      <c r="G78" s="79">
        <v>76.0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4"/>
      <c r="B79" s="4"/>
      <c r="C79" s="4"/>
      <c r="D79" s="4"/>
      <c r="E79" s="4"/>
      <c r="F79" s="4"/>
      <c r="G79" s="64">
        <v>77.0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4"/>
      <c r="B80" s="4"/>
      <c r="C80" s="4"/>
      <c r="D80" s="4"/>
      <c r="E80" s="4"/>
      <c r="F80" s="4"/>
      <c r="G80" s="64">
        <v>78.0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4"/>
      <c r="B81" s="4"/>
      <c r="C81" s="4"/>
      <c r="D81" s="4"/>
      <c r="E81" s="4"/>
      <c r="F81" s="4"/>
      <c r="G81" s="79">
        <v>79.0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4"/>
      <c r="B82" s="4"/>
      <c r="C82" s="4"/>
      <c r="D82" s="4"/>
      <c r="E82" s="4"/>
      <c r="F82" s="4"/>
      <c r="G82" s="64">
        <v>80.0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4"/>
      <c r="B83" s="4"/>
      <c r="C83" s="4"/>
      <c r="D83" s="4"/>
      <c r="E83" s="4"/>
      <c r="F83" s="4"/>
      <c r="G83" s="79">
        <v>81.0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4"/>
      <c r="B84" s="4"/>
      <c r="C84" s="4"/>
      <c r="D84" s="4"/>
      <c r="E84" s="4"/>
      <c r="F84" s="4"/>
      <c r="G84" s="64">
        <v>82.0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4"/>
      <c r="B85" s="4"/>
      <c r="C85" s="4"/>
      <c r="D85" s="4"/>
      <c r="E85" s="4"/>
      <c r="F85" s="4"/>
      <c r="G85" s="79">
        <v>83.0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4"/>
      <c r="B86" s="4"/>
      <c r="C86" s="4"/>
      <c r="D86" s="4"/>
      <c r="E86" s="4"/>
      <c r="F86" s="4"/>
      <c r="G86" s="64">
        <v>84.0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</sheetData>
  <mergeCells count="4">
    <mergeCell ref="P1:R1"/>
    <mergeCell ref="I1:N1"/>
    <mergeCell ref="S1:V1"/>
    <mergeCell ref="A15:B15"/>
  </mergeCells>
  <conditionalFormatting sqref="T38:U58">
    <cfRule type="cellIs" dxfId="0" priority="1" operator="greaterThan">
      <formula>7</formula>
    </cfRule>
  </conditionalFormatting>
  <conditionalFormatting sqref="V38:V58">
    <cfRule type="containsText" dxfId="0" priority="2" operator="containsText" text="&quot;INVALID&quot;">
      <formula>NOT(ISERROR(SEARCH(("""INVALID"""),(V38))))</formula>
    </cfRule>
  </conditionalFormatting>
  <conditionalFormatting sqref="V38:V5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U37">
    <cfRule type="cellIs" dxfId="0" priority="4" operator="greaterThan">
      <formula>7</formula>
    </cfRule>
  </conditionalFormatting>
  <conditionalFormatting sqref="V3:V37">
    <cfRule type="containsText" dxfId="0" priority="5" operator="containsText" text="&quot;INVALID&quot;">
      <formula>NOT(ISERROR(SEARCH(("""INVALID"""),(V3))))</formula>
    </cfRule>
  </conditionalFormatting>
  <conditionalFormatting sqref="V3:V3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37">
    <cfRule type="cellIs" dxfId="0" priority="7" operator="greaterThan">
      <formula>100</formula>
    </cfRule>
  </conditionalFormatting>
  <conditionalFormatting sqref="S38:S58">
    <cfRule type="cellIs" dxfId="0" priority="8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17.29"/>
    <col customWidth="1" min="3" max="3" width="14.86"/>
    <col customWidth="1" min="4" max="4" width="14.43"/>
    <col customWidth="1" min="5" max="5" width="3.43"/>
    <col customWidth="1" hidden="1" min="6" max="6" width="9.0"/>
    <col customWidth="1" min="7" max="7" width="3.0"/>
    <col customWidth="1" min="8" max="8" width="9.29"/>
    <col customWidth="1" min="9" max="11" width="8.43"/>
    <col customWidth="1" min="12" max="14" width="9.43"/>
    <col customWidth="1" min="15" max="15" width="9.57"/>
    <col customWidth="1" min="16" max="18" width="11.43"/>
    <col customWidth="1" min="19" max="19" width="8.43"/>
    <col customWidth="1" min="20" max="20" width="5.14"/>
    <col customWidth="1" min="21" max="21" width="3.86"/>
    <col customWidth="1" min="22" max="22" width="8.29"/>
  </cols>
  <sheetData>
    <row r="1" ht="15.75" customHeight="1">
      <c r="A1" s="174" t="s">
        <v>12</v>
      </c>
      <c r="B1" s="175" t="s">
        <v>1</v>
      </c>
      <c r="C1" s="175" t="s">
        <v>2</v>
      </c>
      <c r="D1" s="176" t="s">
        <v>3</v>
      </c>
      <c r="E1" s="4"/>
      <c r="F1" s="4"/>
      <c r="G1" s="54"/>
      <c r="H1" s="55" t="s">
        <v>57</v>
      </c>
      <c r="I1" s="41"/>
      <c r="J1" s="41"/>
      <c r="K1" s="56" t="s">
        <v>13</v>
      </c>
      <c r="L1" s="41"/>
      <c r="M1" s="41"/>
      <c r="N1" s="42"/>
      <c r="O1" s="210" t="s">
        <v>14</v>
      </c>
      <c r="P1" s="55" t="s">
        <v>58</v>
      </c>
      <c r="Q1" s="41"/>
      <c r="R1" s="42"/>
      <c r="S1" s="57" t="s">
        <v>59</v>
      </c>
      <c r="T1" s="58"/>
      <c r="U1" s="58"/>
      <c r="V1" s="59"/>
    </row>
    <row r="2" ht="15.75" customHeight="1">
      <c r="A2" s="177" t="str">
        <f>'Master Sheet'!H3</f>
        <v>#N/A</v>
      </c>
      <c r="B2" s="178" t="str">
        <f>'Master Sheet'!M3</f>
        <v>#N/A</v>
      </c>
      <c r="C2" s="178" t="str">
        <f>'Master Sheet'!R3</f>
        <v>#N/A</v>
      </c>
      <c r="D2" s="179" t="str">
        <f>'Master Sheet'!W3</f>
        <v>#N/A</v>
      </c>
      <c r="E2" s="4"/>
      <c r="F2" s="4"/>
      <c r="G2" s="60"/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E3" s="4"/>
      <c r="F3" s="4"/>
      <c r="G3" s="64">
        <v>1.0</v>
      </c>
      <c r="H3" s="185"/>
      <c r="I3" s="185"/>
      <c r="J3" s="185"/>
      <c r="K3" s="186" t="s">
        <v>85</v>
      </c>
      <c r="L3" s="186" t="s">
        <v>86</v>
      </c>
      <c r="M3" s="186" t="s">
        <v>87</v>
      </c>
      <c r="N3" s="186" t="s">
        <v>94</v>
      </c>
      <c r="O3" s="187" t="s">
        <v>88</v>
      </c>
      <c r="P3" s="188" t="s">
        <v>91</v>
      </c>
      <c r="Q3" s="188" t="s">
        <v>92</v>
      </c>
      <c r="R3" s="188" t="s">
        <v>93</v>
      </c>
      <c r="S3" s="76" t="str">
        <f>SUMPRODUCT(SUMIF('Master Sheet'!$B$3:$B$24,$H3:$R3,'Master Sheet'!$E$3:$E$24))</f>
        <v>0</v>
      </c>
      <c r="T3" s="77" t="str">
        <f>SUMPRODUCT(COUNTIFS('Master Sheet'!$B$3:$B$24,$H3:$R3,'Master Sheet'!$C$3:$C$24,T$2))</f>
        <v>0</v>
      </c>
      <c r="U3" s="77" t="str">
        <f>SUMPRODUCT(COUNTIFS('Master Sheet'!$B$3:$B$24,$H3:$R3,'Master Sheet'!$C$3:$C$24,U$2))</f>
        <v>0</v>
      </c>
      <c r="V3" s="78" t="str">
        <f t="shared" ref="V3:V72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E4" s="4"/>
      <c r="F4" s="4"/>
      <c r="G4" s="79">
        <v>2.0</v>
      </c>
      <c r="H4" s="185"/>
      <c r="I4" s="185"/>
      <c r="J4" s="185"/>
      <c r="K4" s="186" t="s">
        <v>85</v>
      </c>
      <c r="L4" s="186" t="s">
        <v>86</v>
      </c>
      <c r="M4" s="186" t="s">
        <v>87</v>
      </c>
      <c r="N4" s="186" t="s">
        <v>97</v>
      </c>
      <c r="O4" s="187" t="s">
        <v>89</v>
      </c>
      <c r="P4" s="188" t="s">
        <v>91</v>
      </c>
      <c r="Q4" s="188" t="s">
        <v>92</v>
      </c>
      <c r="R4" s="188" t="s">
        <v>96</v>
      </c>
      <c r="S4" s="91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93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E5" s="4"/>
      <c r="F5" s="4"/>
      <c r="G5" s="64">
        <v>3.0</v>
      </c>
      <c r="H5" s="185"/>
      <c r="I5" s="185"/>
      <c r="J5" s="185"/>
      <c r="K5" s="186" t="s">
        <v>85</v>
      </c>
      <c r="L5" s="186" t="s">
        <v>86</v>
      </c>
      <c r="M5" s="186" t="s">
        <v>87</v>
      </c>
      <c r="N5" s="186" t="s">
        <v>100</v>
      </c>
      <c r="O5" s="187" t="s">
        <v>90</v>
      </c>
      <c r="P5" s="188" t="s">
        <v>91</v>
      </c>
      <c r="Q5" s="188" t="s">
        <v>92</v>
      </c>
      <c r="R5" s="188" t="s">
        <v>99</v>
      </c>
      <c r="S5" s="91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93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E6" s="4"/>
      <c r="F6" s="4"/>
      <c r="G6" s="64">
        <v>4.0</v>
      </c>
      <c r="H6" s="185"/>
      <c r="I6" s="185"/>
      <c r="J6" s="185"/>
      <c r="K6" s="186" t="s">
        <v>85</v>
      </c>
      <c r="L6" s="186" t="s">
        <v>86</v>
      </c>
      <c r="M6" s="186" t="s">
        <v>87</v>
      </c>
      <c r="N6" s="186" t="s">
        <v>102</v>
      </c>
      <c r="O6" s="187" t="s">
        <v>95</v>
      </c>
      <c r="P6" s="188" t="s">
        <v>91</v>
      </c>
      <c r="Q6" s="188" t="s">
        <v>92</v>
      </c>
      <c r="R6" s="188" t="s">
        <v>101</v>
      </c>
      <c r="S6" s="91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93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E7" s="4"/>
      <c r="F7" s="4"/>
      <c r="G7" s="79">
        <v>5.0</v>
      </c>
      <c r="H7" s="185"/>
      <c r="I7" s="185"/>
      <c r="J7" s="185"/>
      <c r="K7" s="186" t="s">
        <v>85</v>
      </c>
      <c r="L7" s="186" t="s">
        <v>86</v>
      </c>
      <c r="M7" s="186" t="s">
        <v>87</v>
      </c>
      <c r="N7" s="186" t="s">
        <v>104</v>
      </c>
      <c r="O7" s="187" t="s">
        <v>98</v>
      </c>
      <c r="P7" s="188" t="s">
        <v>91</v>
      </c>
      <c r="Q7" s="188" t="s">
        <v>92</v>
      </c>
      <c r="R7" s="188" t="s">
        <v>103</v>
      </c>
      <c r="S7" s="91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93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E8" s="4"/>
      <c r="F8" s="4"/>
      <c r="G8" s="64">
        <v>6.0</v>
      </c>
      <c r="H8" s="185"/>
      <c r="I8" s="185"/>
      <c r="J8" s="185"/>
      <c r="K8" s="186" t="s">
        <v>85</v>
      </c>
      <c r="L8" s="186" t="s">
        <v>86</v>
      </c>
      <c r="M8" s="186" t="s">
        <v>94</v>
      </c>
      <c r="N8" s="186" t="s">
        <v>97</v>
      </c>
      <c r="O8" s="187" t="s">
        <v>88</v>
      </c>
      <c r="P8" s="188" t="s">
        <v>91</v>
      </c>
      <c r="Q8" s="188" t="s">
        <v>93</v>
      </c>
      <c r="R8" s="188" t="s">
        <v>96</v>
      </c>
      <c r="S8" s="91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93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E9" s="4"/>
      <c r="F9" s="4"/>
      <c r="G9" s="64">
        <v>7.0</v>
      </c>
      <c r="H9" s="185"/>
      <c r="I9" s="185"/>
      <c r="J9" s="185"/>
      <c r="K9" s="186" t="s">
        <v>85</v>
      </c>
      <c r="L9" s="186" t="s">
        <v>86</v>
      </c>
      <c r="M9" s="186" t="s">
        <v>94</v>
      </c>
      <c r="N9" s="186" t="s">
        <v>100</v>
      </c>
      <c r="O9" s="187" t="s">
        <v>89</v>
      </c>
      <c r="P9" s="188" t="s">
        <v>91</v>
      </c>
      <c r="Q9" s="188" t="s">
        <v>93</v>
      </c>
      <c r="R9" s="188" t="s">
        <v>99</v>
      </c>
      <c r="S9" s="91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93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E10" s="4"/>
      <c r="F10" s="4"/>
      <c r="G10" s="79">
        <v>8.0</v>
      </c>
      <c r="H10" s="185"/>
      <c r="I10" s="185"/>
      <c r="J10" s="185"/>
      <c r="K10" s="186" t="s">
        <v>85</v>
      </c>
      <c r="L10" s="186" t="s">
        <v>86</v>
      </c>
      <c r="M10" s="186" t="s">
        <v>94</v>
      </c>
      <c r="N10" s="186" t="s">
        <v>102</v>
      </c>
      <c r="O10" s="187" t="s">
        <v>90</v>
      </c>
      <c r="P10" s="188" t="s">
        <v>91</v>
      </c>
      <c r="Q10" s="188" t="s">
        <v>93</v>
      </c>
      <c r="R10" s="188" t="s">
        <v>101</v>
      </c>
      <c r="S10" s="91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93" t="str">
        <f t="shared" si="1"/>
        <v>INVALID</v>
      </c>
    </row>
    <row r="11" ht="15.75" customHeight="1">
      <c r="A11" s="190"/>
      <c r="B11" s="191" t="str">
        <f>'Master Sheet'!M12</f>
        <v>#N/A</v>
      </c>
      <c r="C11" s="192"/>
      <c r="D11" s="193" t="str">
        <f>'Master Sheet'!W12</f>
        <v>#N/A</v>
      </c>
      <c r="E11" s="4"/>
      <c r="F11" s="4"/>
      <c r="G11" s="64">
        <v>9.0</v>
      </c>
      <c r="H11" s="185"/>
      <c r="I11" s="185"/>
      <c r="J11" s="185"/>
      <c r="K11" s="186" t="s">
        <v>85</v>
      </c>
      <c r="L11" s="186" t="s">
        <v>86</v>
      </c>
      <c r="M11" s="186" t="s">
        <v>94</v>
      </c>
      <c r="N11" s="186" t="s">
        <v>104</v>
      </c>
      <c r="O11" s="187" t="s">
        <v>95</v>
      </c>
      <c r="P11" s="188" t="s">
        <v>91</v>
      </c>
      <c r="Q11" s="188" t="s">
        <v>93</v>
      </c>
      <c r="R11" s="188" t="s">
        <v>103</v>
      </c>
      <c r="S11" s="91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93" t="str">
        <f t="shared" si="1"/>
        <v>INVALID</v>
      </c>
    </row>
    <row r="12">
      <c r="A12" s="4"/>
      <c r="B12" s="4"/>
      <c r="C12" s="4"/>
      <c r="D12" s="4"/>
      <c r="E12" s="4"/>
      <c r="F12" s="4"/>
      <c r="G12" s="64">
        <v>10.0</v>
      </c>
      <c r="H12" s="185"/>
      <c r="I12" s="185"/>
      <c r="J12" s="185"/>
      <c r="K12" s="186" t="s">
        <v>85</v>
      </c>
      <c r="L12" s="186" t="s">
        <v>86</v>
      </c>
      <c r="M12" s="186" t="s">
        <v>97</v>
      </c>
      <c r="N12" s="186" t="s">
        <v>100</v>
      </c>
      <c r="O12" s="187" t="s">
        <v>98</v>
      </c>
      <c r="P12" s="188" t="s">
        <v>91</v>
      </c>
      <c r="Q12" s="188" t="s">
        <v>96</v>
      </c>
      <c r="R12" s="188" t="s">
        <v>99</v>
      </c>
      <c r="S12" s="91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93" t="str">
        <f t="shared" si="1"/>
        <v>INVALID</v>
      </c>
    </row>
    <row r="13">
      <c r="A13" s="4"/>
      <c r="B13" s="4"/>
      <c r="C13" s="4"/>
      <c r="D13" s="4"/>
      <c r="E13" s="4"/>
      <c r="F13" s="4"/>
      <c r="G13" s="79">
        <v>11.0</v>
      </c>
      <c r="H13" s="185"/>
      <c r="I13" s="185"/>
      <c r="J13" s="185"/>
      <c r="K13" s="186" t="s">
        <v>85</v>
      </c>
      <c r="L13" s="186" t="s">
        <v>86</v>
      </c>
      <c r="M13" s="186" t="s">
        <v>97</v>
      </c>
      <c r="N13" s="186" t="s">
        <v>102</v>
      </c>
      <c r="O13" s="187" t="s">
        <v>88</v>
      </c>
      <c r="P13" s="188" t="s">
        <v>91</v>
      </c>
      <c r="Q13" s="188" t="s">
        <v>96</v>
      </c>
      <c r="R13" s="188" t="s">
        <v>101</v>
      </c>
      <c r="S13" s="91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93" t="str">
        <f t="shared" si="1"/>
        <v>INVALID</v>
      </c>
    </row>
    <row r="14" ht="15.75" customHeight="1">
      <c r="E14" s="4"/>
      <c r="F14" s="4"/>
      <c r="G14" s="64">
        <v>12.0</v>
      </c>
      <c r="H14" s="185"/>
      <c r="I14" s="185"/>
      <c r="J14" s="185"/>
      <c r="K14" s="186" t="s">
        <v>85</v>
      </c>
      <c r="L14" s="186" t="s">
        <v>86</v>
      </c>
      <c r="M14" s="186" t="s">
        <v>97</v>
      </c>
      <c r="N14" s="186" t="s">
        <v>104</v>
      </c>
      <c r="O14" s="187" t="s">
        <v>89</v>
      </c>
      <c r="P14" s="188" t="s">
        <v>91</v>
      </c>
      <c r="Q14" s="188" t="s">
        <v>96</v>
      </c>
      <c r="R14" s="188" t="s">
        <v>103</v>
      </c>
      <c r="S14" s="91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93" t="str">
        <f t="shared" si="1"/>
        <v>INVALID</v>
      </c>
    </row>
    <row r="15" ht="16.5" customHeight="1">
      <c r="A15" s="194" t="s">
        <v>105</v>
      </c>
      <c r="B15" s="42"/>
      <c r="C15" s="195" t="str">
        <f>MAX(COMBIN('Master Sheet'!$I$16,4),COMBIN('Master Sheet'!$I$18,3))</f>
        <v>15</v>
      </c>
      <c r="E15" s="4"/>
      <c r="F15" s="4"/>
      <c r="G15" s="79">
        <v>13.0</v>
      </c>
      <c r="H15" s="185"/>
      <c r="I15" s="185"/>
      <c r="J15" s="185"/>
      <c r="K15" s="186" t="s">
        <v>85</v>
      </c>
      <c r="L15" s="186" t="s">
        <v>86</v>
      </c>
      <c r="M15" s="186" t="s">
        <v>100</v>
      </c>
      <c r="N15" s="186" t="s">
        <v>102</v>
      </c>
      <c r="O15" s="187" t="s">
        <v>90</v>
      </c>
      <c r="P15" s="188" t="s">
        <v>91</v>
      </c>
      <c r="Q15" s="188" t="s">
        <v>99</v>
      </c>
      <c r="R15" s="188" t="s">
        <v>101</v>
      </c>
      <c r="S15" s="91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93" t="str">
        <f t="shared" si="1"/>
        <v>INVALID</v>
      </c>
    </row>
    <row r="16">
      <c r="E16" s="4"/>
      <c r="F16" s="4"/>
      <c r="G16" s="64">
        <v>14.0</v>
      </c>
      <c r="H16" s="185"/>
      <c r="I16" s="185"/>
      <c r="J16" s="185"/>
      <c r="K16" s="186" t="s">
        <v>85</v>
      </c>
      <c r="L16" s="186" t="s">
        <v>86</v>
      </c>
      <c r="M16" s="186" t="s">
        <v>100</v>
      </c>
      <c r="N16" s="186" t="s">
        <v>104</v>
      </c>
      <c r="O16" s="187" t="s">
        <v>95</v>
      </c>
      <c r="P16" s="188" t="s">
        <v>91</v>
      </c>
      <c r="Q16" s="188" t="s">
        <v>99</v>
      </c>
      <c r="R16" s="188" t="s">
        <v>103</v>
      </c>
      <c r="S16" s="91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93" t="str">
        <f t="shared" si="1"/>
        <v>INVALID</v>
      </c>
    </row>
    <row r="17">
      <c r="E17" s="4"/>
      <c r="F17" s="4"/>
      <c r="G17" s="64">
        <v>15.0</v>
      </c>
      <c r="H17" s="185"/>
      <c r="I17" s="185"/>
      <c r="J17" s="185"/>
      <c r="K17" s="186" t="s">
        <v>85</v>
      </c>
      <c r="L17" s="186" t="s">
        <v>86</v>
      </c>
      <c r="M17" s="186" t="s">
        <v>102</v>
      </c>
      <c r="N17" s="186" t="s">
        <v>104</v>
      </c>
      <c r="O17" s="187" t="s">
        <v>98</v>
      </c>
      <c r="P17" s="188" t="s">
        <v>91</v>
      </c>
      <c r="Q17" s="188" t="s">
        <v>101</v>
      </c>
      <c r="R17" s="188" t="s">
        <v>103</v>
      </c>
      <c r="S17" s="91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93" t="str">
        <f t="shared" si="1"/>
        <v>INVALID</v>
      </c>
    </row>
    <row r="18">
      <c r="E18" s="4"/>
      <c r="F18" s="4"/>
      <c r="G18" s="79">
        <v>16.0</v>
      </c>
      <c r="H18" s="185"/>
      <c r="I18" s="185"/>
      <c r="J18" s="185"/>
      <c r="K18" s="186" t="s">
        <v>85</v>
      </c>
      <c r="L18" s="186" t="s">
        <v>87</v>
      </c>
      <c r="M18" s="186" t="s">
        <v>94</v>
      </c>
      <c r="N18" s="186" t="s">
        <v>97</v>
      </c>
      <c r="O18" s="187" t="s">
        <v>88</v>
      </c>
      <c r="P18" s="188" t="s">
        <v>92</v>
      </c>
      <c r="Q18" s="188" t="s">
        <v>93</v>
      </c>
      <c r="R18" s="188" t="s">
        <v>96</v>
      </c>
      <c r="S18" s="91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93" t="str">
        <f t="shared" si="1"/>
        <v>INVALID</v>
      </c>
    </row>
    <row r="19">
      <c r="E19" s="4"/>
      <c r="F19" s="4"/>
      <c r="G19" s="64">
        <v>17.0</v>
      </c>
      <c r="H19" s="185"/>
      <c r="I19" s="185"/>
      <c r="J19" s="185"/>
      <c r="K19" s="186" t="s">
        <v>85</v>
      </c>
      <c r="L19" s="186" t="s">
        <v>87</v>
      </c>
      <c r="M19" s="186" t="s">
        <v>94</v>
      </c>
      <c r="N19" s="186" t="s">
        <v>100</v>
      </c>
      <c r="O19" s="187" t="s">
        <v>89</v>
      </c>
      <c r="P19" s="188" t="s">
        <v>92</v>
      </c>
      <c r="Q19" s="188" t="s">
        <v>93</v>
      </c>
      <c r="R19" s="188" t="s">
        <v>99</v>
      </c>
      <c r="S19" s="91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93" t="str">
        <f t="shared" si="1"/>
        <v>INVALID</v>
      </c>
    </row>
    <row r="20">
      <c r="A20" s="4"/>
      <c r="B20" s="4"/>
      <c r="C20" s="4"/>
      <c r="D20" s="4"/>
      <c r="E20" s="4"/>
      <c r="F20" s="4"/>
      <c r="G20" s="64">
        <v>18.0</v>
      </c>
      <c r="H20" s="185"/>
      <c r="I20" s="185"/>
      <c r="J20" s="185"/>
      <c r="K20" s="186" t="s">
        <v>85</v>
      </c>
      <c r="L20" s="186" t="s">
        <v>87</v>
      </c>
      <c r="M20" s="186" t="s">
        <v>94</v>
      </c>
      <c r="N20" s="186" t="s">
        <v>102</v>
      </c>
      <c r="O20" s="187" t="s">
        <v>90</v>
      </c>
      <c r="P20" s="188" t="s">
        <v>92</v>
      </c>
      <c r="Q20" s="188" t="s">
        <v>93</v>
      </c>
      <c r="R20" s="188" t="s">
        <v>101</v>
      </c>
      <c r="S20" s="91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93" t="str">
        <f t="shared" si="1"/>
        <v>INVALID</v>
      </c>
    </row>
    <row r="21" ht="15.75" customHeight="1">
      <c r="A21" s="4"/>
      <c r="B21" s="4"/>
      <c r="C21" s="4"/>
      <c r="D21" s="4"/>
      <c r="E21" s="4"/>
      <c r="F21" s="4"/>
      <c r="G21" s="79">
        <v>19.0</v>
      </c>
      <c r="H21" s="185"/>
      <c r="I21" s="185"/>
      <c r="J21" s="185"/>
      <c r="K21" s="186" t="s">
        <v>85</v>
      </c>
      <c r="L21" s="186" t="s">
        <v>87</v>
      </c>
      <c r="M21" s="186" t="s">
        <v>94</v>
      </c>
      <c r="N21" s="186" t="s">
        <v>104</v>
      </c>
      <c r="O21" s="187" t="s">
        <v>95</v>
      </c>
      <c r="P21" s="188" t="s">
        <v>92</v>
      </c>
      <c r="Q21" s="188" t="s">
        <v>93</v>
      </c>
      <c r="R21" s="188" t="s">
        <v>103</v>
      </c>
      <c r="S21" s="91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93" t="str">
        <f t="shared" si="1"/>
        <v>INVALID</v>
      </c>
    </row>
    <row r="22" ht="15.75" customHeight="1">
      <c r="A22" s="4"/>
      <c r="B22" s="4"/>
      <c r="C22" s="4"/>
      <c r="D22" s="4"/>
      <c r="E22" s="4"/>
      <c r="F22" s="4"/>
      <c r="G22" s="64">
        <v>20.0</v>
      </c>
      <c r="H22" s="185"/>
      <c r="I22" s="185"/>
      <c r="J22" s="185"/>
      <c r="K22" s="186" t="s">
        <v>85</v>
      </c>
      <c r="L22" s="186" t="s">
        <v>87</v>
      </c>
      <c r="M22" s="186" t="s">
        <v>97</v>
      </c>
      <c r="N22" s="186" t="s">
        <v>100</v>
      </c>
      <c r="O22" s="187" t="s">
        <v>98</v>
      </c>
      <c r="P22" s="188" t="s">
        <v>92</v>
      </c>
      <c r="Q22" s="188" t="s">
        <v>96</v>
      </c>
      <c r="R22" s="188" t="s">
        <v>99</v>
      </c>
      <c r="S22" s="91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93" t="str">
        <f t="shared" si="1"/>
        <v>INVALID</v>
      </c>
    </row>
    <row r="23" ht="15.75" customHeight="1">
      <c r="A23" s="4"/>
      <c r="B23" s="4"/>
      <c r="C23" s="4"/>
      <c r="D23" s="4"/>
      <c r="E23" s="4"/>
      <c r="F23" s="4"/>
      <c r="G23" s="64">
        <v>21.0</v>
      </c>
      <c r="H23" s="185"/>
      <c r="I23" s="185"/>
      <c r="J23" s="185"/>
      <c r="K23" s="186" t="s">
        <v>85</v>
      </c>
      <c r="L23" s="186" t="s">
        <v>87</v>
      </c>
      <c r="M23" s="186" t="s">
        <v>97</v>
      </c>
      <c r="N23" s="186" t="s">
        <v>102</v>
      </c>
      <c r="O23" s="187" t="s">
        <v>88</v>
      </c>
      <c r="P23" s="188" t="s">
        <v>92</v>
      </c>
      <c r="Q23" s="188" t="s">
        <v>96</v>
      </c>
      <c r="R23" s="188" t="s">
        <v>101</v>
      </c>
      <c r="S23" s="91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93" t="str">
        <f t="shared" si="1"/>
        <v>INVALID</v>
      </c>
    </row>
    <row r="24" ht="15.75" customHeight="1">
      <c r="A24" s="4"/>
      <c r="B24" s="4"/>
      <c r="C24" s="4"/>
      <c r="D24" s="4"/>
      <c r="E24" s="4"/>
      <c r="F24" s="4"/>
      <c r="G24" s="79">
        <v>22.0</v>
      </c>
      <c r="H24" s="185"/>
      <c r="I24" s="185"/>
      <c r="J24" s="185"/>
      <c r="K24" s="186" t="s">
        <v>85</v>
      </c>
      <c r="L24" s="186" t="s">
        <v>87</v>
      </c>
      <c r="M24" s="186" t="s">
        <v>97</v>
      </c>
      <c r="N24" s="186" t="s">
        <v>104</v>
      </c>
      <c r="O24" s="187" t="s">
        <v>89</v>
      </c>
      <c r="P24" s="188" t="s">
        <v>92</v>
      </c>
      <c r="Q24" s="188" t="s">
        <v>96</v>
      </c>
      <c r="R24" s="188" t="s">
        <v>103</v>
      </c>
      <c r="S24" s="91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93" t="str">
        <f t="shared" si="1"/>
        <v>INVALID</v>
      </c>
    </row>
    <row r="25" ht="15.75" customHeight="1">
      <c r="A25" s="4"/>
      <c r="B25" s="4"/>
      <c r="C25" s="4"/>
      <c r="D25" s="4"/>
      <c r="E25" s="4"/>
      <c r="F25" s="4"/>
      <c r="G25" s="64">
        <v>23.0</v>
      </c>
      <c r="H25" s="185"/>
      <c r="I25" s="185"/>
      <c r="J25" s="185"/>
      <c r="K25" s="186" t="s">
        <v>85</v>
      </c>
      <c r="L25" s="186" t="s">
        <v>87</v>
      </c>
      <c r="M25" s="186" t="s">
        <v>100</v>
      </c>
      <c r="N25" s="186" t="s">
        <v>102</v>
      </c>
      <c r="O25" s="187" t="s">
        <v>90</v>
      </c>
      <c r="P25" s="188" t="s">
        <v>92</v>
      </c>
      <c r="Q25" s="188" t="s">
        <v>99</v>
      </c>
      <c r="R25" s="188" t="s">
        <v>101</v>
      </c>
      <c r="S25" s="91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93" t="str">
        <f t="shared" si="1"/>
        <v>INVALID</v>
      </c>
    </row>
    <row r="26" ht="15.75" customHeight="1">
      <c r="A26" s="4"/>
      <c r="B26" s="4"/>
      <c r="C26" s="4"/>
      <c r="D26" s="4"/>
      <c r="E26" s="4"/>
      <c r="F26" s="4"/>
      <c r="G26" s="79">
        <v>24.0</v>
      </c>
      <c r="H26" s="185"/>
      <c r="I26" s="185"/>
      <c r="J26" s="185"/>
      <c r="K26" s="186" t="s">
        <v>85</v>
      </c>
      <c r="L26" s="186" t="s">
        <v>87</v>
      </c>
      <c r="M26" s="186" t="s">
        <v>100</v>
      </c>
      <c r="N26" s="186" t="s">
        <v>104</v>
      </c>
      <c r="O26" s="187" t="s">
        <v>95</v>
      </c>
      <c r="P26" s="188" t="s">
        <v>92</v>
      </c>
      <c r="Q26" s="188" t="s">
        <v>99</v>
      </c>
      <c r="R26" s="188" t="s">
        <v>103</v>
      </c>
      <c r="S26" s="91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93" t="str">
        <f t="shared" si="1"/>
        <v>INVALID</v>
      </c>
    </row>
    <row r="27" ht="15.75" customHeight="1">
      <c r="A27" s="4"/>
      <c r="B27" s="4"/>
      <c r="C27" s="4"/>
      <c r="D27" s="4"/>
      <c r="E27" s="4"/>
      <c r="F27" s="4"/>
      <c r="G27" s="64">
        <v>25.0</v>
      </c>
      <c r="H27" s="185"/>
      <c r="I27" s="185"/>
      <c r="J27" s="185"/>
      <c r="K27" s="186" t="s">
        <v>85</v>
      </c>
      <c r="L27" s="186" t="s">
        <v>87</v>
      </c>
      <c r="M27" s="186" t="s">
        <v>102</v>
      </c>
      <c r="N27" s="186" t="s">
        <v>104</v>
      </c>
      <c r="O27" s="187" t="s">
        <v>98</v>
      </c>
      <c r="P27" s="188" t="s">
        <v>92</v>
      </c>
      <c r="Q27" s="188" t="s">
        <v>101</v>
      </c>
      <c r="R27" s="188" t="s">
        <v>103</v>
      </c>
      <c r="S27" s="91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93" t="str">
        <f t="shared" si="1"/>
        <v>INVALID</v>
      </c>
    </row>
    <row r="28" ht="15.75" customHeight="1">
      <c r="A28" s="4"/>
      <c r="B28" s="4"/>
      <c r="C28" s="4"/>
      <c r="D28" s="4"/>
      <c r="E28" s="4"/>
      <c r="F28" s="4"/>
      <c r="G28" s="64">
        <v>26.0</v>
      </c>
      <c r="H28" s="185"/>
      <c r="I28" s="185"/>
      <c r="J28" s="185"/>
      <c r="K28" s="186" t="s">
        <v>85</v>
      </c>
      <c r="L28" s="186" t="s">
        <v>94</v>
      </c>
      <c r="M28" s="186" t="s">
        <v>97</v>
      </c>
      <c r="N28" s="186" t="s">
        <v>100</v>
      </c>
      <c r="O28" s="187" t="s">
        <v>88</v>
      </c>
      <c r="P28" s="188" t="s">
        <v>93</v>
      </c>
      <c r="Q28" s="188" t="s">
        <v>96</v>
      </c>
      <c r="R28" s="188" t="s">
        <v>99</v>
      </c>
      <c r="S28" s="91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93" t="str">
        <f t="shared" si="1"/>
        <v>INVALID</v>
      </c>
    </row>
    <row r="29" ht="15.75" customHeight="1">
      <c r="A29" s="4"/>
      <c r="B29" s="4"/>
      <c r="C29" s="4"/>
      <c r="D29" s="4"/>
      <c r="E29" s="4"/>
      <c r="F29" s="4"/>
      <c r="G29" s="79">
        <v>27.0</v>
      </c>
      <c r="H29" s="185"/>
      <c r="I29" s="185"/>
      <c r="J29" s="185"/>
      <c r="K29" s="186" t="s">
        <v>85</v>
      </c>
      <c r="L29" s="186" t="s">
        <v>94</v>
      </c>
      <c r="M29" s="186" t="s">
        <v>97</v>
      </c>
      <c r="N29" s="186" t="s">
        <v>102</v>
      </c>
      <c r="O29" s="187" t="s">
        <v>89</v>
      </c>
      <c r="P29" s="188" t="s">
        <v>93</v>
      </c>
      <c r="Q29" s="188" t="s">
        <v>96</v>
      </c>
      <c r="R29" s="188" t="s">
        <v>101</v>
      </c>
      <c r="S29" s="91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93" t="str">
        <f t="shared" si="1"/>
        <v>INVALID</v>
      </c>
    </row>
    <row r="30" ht="15.75" customHeight="1">
      <c r="A30" s="4"/>
      <c r="B30" s="4"/>
      <c r="C30" s="4"/>
      <c r="D30" s="4"/>
      <c r="E30" s="4"/>
      <c r="F30" s="4"/>
      <c r="G30" s="64">
        <v>28.0</v>
      </c>
      <c r="H30" s="185"/>
      <c r="I30" s="185"/>
      <c r="J30" s="185"/>
      <c r="K30" s="186" t="s">
        <v>85</v>
      </c>
      <c r="L30" s="186" t="s">
        <v>94</v>
      </c>
      <c r="M30" s="186" t="s">
        <v>97</v>
      </c>
      <c r="N30" s="186" t="s">
        <v>104</v>
      </c>
      <c r="O30" s="187" t="s">
        <v>90</v>
      </c>
      <c r="P30" s="188" t="s">
        <v>93</v>
      </c>
      <c r="Q30" s="188" t="s">
        <v>96</v>
      </c>
      <c r="R30" s="188" t="s">
        <v>103</v>
      </c>
      <c r="S30" s="91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93" t="str">
        <f t="shared" si="1"/>
        <v>INVALID</v>
      </c>
    </row>
    <row r="31" ht="15.75" customHeight="1">
      <c r="A31" s="4"/>
      <c r="B31" s="4"/>
      <c r="C31" s="4"/>
      <c r="D31" s="4"/>
      <c r="E31" s="4"/>
      <c r="F31" s="4"/>
      <c r="G31" s="64">
        <v>29.0</v>
      </c>
      <c r="H31" s="185"/>
      <c r="I31" s="185"/>
      <c r="J31" s="185"/>
      <c r="K31" s="186" t="s">
        <v>85</v>
      </c>
      <c r="L31" s="186" t="s">
        <v>94</v>
      </c>
      <c r="M31" s="186" t="s">
        <v>100</v>
      </c>
      <c r="N31" s="186" t="s">
        <v>102</v>
      </c>
      <c r="O31" s="187" t="s">
        <v>95</v>
      </c>
      <c r="P31" s="188" t="s">
        <v>93</v>
      </c>
      <c r="Q31" s="188" t="s">
        <v>99</v>
      </c>
      <c r="R31" s="188" t="s">
        <v>101</v>
      </c>
      <c r="S31" s="91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93" t="str">
        <f t="shared" si="1"/>
        <v>INVALID</v>
      </c>
    </row>
    <row r="32" ht="15.75" customHeight="1">
      <c r="A32" s="4"/>
      <c r="B32" s="4"/>
      <c r="C32" s="4"/>
      <c r="D32" s="4"/>
      <c r="E32" s="4"/>
      <c r="F32" s="4"/>
      <c r="G32" s="79">
        <v>30.0</v>
      </c>
      <c r="H32" s="185"/>
      <c r="I32" s="185"/>
      <c r="J32" s="185"/>
      <c r="K32" s="186" t="s">
        <v>85</v>
      </c>
      <c r="L32" s="186" t="s">
        <v>94</v>
      </c>
      <c r="M32" s="186" t="s">
        <v>100</v>
      </c>
      <c r="N32" s="186" t="s">
        <v>104</v>
      </c>
      <c r="O32" s="187" t="s">
        <v>98</v>
      </c>
      <c r="P32" s="188" t="s">
        <v>93</v>
      </c>
      <c r="Q32" s="188" t="s">
        <v>99</v>
      </c>
      <c r="R32" s="188" t="s">
        <v>103</v>
      </c>
      <c r="S32" s="91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93" t="str">
        <f t="shared" si="1"/>
        <v>INVALID</v>
      </c>
    </row>
    <row r="33" ht="15.75" customHeight="1">
      <c r="A33" s="4"/>
      <c r="B33" s="4"/>
      <c r="C33" s="4"/>
      <c r="D33" s="4"/>
      <c r="E33" s="4"/>
      <c r="F33" s="4"/>
      <c r="G33" s="64">
        <v>31.0</v>
      </c>
      <c r="H33" s="185"/>
      <c r="I33" s="185"/>
      <c r="J33" s="185"/>
      <c r="K33" s="186" t="s">
        <v>85</v>
      </c>
      <c r="L33" s="186" t="s">
        <v>94</v>
      </c>
      <c r="M33" s="186" t="s">
        <v>102</v>
      </c>
      <c r="N33" s="186" t="s">
        <v>104</v>
      </c>
      <c r="O33" s="187" t="s">
        <v>88</v>
      </c>
      <c r="P33" s="188" t="s">
        <v>93</v>
      </c>
      <c r="Q33" s="188" t="s">
        <v>101</v>
      </c>
      <c r="R33" s="188" t="s">
        <v>103</v>
      </c>
      <c r="S33" s="91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93" t="str">
        <f t="shared" si="1"/>
        <v>INVALID</v>
      </c>
    </row>
    <row r="34" ht="15.75" customHeight="1">
      <c r="A34" s="4"/>
      <c r="B34" s="4"/>
      <c r="C34" s="4"/>
      <c r="D34" s="4"/>
      <c r="E34" s="4"/>
      <c r="F34" s="4"/>
      <c r="G34" s="64">
        <v>32.0</v>
      </c>
      <c r="H34" s="185"/>
      <c r="I34" s="185"/>
      <c r="J34" s="185"/>
      <c r="K34" s="186" t="s">
        <v>85</v>
      </c>
      <c r="L34" s="186" t="s">
        <v>97</v>
      </c>
      <c r="M34" s="186" t="s">
        <v>100</v>
      </c>
      <c r="N34" s="186" t="s">
        <v>102</v>
      </c>
      <c r="O34" s="187" t="s">
        <v>89</v>
      </c>
      <c r="P34" s="188" t="s">
        <v>96</v>
      </c>
      <c r="Q34" s="188" t="s">
        <v>99</v>
      </c>
      <c r="R34" s="188" t="s">
        <v>101</v>
      </c>
      <c r="S34" s="91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93" t="str">
        <f t="shared" si="1"/>
        <v>INVALID</v>
      </c>
    </row>
    <row r="35" ht="15.75" customHeight="1">
      <c r="A35" s="4"/>
      <c r="B35" s="4"/>
      <c r="C35" s="4"/>
      <c r="D35" s="4"/>
      <c r="E35" s="4"/>
      <c r="F35" s="4"/>
      <c r="G35" s="79">
        <v>33.0</v>
      </c>
      <c r="H35" s="185"/>
      <c r="I35" s="185"/>
      <c r="J35" s="185"/>
      <c r="K35" s="186" t="s">
        <v>85</v>
      </c>
      <c r="L35" s="186" t="s">
        <v>97</v>
      </c>
      <c r="M35" s="186" t="s">
        <v>100</v>
      </c>
      <c r="N35" s="186" t="s">
        <v>104</v>
      </c>
      <c r="O35" s="187" t="s">
        <v>90</v>
      </c>
      <c r="P35" s="188" t="s">
        <v>96</v>
      </c>
      <c r="Q35" s="188" t="s">
        <v>99</v>
      </c>
      <c r="R35" s="188" t="s">
        <v>103</v>
      </c>
      <c r="S35" s="91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93" t="str">
        <f t="shared" si="1"/>
        <v>INVALID</v>
      </c>
    </row>
    <row r="36" ht="15.75" customHeight="1">
      <c r="A36" s="4"/>
      <c r="B36" s="4"/>
      <c r="C36" s="4"/>
      <c r="D36" s="4"/>
      <c r="E36" s="4"/>
      <c r="F36" s="4"/>
      <c r="G36" s="64">
        <v>34.0</v>
      </c>
      <c r="H36" s="185"/>
      <c r="I36" s="185"/>
      <c r="J36" s="185"/>
      <c r="K36" s="186" t="s">
        <v>85</v>
      </c>
      <c r="L36" s="186" t="s">
        <v>97</v>
      </c>
      <c r="M36" s="186" t="s">
        <v>102</v>
      </c>
      <c r="N36" s="186" t="s">
        <v>104</v>
      </c>
      <c r="O36" s="187" t="s">
        <v>95</v>
      </c>
      <c r="P36" s="188" t="s">
        <v>96</v>
      </c>
      <c r="Q36" s="188" t="s">
        <v>101</v>
      </c>
      <c r="R36" s="188" t="s">
        <v>103</v>
      </c>
      <c r="S36" s="91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93" t="str">
        <f t="shared" si="1"/>
        <v>INVALID</v>
      </c>
    </row>
    <row r="37" ht="15.75" customHeight="1">
      <c r="A37" s="4"/>
      <c r="B37" s="4"/>
      <c r="C37" s="4"/>
      <c r="D37" s="4"/>
      <c r="E37" s="4"/>
      <c r="F37" s="4"/>
      <c r="G37" s="79">
        <v>35.0</v>
      </c>
      <c r="H37" s="185"/>
      <c r="I37" s="185"/>
      <c r="J37" s="185"/>
      <c r="K37" s="186" t="s">
        <v>85</v>
      </c>
      <c r="L37" s="186" t="s">
        <v>100</v>
      </c>
      <c r="M37" s="186" t="s">
        <v>102</v>
      </c>
      <c r="N37" s="186" t="s">
        <v>104</v>
      </c>
      <c r="O37" s="187" t="s">
        <v>98</v>
      </c>
      <c r="P37" s="188" t="s">
        <v>99</v>
      </c>
      <c r="Q37" s="188" t="s">
        <v>101</v>
      </c>
      <c r="R37" s="188" t="s">
        <v>103</v>
      </c>
      <c r="S37" s="105" t="str">
        <f>SUMPRODUCT(SUMIF('Master Sheet'!$B$3:$B$24,$H37:$R37,'Master Sheet'!$E$3:$E$24))</f>
        <v>0</v>
      </c>
      <c r="T37" s="106" t="str">
        <f>SUMPRODUCT(COUNTIFS('Master Sheet'!$B$3:$B$24,$H37:$R37,'Master Sheet'!$C$3:$C$24,T$2))</f>
        <v>0</v>
      </c>
      <c r="U37" s="106" t="str">
        <f>SUMPRODUCT(COUNTIFS('Master Sheet'!$B$3:$B$24,$H37:$R37,'Master Sheet'!$C$3:$C$24,U$2))</f>
        <v>0</v>
      </c>
      <c r="V37" s="34" t="str">
        <f t="shared" si="1"/>
        <v>INVALID</v>
      </c>
    </row>
    <row r="38" ht="15.75" customHeight="1">
      <c r="A38" s="4"/>
      <c r="B38" s="4"/>
      <c r="C38" s="4"/>
      <c r="D38" s="4"/>
      <c r="E38" s="4"/>
      <c r="F38" s="4"/>
      <c r="G38" s="64">
        <v>36.0</v>
      </c>
      <c r="H38" s="185"/>
      <c r="I38" s="185"/>
      <c r="J38" s="185"/>
      <c r="K38" s="186" t="s">
        <v>86</v>
      </c>
      <c r="L38" s="186" t="s">
        <v>87</v>
      </c>
      <c r="M38" s="186" t="s">
        <v>94</v>
      </c>
      <c r="N38" s="186" t="s">
        <v>97</v>
      </c>
      <c r="O38" s="187" t="s">
        <v>88</v>
      </c>
      <c r="P38" s="188" t="s">
        <v>91</v>
      </c>
      <c r="Q38" s="188" t="s">
        <v>92</v>
      </c>
      <c r="R38" s="188" t="s">
        <v>93</v>
      </c>
      <c r="S38" s="91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93" t="str">
        <f t="shared" si="1"/>
        <v>INVALID</v>
      </c>
    </row>
    <row r="39" ht="15.75" customHeight="1">
      <c r="A39" s="4"/>
      <c r="B39" s="4"/>
      <c r="C39" s="4"/>
      <c r="D39" s="4"/>
      <c r="E39" s="4"/>
      <c r="F39" s="4"/>
      <c r="G39" s="79">
        <v>37.0</v>
      </c>
      <c r="H39" s="185"/>
      <c r="I39" s="185"/>
      <c r="J39" s="185"/>
      <c r="K39" s="186" t="s">
        <v>86</v>
      </c>
      <c r="L39" s="186" t="s">
        <v>87</v>
      </c>
      <c r="M39" s="186" t="s">
        <v>94</v>
      </c>
      <c r="N39" s="186" t="s">
        <v>100</v>
      </c>
      <c r="O39" s="187" t="s">
        <v>89</v>
      </c>
      <c r="P39" s="188" t="s">
        <v>91</v>
      </c>
      <c r="Q39" s="188" t="s">
        <v>92</v>
      </c>
      <c r="R39" s="188" t="s">
        <v>96</v>
      </c>
      <c r="S39" s="91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93" t="str">
        <f t="shared" si="1"/>
        <v>INVALID</v>
      </c>
    </row>
    <row r="40" ht="15.75" customHeight="1">
      <c r="A40" s="4"/>
      <c r="B40" s="4"/>
      <c r="C40" s="4"/>
      <c r="D40" s="4"/>
      <c r="E40" s="4"/>
      <c r="F40" s="4"/>
      <c r="G40" s="64">
        <v>38.0</v>
      </c>
      <c r="H40" s="185"/>
      <c r="I40" s="185"/>
      <c r="J40" s="185"/>
      <c r="K40" s="186" t="s">
        <v>86</v>
      </c>
      <c r="L40" s="186" t="s">
        <v>87</v>
      </c>
      <c r="M40" s="186" t="s">
        <v>94</v>
      </c>
      <c r="N40" s="186" t="s">
        <v>102</v>
      </c>
      <c r="O40" s="187" t="s">
        <v>90</v>
      </c>
      <c r="P40" s="188" t="s">
        <v>91</v>
      </c>
      <c r="Q40" s="188" t="s">
        <v>92</v>
      </c>
      <c r="R40" s="188" t="s">
        <v>99</v>
      </c>
      <c r="S40" s="91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93" t="str">
        <f t="shared" si="1"/>
        <v>INVALID</v>
      </c>
    </row>
    <row r="41" ht="15.75" customHeight="1">
      <c r="A41" s="4"/>
      <c r="B41" s="4"/>
      <c r="C41" s="4"/>
      <c r="D41" s="4"/>
      <c r="E41" s="4"/>
      <c r="F41" s="4"/>
      <c r="G41" s="79">
        <v>39.0</v>
      </c>
      <c r="H41" s="185"/>
      <c r="I41" s="185"/>
      <c r="J41" s="185"/>
      <c r="K41" s="186" t="s">
        <v>86</v>
      </c>
      <c r="L41" s="186" t="s">
        <v>87</v>
      </c>
      <c r="M41" s="186" t="s">
        <v>94</v>
      </c>
      <c r="N41" s="186" t="s">
        <v>104</v>
      </c>
      <c r="O41" s="187" t="s">
        <v>95</v>
      </c>
      <c r="P41" s="188" t="s">
        <v>91</v>
      </c>
      <c r="Q41" s="188" t="s">
        <v>92</v>
      </c>
      <c r="R41" s="188" t="s">
        <v>101</v>
      </c>
      <c r="S41" s="91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93" t="str">
        <f t="shared" si="1"/>
        <v>INVALID</v>
      </c>
    </row>
    <row r="42" ht="15.75" customHeight="1">
      <c r="A42" s="4"/>
      <c r="B42" s="4"/>
      <c r="C42" s="4"/>
      <c r="D42" s="4"/>
      <c r="E42" s="4"/>
      <c r="F42" s="4"/>
      <c r="G42" s="64">
        <v>40.0</v>
      </c>
      <c r="H42" s="185"/>
      <c r="I42" s="185"/>
      <c r="J42" s="185"/>
      <c r="K42" s="186" t="s">
        <v>86</v>
      </c>
      <c r="L42" s="186" t="s">
        <v>87</v>
      </c>
      <c r="M42" s="186" t="s">
        <v>97</v>
      </c>
      <c r="N42" s="186" t="s">
        <v>100</v>
      </c>
      <c r="O42" s="187" t="s">
        <v>98</v>
      </c>
      <c r="P42" s="188" t="s">
        <v>91</v>
      </c>
      <c r="Q42" s="188" t="s">
        <v>92</v>
      </c>
      <c r="R42" s="188" t="s">
        <v>103</v>
      </c>
      <c r="S42" s="91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93" t="str">
        <f t="shared" si="1"/>
        <v>INVALID</v>
      </c>
    </row>
    <row r="43" ht="15.75" customHeight="1">
      <c r="A43" s="4"/>
      <c r="B43" s="4"/>
      <c r="C43" s="4"/>
      <c r="D43" s="4"/>
      <c r="E43" s="4"/>
      <c r="F43" s="4"/>
      <c r="G43" s="79">
        <v>41.0</v>
      </c>
      <c r="H43" s="185"/>
      <c r="I43" s="185"/>
      <c r="J43" s="185"/>
      <c r="K43" s="186" t="s">
        <v>86</v>
      </c>
      <c r="L43" s="186" t="s">
        <v>87</v>
      </c>
      <c r="M43" s="186" t="s">
        <v>97</v>
      </c>
      <c r="N43" s="186" t="s">
        <v>102</v>
      </c>
      <c r="O43" s="187" t="s">
        <v>88</v>
      </c>
      <c r="P43" s="188" t="s">
        <v>91</v>
      </c>
      <c r="Q43" s="188" t="s">
        <v>93</v>
      </c>
      <c r="R43" s="188" t="s">
        <v>96</v>
      </c>
      <c r="S43" s="91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93" t="str">
        <f t="shared" si="1"/>
        <v>INVALID</v>
      </c>
    </row>
    <row r="44" ht="15.75" customHeight="1">
      <c r="A44" s="4"/>
      <c r="B44" s="4"/>
      <c r="C44" s="4"/>
      <c r="D44" s="4"/>
      <c r="E44" s="4"/>
      <c r="F44" s="4"/>
      <c r="G44" s="64">
        <v>42.0</v>
      </c>
      <c r="H44" s="185"/>
      <c r="I44" s="185"/>
      <c r="J44" s="185"/>
      <c r="K44" s="186" t="s">
        <v>86</v>
      </c>
      <c r="L44" s="186" t="s">
        <v>87</v>
      </c>
      <c r="M44" s="186" t="s">
        <v>97</v>
      </c>
      <c r="N44" s="186" t="s">
        <v>104</v>
      </c>
      <c r="O44" s="187" t="s">
        <v>89</v>
      </c>
      <c r="P44" s="188" t="s">
        <v>91</v>
      </c>
      <c r="Q44" s="188" t="s">
        <v>93</v>
      </c>
      <c r="R44" s="188" t="s">
        <v>99</v>
      </c>
      <c r="S44" s="91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93" t="str">
        <f t="shared" si="1"/>
        <v>INVALID</v>
      </c>
    </row>
    <row r="45" ht="15.75" customHeight="1">
      <c r="A45" s="4"/>
      <c r="B45" s="4"/>
      <c r="C45" s="4"/>
      <c r="D45" s="4"/>
      <c r="E45" s="4"/>
      <c r="F45" s="4"/>
      <c r="G45" s="79">
        <v>43.0</v>
      </c>
      <c r="H45" s="185"/>
      <c r="I45" s="185"/>
      <c r="J45" s="185"/>
      <c r="K45" s="186" t="s">
        <v>86</v>
      </c>
      <c r="L45" s="186" t="s">
        <v>87</v>
      </c>
      <c r="M45" s="186" t="s">
        <v>100</v>
      </c>
      <c r="N45" s="186" t="s">
        <v>102</v>
      </c>
      <c r="O45" s="187" t="s">
        <v>90</v>
      </c>
      <c r="P45" s="188" t="s">
        <v>91</v>
      </c>
      <c r="Q45" s="188" t="s">
        <v>93</v>
      </c>
      <c r="R45" s="188" t="s">
        <v>101</v>
      </c>
      <c r="S45" s="91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93" t="str">
        <f t="shared" si="1"/>
        <v>INVALID</v>
      </c>
    </row>
    <row r="46" ht="15.75" customHeight="1">
      <c r="A46" s="4"/>
      <c r="B46" s="4"/>
      <c r="C46" s="4"/>
      <c r="D46" s="4"/>
      <c r="E46" s="4"/>
      <c r="F46" s="4"/>
      <c r="G46" s="64">
        <v>44.0</v>
      </c>
      <c r="H46" s="185"/>
      <c r="I46" s="185"/>
      <c r="J46" s="185"/>
      <c r="K46" s="186" t="s">
        <v>86</v>
      </c>
      <c r="L46" s="186" t="s">
        <v>87</v>
      </c>
      <c r="M46" s="186" t="s">
        <v>100</v>
      </c>
      <c r="N46" s="186" t="s">
        <v>104</v>
      </c>
      <c r="O46" s="187" t="s">
        <v>95</v>
      </c>
      <c r="P46" s="188" t="s">
        <v>91</v>
      </c>
      <c r="Q46" s="188" t="s">
        <v>93</v>
      </c>
      <c r="R46" s="188" t="s">
        <v>103</v>
      </c>
      <c r="S46" s="105" t="str">
        <f>SUMPRODUCT(SUMIF('Master Sheet'!$B$3:$B$24,$H46:$R46,'Master Sheet'!$E$3:$E$24))</f>
        <v>0</v>
      </c>
      <c r="T46" s="106" t="str">
        <f>SUMPRODUCT(COUNTIFS('Master Sheet'!$B$3:$B$24,$H46:$R46,'Master Sheet'!$C$3:$C$24,T$2))</f>
        <v>0</v>
      </c>
      <c r="U46" s="106" t="str">
        <f>SUMPRODUCT(COUNTIFS('Master Sheet'!$B$3:$B$24,$H46:$R46,'Master Sheet'!$C$3:$C$24,U$2))</f>
        <v>0</v>
      </c>
      <c r="V46" s="34" t="str">
        <f t="shared" si="1"/>
        <v>INVALID</v>
      </c>
    </row>
    <row r="47" ht="15.75" customHeight="1">
      <c r="A47" s="4"/>
      <c r="B47" s="4"/>
      <c r="C47" s="4"/>
      <c r="D47" s="4"/>
      <c r="E47" s="4"/>
      <c r="F47" s="4"/>
      <c r="G47" s="79">
        <v>45.0</v>
      </c>
      <c r="H47" s="185"/>
      <c r="I47" s="185"/>
      <c r="J47" s="185"/>
      <c r="K47" s="186" t="s">
        <v>86</v>
      </c>
      <c r="L47" s="186" t="s">
        <v>87</v>
      </c>
      <c r="M47" s="186" t="s">
        <v>102</v>
      </c>
      <c r="N47" s="186" t="s">
        <v>104</v>
      </c>
      <c r="O47" s="187" t="s">
        <v>98</v>
      </c>
      <c r="P47" s="188" t="s">
        <v>91</v>
      </c>
      <c r="Q47" s="188" t="s">
        <v>96</v>
      </c>
      <c r="R47" s="188" t="s">
        <v>99</v>
      </c>
      <c r="S47" s="91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93" t="str">
        <f t="shared" si="1"/>
        <v>INVALID</v>
      </c>
    </row>
    <row r="48" ht="15.75" customHeight="1">
      <c r="A48" s="4"/>
      <c r="B48" s="4"/>
      <c r="C48" s="4"/>
      <c r="D48" s="4"/>
      <c r="E48" s="4"/>
      <c r="F48" s="4"/>
      <c r="G48" s="64">
        <v>46.0</v>
      </c>
      <c r="H48" s="185"/>
      <c r="I48" s="185"/>
      <c r="J48" s="185"/>
      <c r="K48" s="186" t="s">
        <v>86</v>
      </c>
      <c r="L48" s="186" t="s">
        <v>94</v>
      </c>
      <c r="M48" s="186" t="s">
        <v>97</v>
      </c>
      <c r="N48" s="186" t="s">
        <v>100</v>
      </c>
      <c r="O48" s="187" t="s">
        <v>88</v>
      </c>
      <c r="P48" s="188" t="s">
        <v>91</v>
      </c>
      <c r="Q48" s="188" t="s">
        <v>96</v>
      </c>
      <c r="R48" s="188" t="s">
        <v>101</v>
      </c>
      <c r="S48" s="91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93" t="str">
        <f t="shared" si="1"/>
        <v>INVALID</v>
      </c>
    </row>
    <row r="49" ht="15.75" customHeight="1">
      <c r="A49" s="4"/>
      <c r="B49" s="4"/>
      <c r="C49" s="4"/>
      <c r="D49" s="4"/>
      <c r="E49" s="4"/>
      <c r="F49" s="4"/>
      <c r="G49" s="79">
        <v>47.0</v>
      </c>
      <c r="H49" s="185"/>
      <c r="I49" s="185"/>
      <c r="J49" s="185"/>
      <c r="K49" s="186" t="s">
        <v>86</v>
      </c>
      <c r="L49" s="186" t="s">
        <v>94</v>
      </c>
      <c r="M49" s="186" t="s">
        <v>97</v>
      </c>
      <c r="N49" s="186" t="s">
        <v>102</v>
      </c>
      <c r="O49" s="187" t="s">
        <v>89</v>
      </c>
      <c r="P49" s="188" t="s">
        <v>91</v>
      </c>
      <c r="Q49" s="188" t="s">
        <v>96</v>
      </c>
      <c r="R49" s="188" t="s">
        <v>103</v>
      </c>
      <c r="S49" s="91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93" t="str">
        <f t="shared" si="1"/>
        <v>INVALID</v>
      </c>
    </row>
    <row r="50" ht="15.75" customHeight="1">
      <c r="A50" s="4"/>
      <c r="B50" s="4"/>
      <c r="C50" s="4"/>
      <c r="D50" s="4"/>
      <c r="E50" s="4"/>
      <c r="F50" s="4"/>
      <c r="G50" s="64">
        <v>48.0</v>
      </c>
      <c r="H50" s="185"/>
      <c r="I50" s="185"/>
      <c r="J50" s="185"/>
      <c r="K50" s="186" t="s">
        <v>86</v>
      </c>
      <c r="L50" s="186" t="s">
        <v>94</v>
      </c>
      <c r="M50" s="186" t="s">
        <v>97</v>
      </c>
      <c r="N50" s="186" t="s">
        <v>104</v>
      </c>
      <c r="O50" s="187" t="s">
        <v>90</v>
      </c>
      <c r="P50" s="188" t="s">
        <v>91</v>
      </c>
      <c r="Q50" s="188" t="s">
        <v>99</v>
      </c>
      <c r="R50" s="188" t="s">
        <v>101</v>
      </c>
      <c r="S50" s="91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93" t="str">
        <f t="shared" si="1"/>
        <v>INVALID</v>
      </c>
    </row>
    <row r="51" ht="15.75" customHeight="1">
      <c r="A51" s="4"/>
      <c r="B51" s="4"/>
      <c r="C51" s="4"/>
      <c r="D51" s="4"/>
      <c r="E51" s="4"/>
      <c r="F51" s="4"/>
      <c r="G51" s="79">
        <v>49.0</v>
      </c>
      <c r="H51" s="185"/>
      <c r="I51" s="185"/>
      <c r="J51" s="185"/>
      <c r="K51" s="186" t="s">
        <v>86</v>
      </c>
      <c r="L51" s="186" t="s">
        <v>94</v>
      </c>
      <c r="M51" s="186" t="s">
        <v>100</v>
      </c>
      <c r="N51" s="186" t="s">
        <v>102</v>
      </c>
      <c r="O51" s="187" t="s">
        <v>95</v>
      </c>
      <c r="P51" s="188" t="s">
        <v>91</v>
      </c>
      <c r="Q51" s="188" t="s">
        <v>99</v>
      </c>
      <c r="R51" s="188" t="s">
        <v>103</v>
      </c>
      <c r="S51" s="91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93" t="str">
        <f t="shared" si="1"/>
        <v>INVALID</v>
      </c>
    </row>
    <row r="52" ht="15.75" customHeight="1">
      <c r="A52" s="4"/>
      <c r="B52" s="4"/>
      <c r="C52" s="4"/>
      <c r="D52" s="4"/>
      <c r="E52" s="4"/>
      <c r="F52" s="4"/>
      <c r="G52" s="64">
        <v>50.0</v>
      </c>
      <c r="H52" s="185"/>
      <c r="I52" s="185"/>
      <c r="J52" s="185"/>
      <c r="K52" s="186" t="s">
        <v>86</v>
      </c>
      <c r="L52" s="186" t="s">
        <v>94</v>
      </c>
      <c r="M52" s="186" t="s">
        <v>100</v>
      </c>
      <c r="N52" s="186" t="s">
        <v>104</v>
      </c>
      <c r="O52" s="187" t="s">
        <v>98</v>
      </c>
      <c r="P52" s="188" t="s">
        <v>91</v>
      </c>
      <c r="Q52" s="188" t="s">
        <v>101</v>
      </c>
      <c r="R52" s="188" t="s">
        <v>103</v>
      </c>
      <c r="S52" s="91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93" t="str">
        <f t="shared" si="1"/>
        <v>INVALID</v>
      </c>
    </row>
    <row r="53" ht="15.75" customHeight="1">
      <c r="A53" s="4"/>
      <c r="B53" s="4"/>
      <c r="C53" s="4"/>
      <c r="D53" s="4"/>
      <c r="E53" s="4"/>
      <c r="F53" s="4"/>
      <c r="G53" s="79">
        <v>51.0</v>
      </c>
      <c r="H53" s="185"/>
      <c r="I53" s="185"/>
      <c r="J53" s="185"/>
      <c r="K53" s="186" t="s">
        <v>86</v>
      </c>
      <c r="L53" s="186" t="s">
        <v>94</v>
      </c>
      <c r="M53" s="186" t="s">
        <v>102</v>
      </c>
      <c r="N53" s="186" t="s">
        <v>104</v>
      </c>
      <c r="O53" s="187" t="s">
        <v>88</v>
      </c>
      <c r="P53" s="188" t="s">
        <v>92</v>
      </c>
      <c r="Q53" s="188" t="s">
        <v>93</v>
      </c>
      <c r="R53" s="188" t="s">
        <v>96</v>
      </c>
      <c r="S53" s="91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93" t="str">
        <f t="shared" si="1"/>
        <v>INVALID</v>
      </c>
    </row>
    <row r="54" ht="15.75" customHeight="1">
      <c r="A54" s="4"/>
      <c r="B54" s="4"/>
      <c r="C54" s="4"/>
      <c r="D54" s="4"/>
      <c r="E54" s="4"/>
      <c r="F54" s="4"/>
      <c r="G54" s="64">
        <v>52.0</v>
      </c>
      <c r="H54" s="185"/>
      <c r="I54" s="185"/>
      <c r="J54" s="185"/>
      <c r="K54" s="186" t="s">
        <v>86</v>
      </c>
      <c r="L54" s="186" t="s">
        <v>97</v>
      </c>
      <c r="M54" s="186" t="s">
        <v>100</v>
      </c>
      <c r="N54" s="186" t="s">
        <v>102</v>
      </c>
      <c r="O54" s="187" t="s">
        <v>89</v>
      </c>
      <c r="P54" s="188" t="s">
        <v>92</v>
      </c>
      <c r="Q54" s="188" t="s">
        <v>93</v>
      </c>
      <c r="R54" s="188" t="s">
        <v>99</v>
      </c>
      <c r="S54" s="91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93" t="str">
        <f t="shared" si="1"/>
        <v>INVALID</v>
      </c>
    </row>
    <row r="55" ht="15.75" customHeight="1">
      <c r="A55" s="4"/>
      <c r="B55" s="4"/>
      <c r="C55" s="4"/>
      <c r="D55" s="4"/>
      <c r="E55" s="4"/>
      <c r="F55" s="4"/>
      <c r="G55" s="79">
        <v>53.0</v>
      </c>
      <c r="H55" s="185"/>
      <c r="I55" s="185"/>
      <c r="J55" s="185"/>
      <c r="K55" s="186" t="s">
        <v>86</v>
      </c>
      <c r="L55" s="186" t="s">
        <v>97</v>
      </c>
      <c r="M55" s="186" t="s">
        <v>100</v>
      </c>
      <c r="N55" s="186" t="s">
        <v>104</v>
      </c>
      <c r="O55" s="187" t="s">
        <v>90</v>
      </c>
      <c r="P55" s="188" t="s">
        <v>92</v>
      </c>
      <c r="Q55" s="188" t="s">
        <v>93</v>
      </c>
      <c r="R55" s="188" t="s">
        <v>101</v>
      </c>
      <c r="S55" s="105" t="str">
        <f>SUMPRODUCT(SUMIF('Master Sheet'!$B$3:$B$24,$H55:$R55,'Master Sheet'!$E$3:$E$24))</f>
        <v>0</v>
      </c>
      <c r="T55" s="106" t="str">
        <f>SUMPRODUCT(COUNTIFS('Master Sheet'!$B$3:$B$24,$H55:$R55,'Master Sheet'!$C$3:$C$24,T$2))</f>
        <v>0</v>
      </c>
      <c r="U55" s="106" t="str">
        <f>SUMPRODUCT(COUNTIFS('Master Sheet'!$B$3:$B$24,$H55:$R55,'Master Sheet'!$C$3:$C$24,U$2))</f>
        <v>0</v>
      </c>
      <c r="V55" s="34" t="str">
        <f t="shared" si="1"/>
        <v>INVALID</v>
      </c>
    </row>
    <row r="56" ht="15.75" customHeight="1">
      <c r="A56" s="4"/>
      <c r="B56" s="4"/>
      <c r="C56" s="4"/>
      <c r="D56" s="4"/>
      <c r="E56" s="4"/>
      <c r="F56" s="4"/>
      <c r="G56" s="64">
        <v>54.0</v>
      </c>
      <c r="H56" s="185"/>
      <c r="I56" s="185"/>
      <c r="J56" s="185"/>
      <c r="K56" s="186" t="s">
        <v>86</v>
      </c>
      <c r="L56" s="186" t="s">
        <v>97</v>
      </c>
      <c r="M56" s="186" t="s">
        <v>102</v>
      </c>
      <c r="N56" s="186" t="s">
        <v>104</v>
      </c>
      <c r="O56" s="187" t="s">
        <v>95</v>
      </c>
      <c r="P56" s="188" t="s">
        <v>92</v>
      </c>
      <c r="Q56" s="188" t="s">
        <v>93</v>
      </c>
      <c r="R56" s="188" t="s">
        <v>103</v>
      </c>
      <c r="S56" s="91" t="str">
        <f>SUMPRODUCT(SUMIF('Master Sheet'!$B$3:$B$24,$H56:$R56,'Master Sheet'!$E$3:$E$24))</f>
        <v>0</v>
      </c>
      <c r="T56" s="92" t="str">
        <f>SUMPRODUCT(COUNTIFS('Master Sheet'!$B$3:$B$24,$H56:$R56,'Master Sheet'!$C$3:$C$24,T$2))</f>
        <v>0</v>
      </c>
      <c r="U56" s="92" t="str">
        <f>SUMPRODUCT(COUNTIFS('Master Sheet'!$B$3:$B$24,$H56:$R56,'Master Sheet'!$C$3:$C$24,U$2))</f>
        <v>0</v>
      </c>
      <c r="V56" s="93" t="str">
        <f t="shared" si="1"/>
        <v>INVALID</v>
      </c>
    </row>
    <row r="57" ht="15.75" customHeight="1">
      <c r="A57" s="4"/>
      <c r="B57" s="4"/>
      <c r="C57" s="4"/>
      <c r="D57" s="4"/>
      <c r="E57" s="4"/>
      <c r="F57" s="4"/>
      <c r="G57" s="79">
        <v>55.0</v>
      </c>
      <c r="H57" s="185"/>
      <c r="I57" s="185"/>
      <c r="J57" s="185"/>
      <c r="K57" s="186" t="s">
        <v>86</v>
      </c>
      <c r="L57" s="186" t="s">
        <v>100</v>
      </c>
      <c r="M57" s="186" t="s">
        <v>102</v>
      </c>
      <c r="N57" s="186" t="s">
        <v>104</v>
      </c>
      <c r="O57" s="187" t="s">
        <v>98</v>
      </c>
      <c r="P57" s="188" t="s">
        <v>92</v>
      </c>
      <c r="Q57" s="188" t="s">
        <v>96</v>
      </c>
      <c r="R57" s="188" t="s">
        <v>99</v>
      </c>
      <c r="S57" s="91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93" t="str">
        <f t="shared" si="1"/>
        <v>INVALID</v>
      </c>
    </row>
    <row r="58" ht="15.75" customHeight="1">
      <c r="A58" s="4"/>
      <c r="B58" s="4"/>
      <c r="C58" s="4"/>
      <c r="D58" s="4"/>
      <c r="E58" s="4"/>
      <c r="F58" s="4"/>
      <c r="G58" s="64">
        <v>56.0</v>
      </c>
      <c r="H58" s="185"/>
      <c r="I58" s="185"/>
      <c r="J58" s="185"/>
      <c r="K58" s="186" t="s">
        <v>87</v>
      </c>
      <c r="L58" s="186" t="s">
        <v>94</v>
      </c>
      <c r="M58" s="186" t="s">
        <v>97</v>
      </c>
      <c r="N58" s="186" t="s">
        <v>100</v>
      </c>
      <c r="O58" s="187" t="s">
        <v>88</v>
      </c>
      <c r="P58" s="188" t="s">
        <v>92</v>
      </c>
      <c r="Q58" s="188" t="s">
        <v>96</v>
      </c>
      <c r="R58" s="188" t="s">
        <v>101</v>
      </c>
      <c r="S58" s="91" t="str">
        <f>SUMPRODUCT(SUMIF('Master Sheet'!$B$3:$B$24,$H58:$R58,'Master Sheet'!$E$3:$E$24))</f>
        <v>0</v>
      </c>
      <c r="T58" s="92" t="str">
        <f>SUMPRODUCT(COUNTIFS('Master Sheet'!$B$3:$B$24,$H58:$R58,'Master Sheet'!$C$3:$C$24,T$2))</f>
        <v>0</v>
      </c>
      <c r="U58" s="92" t="str">
        <f>SUMPRODUCT(COUNTIFS('Master Sheet'!$B$3:$B$24,$H58:$R58,'Master Sheet'!$C$3:$C$24,U$2))</f>
        <v>0</v>
      </c>
      <c r="V58" s="93" t="str">
        <f t="shared" si="1"/>
        <v>INVALID</v>
      </c>
    </row>
    <row r="59" ht="15.75" customHeight="1">
      <c r="A59" s="4"/>
      <c r="B59" s="4"/>
      <c r="C59" s="4"/>
      <c r="D59" s="4"/>
      <c r="E59" s="4"/>
      <c r="F59" s="4"/>
      <c r="G59" s="64">
        <v>57.0</v>
      </c>
      <c r="H59" s="185"/>
      <c r="I59" s="185"/>
      <c r="J59" s="185"/>
      <c r="K59" s="186" t="s">
        <v>87</v>
      </c>
      <c r="L59" s="186" t="s">
        <v>94</v>
      </c>
      <c r="M59" s="186" t="s">
        <v>97</v>
      </c>
      <c r="N59" s="186" t="s">
        <v>102</v>
      </c>
      <c r="O59" s="187" t="s">
        <v>89</v>
      </c>
      <c r="P59" s="188" t="s">
        <v>92</v>
      </c>
      <c r="Q59" s="188" t="s">
        <v>96</v>
      </c>
      <c r="R59" s="188" t="s">
        <v>103</v>
      </c>
      <c r="S59" s="91" t="str">
        <f>SUMPRODUCT(SUMIF('Master Sheet'!$B$3:$B$24,$H59:$R59,'Master Sheet'!$E$3:$E$24))</f>
        <v>0</v>
      </c>
      <c r="T59" s="92" t="str">
        <f>SUMPRODUCT(COUNTIFS('Master Sheet'!$B$3:$B$24,$H59:$R59,'Master Sheet'!$C$3:$C$24,T$2))</f>
        <v>0</v>
      </c>
      <c r="U59" s="92" t="str">
        <f>SUMPRODUCT(COUNTIFS('Master Sheet'!$B$3:$B$24,$H59:$R59,'Master Sheet'!$C$3:$C$24,U$2))</f>
        <v>0</v>
      </c>
      <c r="V59" s="93" t="str">
        <f t="shared" si="1"/>
        <v>INVALID</v>
      </c>
    </row>
    <row r="60" ht="15.75" customHeight="1">
      <c r="A60" s="4"/>
      <c r="B60" s="4"/>
      <c r="C60" s="4"/>
      <c r="D60" s="4"/>
      <c r="E60" s="4"/>
      <c r="F60" s="4"/>
      <c r="G60" s="79">
        <v>58.0</v>
      </c>
      <c r="H60" s="185"/>
      <c r="I60" s="185"/>
      <c r="J60" s="185"/>
      <c r="K60" s="186" t="s">
        <v>87</v>
      </c>
      <c r="L60" s="186" t="s">
        <v>94</v>
      </c>
      <c r="M60" s="186" t="s">
        <v>97</v>
      </c>
      <c r="N60" s="186" t="s">
        <v>104</v>
      </c>
      <c r="O60" s="187" t="s">
        <v>90</v>
      </c>
      <c r="P60" s="188" t="s">
        <v>92</v>
      </c>
      <c r="Q60" s="188" t="s">
        <v>99</v>
      </c>
      <c r="R60" s="188" t="s">
        <v>101</v>
      </c>
      <c r="S60" s="91" t="str">
        <f>SUMPRODUCT(SUMIF('Master Sheet'!$B$3:$B$24,$H60:$R60,'Master Sheet'!$E$3:$E$24))</f>
        <v>0</v>
      </c>
      <c r="T60" s="92" t="str">
        <f>SUMPRODUCT(COUNTIFS('Master Sheet'!$B$3:$B$24,$H60:$R60,'Master Sheet'!$C$3:$C$24,T$2))</f>
        <v>0</v>
      </c>
      <c r="U60" s="92" t="str">
        <f>SUMPRODUCT(COUNTIFS('Master Sheet'!$B$3:$B$24,$H60:$R60,'Master Sheet'!$C$3:$C$24,U$2))</f>
        <v>0</v>
      </c>
      <c r="V60" s="93" t="str">
        <f t="shared" si="1"/>
        <v>INVALID</v>
      </c>
    </row>
    <row r="61" ht="15.75" customHeight="1">
      <c r="A61" s="4"/>
      <c r="B61" s="4"/>
      <c r="C61" s="4"/>
      <c r="D61" s="4"/>
      <c r="E61" s="4"/>
      <c r="F61" s="4"/>
      <c r="G61" s="64">
        <v>59.0</v>
      </c>
      <c r="H61" s="185"/>
      <c r="I61" s="185"/>
      <c r="J61" s="185"/>
      <c r="K61" s="186" t="s">
        <v>87</v>
      </c>
      <c r="L61" s="186" t="s">
        <v>94</v>
      </c>
      <c r="M61" s="186" t="s">
        <v>100</v>
      </c>
      <c r="N61" s="186" t="s">
        <v>102</v>
      </c>
      <c r="O61" s="187" t="s">
        <v>95</v>
      </c>
      <c r="P61" s="188" t="s">
        <v>92</v>
      </c>
      <c r="Q61" s="188" t="s">
        <v>99</v>
      </c>
      <c r="R61" s="188" t="s">
        <v>103</v>
      </c>
      <c r="S61" s="91" t="str">
        <f>SUMPRODUCT(SUMIF('Master Sheet'!$B$3:$B$24,$H61:$R61,'Master Sheet'!$E$3:$E$24))</f>
        <v>0</v>
      </c>
      <c r="T61" s="92" t="str">
        <f>SUMPRODUCT(COUNTIFS('Master Sheet'!$B$3:$B$24,$H61:$R61,'Master Sheet'!$C$3:$C$24,T$2))</f>
        <v>0</v>
      </c>
      <c r="U61" s="92" t="str">
        <f>SUMPRODUCT(COUNTIFS('Master Sheet'!$B$3:$B$24,$H61:$R61,'Master Sheet'!$C$3:$C$24,U$2))</f>
        <v>0</v>
      </c>
      <c r="V61" s="93" t="str">
        <f t="shared" si="1"/>
        <v>INVALID</v>
      </c>
    </row>
    <row r="62" ht="15.75" customHeight="1">
      <c r="A62" s="4"/>
      <c r="B62" s="4"/>
      <c r="C62" s="4"/>
      <c r="D62" s="4"/>
      <c r="E62" s="4"/>
      <c r="F62" s="4"/>
      <c r="G62" s="79">
        <v>60.0</v>
      </c>
      <c r="H62" s="185"/>
      <c r="I62" s="185"/>
      <c r="J62" s="185"/>
      <c r="K62" s="186" t="s">
        <v>87</v>
      </c>
      <c r="L62" s="186" t="s">
        <v>94</v>
      </c>
      <c r="M62" s="186" t="s">
        <v>100</v>
      </c>
      <c r="N62" s="186" t="s">
        <v>104</v>
      </c>
      <c r="O62" s="187" t="s">
        <v>98</v>
      </c>
      <c r="P62" s="188" t="s">
        <v>92</v>
      </c>
      <c r="Q62" s="188" t="s">
        <v>101</v>
      </c>
      <c r="R62" s="188" t="s">
        <v>103</v>
      </c>
      <c r="S62" s="91" t="str">
        <f>SUMPRODUCT(SUMIF('Master Sheet'!$B$3:$B$24,$H62:$R62,'Master Sheet'!$E$3:$E$24))</f>
        <v>0</v>
      </c>
      <c r="T62" s="92" t="str">
        <f>SUMPRODUCT(COUNTIFS('Master Sheet'!$B$3:$B$24,$H62:$R62,'Master Sheet'!$C$3:$C$24,T$2))</f>
        <v>0</v>
      </c>
      <c r="U62" s="92" t="str">
        <f>SUMPRODUCT(COUNTIFS('Master Sheet'!$B$3:$B$24,$H62:$R62,'Master Sheet'!$C$3:$C$24,U$2))</f>
        <v>0</v>
      </c>
      <c r="V62" s="93" t="str">
        <f t="shared" si="1"/>
        <v>INVALID</v>
      </c>
    </row>
    <row r="63" ht="15.75" customHeight="1">
      <c r="A63" s="4"/>
      <c r="B63" s="4"/>
      <c r="C63" s="4"/>
      <c r="D63" s="4"/>
      <c r="E63" s="4"/>
      <c r="F63" s="4"/>
      <c r="G63" s="64">
        <v>61.0</v>
      </c>
      <c r="H63" s="185"/>
      <c r="I63" s="185"/>
      <c r="J63" s="185"/>
      <c r="K63" s="186" t="s">
        <v>87</v>
      </c>
      <c r="L63" s="186" t="s">
        <v>94</v>
      </c>
      <c r="M63" s="186" t="s">
        <v>102</v>
      </c>
      <c r="N63" s="186" t="s">
        <v>104</v>
      </c>
      <c r="O63" s="187" t="s">
        <v>88</v>
      </c>
      <c r="P63" s="188" t="s">
        <v>93</v>
      </c>
      <c r="Q63" s="188" t="s">
        <v>96</v>
      </c>
      <c r="R63" s="188" t="s">
        <v>99</v>
      </c>
      <c r="S63" s="91" t="str">
        <f>SUMPRODUCT(SUMIF('Master Sheet'!$B$3:$B$24,$H63:$R63,'Master Sheet'!$E$3:$E$24))</f>
        <v>0</v>
      </c>
      <c r="T63" s="92" t="str">
        <f>SUMPRODUCT(COUNTIFS('Master Sheet'!$B$3:$B$24,$H63:$R63,'Master Sheet'!$C$3:$C$24,T$2))</f>
        <v>0</v>
      </c>
      <c r="U63" s="92" t="str">
        <f>SUMPRODUCT(COUNTIFS('Master Sheet'!$B$3:$B$24,$H63:$R63,'Master Sheet'!$C$3:$C$24,U$2))</f>
        <v>0</v>
      </c>
      <c r="V63" s="93" t="str">
        <f t="shared" si="1"/>
        <v>INVALID</v>
      </c>
    </row>
    <row r="64" ht="15.75" customHeight="1">
      <c r="A64" s="4"/>
      <c r="B64" s="4"/>
      <c r="C64" s="4"/>
      <c r="D64" s="4"/>
      <c r="E64" s="4"/>
      <c r="F64" s="4"/>
      <c r="G64" s="79">
        <v>62.0</v>
      </c>
      <c r="H64" s="185"/>
      <c r="I64" s="185"/>
      <c r="J64" s="185"/>
      <c r="K64" s="186" t="s">
        <v>87</v>
      </c>
      <c r="L64" s="186" t="s">
        <v>97</v>
      </c>
      <c r="M64" s="186" t="s">
        <v>100</v>
      </c>
      <c r="N64" s="186" t="s">
        <v>102</v>
      </c>
      <c r="O64" s="187" t="s">
        <v>89</v>
      </c>
      <c r="P64" s="188" t="s">
        <v>93</v>
      </c>
      <c r="Q64" s="188" t="s">
        <v>96</v>
      </c>
      <c r="R64" s="188" t="s">
        <v>101</v>
      </c>
      <c r="S64" s="91" t="str">
        <f>SUMPRODUCT(SUMIF('Master Sheet'!$B$3:$B$24,$H64:$R64,'Master Sheet'!$E$3:$E$24))</f>
        <v>0</v>
      </c>
      <c r="T64" s="92" t="str">
        <f>SUMPRODUCT(COUNTIFS('Master Sheet'!$B$3:$B$24,$H64:$R64,'Master Sheet'!$C$3:$C$24,T$2))</f>
        <v>0</v>
      </c>
      <c r="U64" s="92" t="str">
        <f>SUMPRODUCT(COUNTIFS('Master Sheet'!$B$3:$B$24,$H64:$R64,'Master Sheet'!$C$3:$C$24,U$2))</f>
        <v>0</v>
      </c>
      <c r="V64" s="93" t="str">
        <f t="shared" si="1"/>
        <v>INVALID</v>
      </c>
    </row>
    <row r="65" ht="15.75" customHeight="1">
      <c r="A65" s="4"/>
      <c r="B65" s="4"/>
      <c r="C65" s="4"/>
      <c r="D65" s="4"/>
      <c r="E65" s="4"/>
      <c r="F65" s="4"/>
      <c r="G65" s="64">
        <v>63.0</v>
      </c>
      <c r="H65" s="185"/>
      <c r="I65" s="185"/>
      <c r="J65" s="185"/>
      <c r="K65" s="186" t="s">
        <v>87</v>
      </c>
      <c r="L65" s="186" t="s">
        <v>97</v>
      </c>
      <c r="M65" s="186" t="s">
        <v>100</v>
      </c>
      <c r="N65" s="186" t="s">
        <v>104</v>
      </c>
      <c r="O65" s="187" t="s">
        <v>90</v>
      </c>
      <c r="P65" s="188" t="s">
        <v>93</v>
      </c>
      <c r="Q65" s="188" t="s">
        <v>96</v>
      </c>
      <c r="R65" s="188" t="s">
        <v>103</v>
      </c>
      <c r="S65" s="91" t="str">
        <f>SUMPRODUCT(SUMIF('Master Sheet'!$B$3:$B$24,$H65:$R65,'Master Sheet'!$E$3:$E$24))</f>
        <v>0</v>
      </c>
      <c r="T65" s="92" t="str">
        <f>SUMPRODUCT(COUNTIFS('Master Sheet'!$B$3:$B$24,$H65:$R65,'Master Sheet'!$C$3:$C$24,T$2))</f>
        <v>0</v>
      </c>
      <c r="U65" s="92" t="str">
        <f>SUMPRODUCT(COUNTIFS('Master Sheet'!$B$3:$B$24,$H65:$R65,'Master Sheet'!$C$3:$C$24,U$2))</f>
        <v>0</v>
      </c>
      <c r="V65" s="93" t="str">
        <f t="shared" si="1"/>
        <v>INVALID</v>
      </c>
    </row>
    <row r="66" ht="15.75" customHeight="1">
      <c r="A66" s="4"/>
      <c r="B66" s="4"/>
      <c r="C66" s="4"/>
      <c r="D66" s="4"/>
      <c r="E66" s="4"/>
      <c r="F66" s="4"/>
      <c r="G66" s="64">
        <v>64.0</v>
      </c>
      <c r="H66" s="185"/>
      <c r="I66" s="185"/>
      <c r="J66" s="185"/>
      <c r="K66" s="186" t="s">
        <v>87</v>
      </c>
      <c r="L66" s="186" t="s">
        <v>97</v>
      </c>
      <c r="M66" s="186" t="s">
        <v>102</v>
      </c>
      <c r="N66" s="186" t="s">
        <v>104</v>
      </c>
      <c r="O66" s="187" t="s">
        <v>95</v>
      </c>
      <c r="P66" s="188" t="s">
        <v>93</v>
      </c>
      <c r="Q66" s="188" t="s">
        <v>99</v>
      </c>
      <c r="R66" s="188" t="s">
        <v>101</v>
      </c>
      <c r="S66" s="91" t="str">
        <f>SUMPRODUCT(SUMIF('Master Sheet'!$B$3:$B$24,$H66:$R66,'Master Sheet'!$E$3:$E$24))</f>
        <v>0</v>
      </c>
      <c r="T66" s="92" t="str">
        <f>SUMPRODUCT(COUNTIFS('Master Sheet'!$B$3:$B$24,$H66:$R66,'Master Sheet'!$C$3:$C$24,T$2))</f>
        <v>0</v>
      </c>
      <c r="U66" s="92" t="str">
        <f>SUMPRODUCT(COUNTIFS('Master Sheet'!$B$3:$B$24,$H66:$R66,'Master Sheet'!$C$3:$C$24,U$2))</f>
        <v>0</v>
      </c>
      <c r="V66" s="93" t="str">
        <f t="shared" si="1"/>
        <v>INVALID</v>
      </c>
    </row>
    <row r="67" ht="15.75" customHeight="1">
      <c r="A67" s="4"/>
      <c r="B67" s="4"/>
      <c r="C67" s="4"/>
      <c r="D67" s="4"/>
      <c r="E67" s="4"/>
      <c r="F67" s="4"/>
      <c r="G67" s="79">
        <v>65.0</v>
      </c>
      <c r="H67" s="185"/>
      <c r="I67" s="185"/>
      <c r="J67" s="185"/>
      <c r="K67" s="186" t="s">
        <v>87</v>
      </c>
      <c r="L67" s="186" t="s">
        <v>100</v>
      </c>
      <c r="M67" s="186" t="s">
        <v>102</v>
      </c>
      <c r="N67" s="186" t="s">
        <v>104</v>
      </c>
      <c r="O67" s="187" t="s">
        <v>98</v>
      </c>
      <c r="P67" s="188" t="s">
        <v>93</v>
      </c>
      <c r="Q67" s="188" t="s">
        <v>99</v>
      </c>
      <c r="R67" s="188" t="s">
        <v>103</v>
      </c>
      <c r="S67" s="91" t="str">
        <f>SUMPRODUCT(SUMIF('Master Sheet'!$B$3:$B$24,$H67:$R67,'Master Sheet'!$E$3:$E$24))</f>
        <v>0</v>
      </c>
      <c r="T67" s="92" t="str">
        <f>SUMPRODUCT(COUNTIFS('Master Sheet'!$B$3:$B$24,$H67:$R67,'Master Sheet'!$C$3:$C$24,T$2))</f>
        <v>0</v>
      </c>
      <c r="U67" s="92" t="str">
        <f>SUMPRODUCT(COUNTIFS('Master Sheet'!$B$3:$B$24,$H67:$R67,'Master Sheet'!$C$3:$C$24,U$2))</f>
        <v>0</v>
      </c>
      <c r="V67" s="93" t="str">
        <f t="shared" si="1"/>
        <v>INVALID</v>
      </c>
    </row>
    <row r="68" ht="15.75" customHeight="1">
      <c r="A68" s="4"/>
      <c r="B68" s="4"/>
      <c r="C68" s="4"/>
      <c r="D68" s="4"/>
      <c r="E68" s="4"/>
      <c r="F68" s="4"/>
      <c r="G68" s="64">
        <v>66.0</v>
      </c>
      <c r="H68" s="185"/>
      <c r="I68" s="185"/>
      <c r="J68" s="185"/>
      <c r="K68" s="186" t="s">
        <v>94</v>
      </c>
      <c r="L68" s="186" t="s">
        <v>97</v>
      </c>
      <c r="M68" s="186" t="s">
        <v>100</v>
      </c>
      <c r="N68" s="186" t="s">
        <v>102</v>
      </c>
      <c r="O68" s="187" t="s">
        <v>88</v>
      </c>
      <c r="P68" s="188" t="s">
        <v>93</v>
      </c>
      <c r="Q68" s="188" t="s">
        <v>101</v>
      </c>
      <c r="R68" s="188" t="s">
        <v>103</v>
      </c>
      <c r="S68" s="91" t="str">
        <f>SUMPRODUCT(SUMIF('Master Sheet'!$B$3:$B$24,$H68:$R68,'Master Sheet'!$E$3:$E$24))</f>
        <v>0</v>
      </c>
      <c r="T68" s="92" t="str">
        <f>SUMPRODUCT(COUNTIFS('Master Sheet'!$B$3:$B$24,$H68:$R68,'Master Sheet'!$C$3:$C$24,T$2))</f>
        <v>0</v>
      </c>
      <c r="U68" s="92" t="str">
        <f>SUMPRODUCT(COUNTIFS('Master Sheet'!$B$3:$B$24,$H68:$R68,'Master Sheet'!$C$3:$C$24,U$2))</f>
        <v>0</v>
      </c>
      <c r="V68" s="93" t="str">
        <f t="shared" si="1"/>
        <v>INVALID</v>
      </c>
    </row>
    <row r="69" ht="15.75" customHeight="1">
      <c r="A69" s="4"/>
      <c r="B69" s="4"/>
      <c r="C69" s="4"/>
      <c r="D69" s="4"/>
      <c r="E69" s="4"/>
      <c r="F69" s="4"/>
      <c r="G69" s="79">
        <v>67.0</v>
      </c>
      <c r="H69" s="185"/>
      <c r="I69" s="185"/>
      <c r="J69" s="185"/>
      <c r="K69" s="186" t="s">
        <v>94</v>
      </c>
      <c r="L69" s="186" t="s">
        <v>97</v>
      </c>
      <c r="M69" s="186" t="s">
        <v>100</v>
      </c>
      <c r="N69" s="186" t="s">
        <v>104</v>
      </c>
      <c r="O69" s="187" t="s">
        <v>89</v>
      </c>
      <c r="P69" s="188" t="s">
        <v>96</v>
      </c>
      <c r="Q69" s="188" t="s">
        <v>99</v>
      </c>
      <c r="R69" s="188" t="s">
        <v>101</v>
      </c>
      <c r="S69" s="91" t="str">
        <f>SUMPRODUCT(SUMIF('Master Sheet'!$B$3:$B$24,$H69:$R69,'Master Sheet'!$E$3:$E$24))</f>
        <v>0</v>
      </c>
      <c r="T69" s="92" t="str">
        <f>SUMPRODUCT(COUNTIFS('Master Sheet'!$B$3:$B$24,$H69:$R69,'Master Sheet'!$C$3:$C$24,T$2))</f>
        <v>0</v>
      </c>
      <c r="U69" s="92" t="str">
        <f>SUMPRODUCT(COUNTIFS('Master Sheet'!$B$3:$B$24,$H69:$R69,'Master Sheet'!$C$3:$C$24,U$2))</f>
        <v>0</v>
      </c>
      <c r="V69" s="93" t="str">
        <f t="shared" si="1"/>
        <v>INVALID</v>
      </c>
    </row>
    <row r="70" ht="15.75" customHeight="1">
      <c r="A70" s="4"/>
      <c r="B70" s="4"/>
      <c r="C70" s="4"/>
      <c r="D70" s="4"/>
      <c r="E70" s="4"/>
      <c r="F70" s="4"/>
      <c r="G70" s="64">
        <v>68.0</v>
      </c>
      <c r="H70" s="185"/>
      <c r="I70" s="185"/>
      <c r="J70" s="185"/>
      <c r="K70" s="186" t="s">
        <v>94</v>
      </c>
      <c r="L70" s="186" t="s">
        <v>97</v>
      </c>
      <c r="M70" s="186" t="s">
        <v>102</v>
      </c>
      <c r="N70" s="186" t="s">
        <v>104</v>
      </c>
      <c r="O70" s="187" t="s">
        <v>90</v>
      </c>
      <c r="P70" s="188" t="s">
        <v>96</v>
      </c>
      <c r="Q70" s="188" t="s">
        <v>99</v>
      </c>
      <c r="R70" s="188" t="s">
        <v>103</v>
      </c>
      <c r="S70" s="91" t="str">
        <f>SUMPRODUCT(SUMIF('Master Sheet'!$B$3:$B$24,$H70:$R70,'Master Sheet'!$E$3:$E$24))</f>
        <v>0</v>
      </c>
      <c r="T70" s="92" t="str">
        <f>SUMPRODUCT(COUNTIFS('Master Sheet'!$B$3:$B$24,$H70:$R70,'Master Sheet'!$C$3:$C$24,T$2))</f>
        <v>0</v>
      </c>
      <c r="U70" s="92" t="str">
        <f>SUMPRODUCT(COUNTIFS('Master Sheet'!$B$3:$B$24,$H70:$R70,'Master Sheet'!$C$3:$C$24,U$2))</f>
        <v>0</v>
      </c>
      <c r="V70" s="93" t="str">
        <f t="shared" si="1"/>
        <v>INVALID</v>
      </c>
    </row>
    <row r="71" ht="15.75" customHeight="1">
      <c r="A71" s="4"/>
      <c r="B71" s="4"/>
      <c r="C71" s="4"/>
      <c r="D71" s="4"/>
      <c r="E71" s="4"/>
      <c r="F71" s="4"/>
      <c r="G71" s="79">
        <v>69.0</v>
      </c>
      <c r="H71" s="185"/>
      <c r="I71" s="185"/>
      <c r="J71" s="185"/>
      <c r="K71" s="186" t="s">
        <v>94</v>
      </c>
      <c r="L71" s="186" t="s">
        <v>100</v>
      </c>
      <c r="M71" s="186" t="s">
        <v>102</v>
      </c>
      <c r="N71" s="186" t="s">
        <v>104</v>
      </c>
      <c r="O71" s="187" t="s">
        <v>95</v>
      </c>
      <c r="P71" s="188" t="s">
        <v>96</v>
      </c>
      <c r="Q71" s="188" t="s">
        <v>101</v>
      </c>
      <c r="R71" s="188" t="s">
        <v>103</v>
      </c>
      <c r="S71" s="91" t="str">
        <f>SUMPRODUCT(SUMIF('Master Sheet'!$B$3:$B$24,$H71:$R71,'Master Sheet'!$E$3:$E$24))</f>
        <v>0</v>
      </c>
      <c r="T71" s="92" t="str">
        <f>SUMPRODUCT(COUNTIFS('Master Sheet'!$B$3:$B$24,$H71:$R71,'Master Sheet'!$C$3:$C$24,T$2))</f>
        <v>0</v>
      </c>
      <c r="U71" s="92" t="str">
        <f>SUMPRODUCT(COUNTIFS('Master Sheet'!$B$3:$B$24,$H71:$R71,'Master Sheet'!$C$3:$C$24,U$2))</f>
        <v>0</v>
      </c>
      <c r="V71" s="93" t="str">
        <f t="shared" si="1"/>
        <v>INVALID</v>
      </c>
    </row>
    <row r="72" ht="15.75" customHeight="1">
      <c r="A72" s="4"/>
      <c r="B72" s="4"/>
      <c r="C72" s="4"/>
      <c r="D72" s="4"/>
      <c r="E72" s="4"/>
      <c r="F72" s="4"/>
      <c r="G72" s="64">
        <v>70.0</v>
      </c>
      <c r="H72" s="185"/>
      <c r="I72" s="185"/>
      <c r="J72" s="185"/>
      <c r="K72" s="186" t="s">
        <v>97</v>
      </c>
      <c r="L72" s="186" t="s">
        <v>100</v>
      </c>
      <c r="M72" s="186" t="s">
        <v>102</v>
      </c>
      <c r="N72" s="186" t="s">
        <v>104</v>
      </c>
      <c r="O72" s="187" t="s">
        <v>98</v>
      </c>
      <c r="P72" s="188" t="s">
        <v>99</v>
      </c>
      <c r="Q72" s="188" t="s">
        <v>101</v>
      </c>
      <c r="R72" s="188" t="s">
        <v>103</v>
      </c>
      <c r="S72" s="91" t="str">
        <f>SUMPRODUCT(SUMIF('Master Sheet'!$B$3:$B$24,$H72:$R72,'Master Sheet'!$E$3:$E$24))</f>
        <v>0</v>
      </c>
      <c r="T72" s="92" t="str">
        <f>SUMPRODUCT(COUNTIFS('Master Sheet'!$B$3:$B$24,$H72:$R72,'Master Sheet'!$C$3:$C$24,T$2))</f>
        <v>0</v>
      </c>
      <c r="U72" s="92" t="str">
        <f>SUMPRODUCT(COUNTIFS('Master Sheet'!$B$3:$B$24,$H72:$R72,'Master Sheet'!$C$3:$C$24,U$2))</f>
        <v>0</v>
      </c>
      <c r="V72" s="93" t="str">
        <f t="shared" si="1"/>
        <v>INVALID</v>
      </c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</sheetData>
  <mergeCells count="5">
    <mergeCell ref="P1:R1"/>
    <mergeCell ref="S1:V1"/>
    <mergeCell ref="H1:J1"/>
    <mergeCell ref="K1:N1"/>
    <mergeCell ref="A15:B15"/>
  </mergeCells>
  <conditionalFormatting sqref="S3:S72">
    <cfRule type="cellIs" dxfId="0" priority="1" operator="greaterThan">
      <formula>100</formula>
    </cfRule>
  </conditionalFormatting>
  <conditionalFormatting sqref="T3:U72">
    <cfRule type="cellIs" dxfId="0" priority="2" operator="greaterThan">
      <formula>7</formula>
    </cfRule>
  </conditionalFormatting>
  <conditionalFormatting sqref="V3:V72">
    <cfRule type="containsText" dxfId="0" priority="3" operator="containsText" text="&quot;INVALID&quot;">
      <formula>NOT(ISERROR(SEARCH(("""INVALID"""),(V3))))</formula>
    </cfRule>
  </conditionalFormatting>
  <conditionalFormatting sqref="V3:V7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17.43"/>
    <col customWidth="1" min="3" max="3" width="15.29"/>
    <col customWidth="1" min="4" max="4" width="14.43"/>
    <col customWidth="1" min="5" max="5" width="3.14"/>
    <col customWidth="1" hidden="1" min="6" max="6" width="10.0"/>
    <col customWidth="1" min="7" max="7" width="4.43"/>
    <col customWidth="1" min="8" max="8" width="12.0"/>
    <col customWidth="1" min="9" max="9" width="10.86"/>
    <col customWidth="1" min="10" max="10" width="10.71"/>
    <col customWidth="1" min="11" max="11" width="12.57"/>
    <col customWidth="1" min="12" max="15" width="14.29"/>
    <col customWidth="1" min="16" max="18" width="14.43"/>
    <col customWidth="1" min="19" max="19" width="10.71"/>
    <col customWidth="1" min="20" max="20" width="7.43"/>
    <col customWidth="1" min="21" max="21" width="6.14"/>
    <col customWidth="1" min="22" max="22" width="9.71"/>
  </cols>
  <sheetData>
    <row r="1" ht="15.75" customHeight="1">
      <c r="A1" s="174" t="s">
        <v>12</v>
      </c>
      <c r="B1" s="175" t="s">
        <v>1</v>
      </c>
      <c r="C1" s="175" t="s">
        <v>2</v>
      </c>
      <c r="D1" s="176" t="s">
        <v>3</v>
      </c>
      <c r="G1" s="54"/>
      <c r="H1" s="108" t="s">
        <v>57</v>
      </c>
      <c r="I1" s="55" t="s">
        <v>13</v>
      </c>
      <c r="J1" s="41"/>
      <c r="K1" s="41"/>
      <c r="L1" s="56" t="s">
        <v>14</v>
      </c>
      <c r="M1" s="41"/>
      <c r="N1" s="41"/>
      <c r="O1" s="42"/>
      <c r="P1" s="55" t="s">
        <v>58</v>
      </c>
      <c r="Q1" s="41"/>
      <c r="R1" s="42"/>
      <c r="S1" s="57" t="s">
        <v>59</v>
      </c>
      <c r="T1" s="58"/>
      <c r="U1" s="58"/>
      <c r="V1" s="59"/>
    </row>
    <row r="2" ht="15.75" customHeight="1">
      <c r="A2" s="177" t="str">
        <f>'Master Sheet'!H3</f>
        <v>#N/A</v>
      </c>
      <c r="B2" s="178" t="str">
        <f>'Master Sheet'!M3</f>
        <v>#N/A</v>
      </c>
      <c r="C2" s="178" t="str">
        <f>'Master Sheet'!R3</f>
        <v>#N/A</v>
      </c>
      <c r="D2" s="179" t="str">
        <f>'Master Sheet'!W3</f>
        <v>#N/A</v>
      </c>
      <c r="G2" s="180" t="s">
        <v>106</v>
      </c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G3" s="64">
        <v>1.0</v>
      </c>
      <c r="H3" s="185" t="s">
        <v>83</v>
      </c>
      <c r="I3" s="186" t="s">
        <v>85</v>
      </c>
      <c r="J3" s="186" t="s">
        <v>86</v>
      </c>
      <c r="K3" s="186" t="s">
        <v>87</v>
      </c>
      <c r="L3" s="187" t="s">
        <v>88</v>
      </c>
      <c r="M3" s="187" t="s">
        <v>89</v>
      </c>
      <c r="N3" s="187" t="s">
        <v>90</v>
      </c>
      <c r="O3" s="187" t="s">
        <v>95</v>
      </c>
      <c r="P3" s="188" t="s">
        <v>91</v>
      </c>
      <c r="Q3" s="188" t="s">
        <v>92</v>
      </c>
      <c r="R3" s="188" t="s">
        <v>93</v>
      </c>
      <c r="S3" s="76" t="str">
        <f>SUMPRODUCT(SUMIF('Master Sheet'!$B$3:$B$24,$H3:$R3,'Master Sheet'!$E$3:$E$24))</f>
        <v>0</v>
      </c>
      <c r="T3" s="77" t="str">
        <f>SUMPRODUCT(COUNTIFS('Master Sheet'!$B$3:$B$24,$H3:$R3,'Master Sheet'!$C$3:$C$24,T$2))</f>
        <v>0</v>
      </c>
      <c r="U3" s="77" t="str">
        <f>SUMPRODUCT(COUNTIFS('Master Sheet'!$B$3:$B$24,$H3:$R3,'Master Sheet'!$C$3:$C$24,U$2))</f>
        <v>0</v>
      </c>
      <c r="V3" s="78" t="str">
        <f t="shared" ref="V3:V72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G4" s="79">
        <v>2.0</v>
      </c>
      <c r="H4" s="185" t="s">
        <v>84</v>
      </c>
      <c r="I4" s="186" t="s">
        <v>85</v>
      </c>
      <c r="J4" s="186" t="s">
        <v>86</v>
      </c>
      <c r="K4" s="186" t="s">
        <v>94</v>
      </c>
      <c r="L4" s="187" t="s">
        <v>88</v>
      </c>
      <c r="M4" s="187" t="s">
        <v>89</v>
      </c>
      <c r="N4" s="187" t="s">
        <v>90</v>
      </c>
      <c r="O4" s="187" t="s">
        <v>98</v>
      </c>
      <c r="P4" s="188" t="s">
        <v>91</v>
      </c>
      <c r="Q4" s="188" t="s">
        <v>92</v>
      </c>
      <c r="R4" s="188" t="s">
        <v>96</v>
      </c>
      <c r="S4" s="91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93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G5" s="64">
        <v>3.0</v>
      </c>
      <c r="H5" s="185" t="s">
        <v>83</v>
      </c>
      <c r="I5" s="186" t="s">
        <v>85</v>
      </c>
      <c r="J5" s="186" t="s">
        <v>86</v>
      </c>
      <c r="K5" s="186" t="s">
        <v>97</v>
      </c>
      <c r="L5" s="187" t="s">
        <v>88</v>
      </c>
      <c r="M5" s="187" t="s">
        <v>89</v>
      </c>
      <c r="N5" s="187" t="s">
        <v>95</v>
      </c>
      <c r="O5" s="187" t="s">
        <v>98</v>
      </c>
      <c r="P5" s="188" t="s">
        <v>91</v>
      </c>
      <c r="Q5" s="188" t="s">
        <v>92</v>
      </c>
      <c r="R5" s="188" t="s">
        <v>99</v>
      </c>
      <c r="S5" s="91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93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G6" s="64">
        <v>4.0</v>
      </c>
      <c r="H6" s="185" t="s">
        <v>84</v>
      </c>
      <c r="I6" s="186" t="s">
        <v>85</v>
      </c>
      <c r="J6" s="186" t="s">
        <v>86</v>
      </c>
      <c r="K6" s="186" t="s">
        <v>100</v>
      </c>
      <c r="L6" s="187" t="s">
        <v>88</v>
      </c>
      <c r="M6" s="187" t="s">
        <v>90</v>
      </c>
      <c r="N6" s="187" t="s">
        <v>95</v>
      </c>
      <c r="O6" s="187" t="s">
        <v>98</v>
      </c>
      <c r="P6" s="188" t="s">
        <v>91</v>
      </c>
      <c r="Q6" s="188" t="s">
        <v>92</v>
      </c>
      <c r="R6" s="188" t="s">
        <v>101</v>
      </c>
      <c r="S6" s="91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93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G7" s="79">
        <v>5.0</v>
      </c>
      <c r="H7" s="185" t="s">
        <v>83</v>
      </c>
      <c r="I7" s="186" t="s">
        <v>85</v>
      </c>
      <c r="J7" s="186" t="s">
        <v>86</v>
      </c>
      <c r="K7" s="186" t="s">
        <v>102</v>
      </c>
      <c r="L7" s="187" t="s">
        <v>89</v>
      </c>
      <c r="M7" s="187" t="s">
        <v>90</v>
      </c>
      <c r="N7" s="187" t="s">
        <v>95</v>
      </c>
      <c r="O7" s="187" t="s">
        <v>98</v>
      </c>
      <c r="P7" s="188" t="s">
        <v>91</v>
      </c>
      <c r="Q7" s="188" t="s">
        <v>92</v>
      </c>
      <c r="R7" s="188" t="s">
        <v>103</v>
      </c>
      <c r="S7" s="91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93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G8" s="64">
        <v>6.0</v>
      </c>
      <c r="H8" s="185" t="s">
        <v>84</v>
      </c>
      <c r="I8" s="186" t="s">
        <v>85</v>
      </c>
      <c r="J8" s="186" t="s">
        <v>86</v>
      </c>
      <c r="K8" s="186" t="s">
        <v>104</v>
      </c>
      <c r="L8" s="187" t="s">
        <v>88</v>
      </c>
      <c r="M8" s="187" t="s">
        <v>89</v>
      </c>
      <c r="N8" s="187" t="s">
        <v>90</v>
      </c>
      <c r="O8" s="187" t="s">
        <v>95</v>
      </c>
      <c r="P8" s="188" t="s">
        <v>91</v>
      </c>
      <c r="Q8" s="188" t="s">
        <v>93</v>
      </c>
      <c r="R8" s="188" t="s">
        <v>96</v>
      </c>
      <c r="S8" s="91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93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G9" s="64">
        <v>7.0</v>
      </c>
      <c r="H9" s="185" t="s">
        <v>83</v>
      </c>
      <c r="I9" s="186" t="s">
        <v>85</v>
      </c>
      <c r="J9" s="186" t="s">
        <v>87</v>
      </c>
      <c r="K9" s="186" t="s">
        <v>94</v>
      </c>
      <c r="L9" s="187" t="s">
        <v>88</v>
      </c>
      <c r="M9" s="187" t="s">
        <v>89</v>
      </c>
      <c r="N9" s="187" t="s">
        <v>90</v>
      </c>
      <c r="O9" s="187" t="s">
        <v>98</v>
      </c>
      <c r="P9" s="188" t="s">
        <v>91</v>
      </c>
      <c r="Q9" s="188" t="s">
        <v>93</v>
      </c>
      <c r="R9" s="188" t="s">
        <v>99</v>
      </c>
      <c r="S9" s="91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93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G10" s="79">
        <v>8.0</v>
      </c>
      <c r="H10" s="185" t="s">
        <v>84</v>
      </c>
      <c r="I10" s="186" t="s">
        <v>85</v>
      </c>
      <c r="J10" s="186" t="s">
        <v>87</v>
      </c>
      <c r="K10" s="186" t="s">
        <v>97</v>
      </c>
      <c r="L10" s="187" t="s">
        <v>88</v>
      </c>
      <c r="M10" s="187" t="s">
        <v>89</v>
      </c>
      <c r="N10" s="187" t="s">
        <v>95</v>
      </c>
      <c r="O10" s="187" t="s">
        <v>98</v>
      </c>
      <c r="P10" s="188" t="s">
        <v>91</v>
      </c>
      <c r="Q10" s="188" t="s">
        <v>93</v>
      </c>
      <c r="R10" s="188" t="s">
        <v>101</v>
      </c>
      <c r="S10" s="91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93" t="str">
        <f t="shared" si="1"/>
        <v>INVALID</v>
      </c>
    </row>
    <row r="11" ht="15.75" customHeight="1">
      <c r="A11" s="190"/>
      <c r="B11" s="191" t="str">
        <f>'Master Sheet'!M12</f>
        <v>#N/A</v>
      </c>
      <c r="C11" s="192"/>
      <c r="D11" s="193" t="str">
        <f>'Master Sheet'!W12</f>
        <v>#N/A</v>
      </c>
      <c r="G11" s="64">
        <v>9.0</v>
      </c>
      <c r="H11" s="185" t="s">
        <v>83</v>
      </c>
      <c r="I11" s="186" t="s">
        <v>85</v>
      </c>
      <c r="J11" s="186" t="s">
        <v>87</v>
      </c>
      <c r="K11" s="186" t="s">
        <v>100</v>
      </c>
      <c r="L11" s="187" t="s">
        <v>88</v>
      </c>
      <c r="M11" s="187" t="s">
        <v>90</v>
      </c>
      <c r="N11" s="187" t="s">
        <v>95</v>
      </c>
      <c r="O11" s="187" t="s">
        <v>98</v>
      </c>
      <c r="P11" s="188" t="s">
        <v>91</v>
      </c>
      <c r="Q11" s="188" t="s">
        <v>93</v>
      </c>
      <c r="R11" s="188" t="s">
        <v>103</v>
      </c>
      <c r="S11" s="91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93" t="str">
        <f t="shared" si="1"/>
        <v>INVALID</v>
      </c>
    </row>
    <row r="12">
      <c r="G12" s="64">
        <v>10.0</v>
      </c>
      <c r="H12" s="185" t="s">
        <v>84</v>
      </c>
      <c r="I12" s="186" t="s">
        <v>85</v>
      </c>
      <c r="J12" s="186" t="s">
        <v>87</v>
      </c>
      <c r="K12" s="186" t="s">
        <v>102</v>
      </c>
      <c r="L12" s="187" t="s">
        <v>89</v>
      </c>
      <c r="M12" s="187" t="s">
        <v>90</v>
      </c>
      <c r="N12" s="187" t="s">
        <v>95</v>
      </c>
      <c r="O12" s="187" t="s">
        <v>98</v>
      </c>
      <c r="P12" s="188" t="s">
        <v>91</v>
      </c>
      <c r="Q12" s="188" t="s">
        <v>96</v>
      </c>
      <c r="R12" s="188" t="s">
        <v>99</v>
      </c>
      <c r="S12" s="91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93" t="str">
        <f t="shared" si="1"/>
        <v>INVALID</v>
      </c>
    </row>
    <row r="13">
      <c r="A13" s="4"/>
      <c r="B13" s="4"/>
      <c r="C13" s="4"/>
      <c r="D13" s="4"/>
      <c r="G13" s="79">
        <v>11.0</v>
      </c>
      <c r="H13" s="185" t="s">
        <v>83</v>
      </c>
      <c r="I13" s="186" t="s">
        <v>85</v>
      </c>
      <c r="J13" s="186" t="s">
        <v>87</v>
      </c>
      <c r="K13" s="186" t="s">
        <v>104</v>
      </c>
      <c r="L13" s="187" t="s">
        <v>88</v>
      </c>
      <c r="M13" s="187" t="s">
        <v>89</v>
      </c>
      <c r="N13" s="187" t="s">
        <v>90</v>
      </c>
      <c r="O13" s="187" t="s">
        <v>95</v>
      </c>
      <c r="P13" s="188" t="s">
        <v>91</v>
      </c>
      <c r="Q13" s="188" t="s">
        <v>96</v>
      </c>
      <c r="R13" s="188" t="s">
        <v>101</v>
      </c>
      <c r="S13" s="91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93" t="str">
        <f t="shared" si="1"/>
        <v>INVALID</v>
      </c>
    </row>
    <row r="14" ht="15.75" customHeight="1">
      <c r="G14" s="64">
        <v>12.0</v>
      </c>
      <c r="H14" s="185" t="s">
        <v>84</v>
      </c>
      <c r="I14" s="186" t="s">
        <v>85</v>
      </c>
      <c r="J14" s="186" t="s">
        <v>94</v>
      </c>
      <c r="K14" s="186" t="s">
        <v>97</v>
      </c>
      <c r="L14" s="187" t="s">
        <v>88</v>
      </c>
      <c r="M14" s="187" t="s">
        <v>89</v>
      </c>
      <c r="N14" s="187" t="s">
        <v>90</v>
      </c>
      <c r="O14" s="187" t="s">
        <v>98</v>
      </c>
      <c r="P14" s="188" t="s">
        <v>91</v>
      </c>
      <c r="Q14" s="188" t="s">
        <v>96</v>
      </c>
      <c r="R14" s="188" t="s">
        <v>103</v>
      </c>
      <c r="S14" s="91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93" t="str">
        <f t="shared" si="1"/>
        <v>INVALID</v>
      </c>
    </row>
    <row r="15" ht="16.5" customHeight="1">
      <c r="A15" s="194" t="s">
        <v>105</v>
      </c>
      <c r="B15" s="42"/>
      <c r="C15" s="195" t="str">
        <f>MAX(COMBIN('Master Sheet'!$I$16,3),COMBIN('Master Sheet'!$I$18,3))</f>
        <v>20</v>
      </c>
      <c r="G15" s="79">
        <v>13.0</v>
      </c>
      <c r="H15" s="185" t="s">
        <v>83</v>
      </c>
      <c r="I15" s="186" t="s">
        <v>85</v>
      </c>
      <c r="J15" s="186" t="s">
        <v>94</v>
      </c>
      <c r="K15" s="186" t="s">
        <v>100</v>
      </c>
      <c r="L15" s="187" t="s">
        <v>88</v>
      </c>
      <c r="M15" s="187" t="s">
        <v>89</v>
      </c>
      <c r="N15" s="187" t="s">
        <v>95</v>
      </c>
      <c r="O15" s="187" t="s">
        <v>98</v>
      </c>
      <c r="P15" s="188" t="s">
        <v>91</v>
      </c>
      <c r="Q15" s="188" t="s">
        <v>99</v>
      </c>
      <c r="R15" s="188" t="s">
        <v>101</v>
      </c>
      <c r="S15" s="91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93" t="str">
        <f t="shared" si="1"/>
        <v>INVALID</v>
      </c>
    </row>
    <row r="16">
      <c r="G16" s="64">
        <v>14.0</v>
      </c>
      <c r="H16" s="185" t="s">
        <v>84</v>
      </c>
      <c r="I16" s="186" t="s">
        <v>85</v>
      </c>
      <c r="J16" s="186" t="s">
        <v>94</v>
      </c>
      <c r="K16" s="186" t="s">
        <v>102</v>
      </c>
      <c r="L16" s="187" t="s">
        <v>88</v>
      </c>
      <c r="M16" s="187" t="s">
        <v>90</v>
      </c>
      <c r="N16" s="187" t="s">
        <v>95</v>
      </c>
      <c r="O16" s="187" t="s">
        <v>98</v>
      </c>
      <c r="P16" s="188" t="s">
        <v>91</v>
      </c>
      <c r="Q16" s="188" t="s">
        <v>99</v>
      </c>
      <c r="R16" s="188" t="s">
        <v>103</v>
      </c>
      <c r="S16" s="91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93" t="str">
        <f t="shared" si="1"/>
        <v>INVALID</v>
      </c>
    </row>
    <row r="17">
      <c r="G17" s="64">
        <v>15.0</v>
      </c>
      <c r="H17" s="185" t="s">
        <v>83</v>
      </c>
      <c r="I17" s="186" t="s">
        <v>85</v>
      </c>
      <c r="J17" s="186" t="s">
        <v>94</v>
      </c>
      <c r="K17" s="186" t="s">
        <v>104</v>
      </c>
      <c r="L17" s="187" t="s">
        <v>89</v>
      </c>
      <c r="M17" s="187" t="s">
        <v>90</v>
      </c>
      <c r="N17" s="187" t="s">
        <v>95</v>
      </c>
      <c r="O17" s="187" t="s">
        <v>98</v>
      </c>
      <c r="P17" s="188" t="s">
        <v>91</v>
      </c>
      <c r="Q17" s="188" t="s">
        <v>101</v>
      </c>
      <c r="R17" s="188" t="s">
        <v>103</v>
      </c>
      <c r="S17" s="91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93" t="str">
        <f t="shared" si="1"/>
        <v>INVALID</v>
      </c>
    </row>
    <row r="18">
      <c r="G18" s="79">
        <v>16.0</v>
      </c>
      <c r="H18" s="185" t="s">
        <v>84</v>
      </c>
      <c r="I18" s="186" t="s">
        <v>85</v>
      </c>
      <c r="J18" s="186" t="s">
        <v>97</v>
      </c>
      <c r="K18" s="186" t="s">
        <v>100</v>
      </c>
      <c r="L18" s="187" t="s">
        <v>88</v>
      </c>
      <c r="M18" s="187" t="s">
        <v>89</v>
      </c>
      <c r="N18" s="187" t="s">
        <v>90</v>
      </c>
      <c r="O18" s="187" t="s">
        <v>95</v>
      </c>
      <c r="P18" s="188" t="s">
        <v>92</v>
      </c>
      <c r="Q18" s="188" t="s">
        <v>93</v>
      </c>
      <c r="R18" s="188" t="s">
        <v>96</v>
      </c>
      <c r="S18" s="91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93" t="str">
        <f t="shared" si="1"/>
        <v>INVALID</v>
      </c>
    </row>
    <row r="19">
      <c r="G19" s="64">
        <v>17.0</v>
      </c>
      <c r="H19" s="185" t="s">
        <v>83</v>
      </c>
      <c r="I19" s="186" t="s">
        <v>85</v>
      </c>
      <c r="J19" s="186" t="s">
        <v>97</v>
      </c>
      <c r="K19" s="186" t="s">
        <v>102</v>
      </c>
      <c r="L19" s="187" t="s">
        <v>88</v>
      </c>
      <c r="M19" s="187" t="s">
        <v>89</v>
      </c>
      <c r="N19" s="187" t="s">
        <v>90</v>
      </c>
      <c r="O19" s="187" t="s">
        <v>98</v>
      </c>
      <c r="P19" s="188" t="s">
        <v>92</v>
      </c>
      <c r="Q19" s="188" t="s">
        <v>93</v>
      </c>
      <c r="R19" s="188" t="s">
        <v>99</v>
      </c>
      <c r="S19" s="91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93" t="str">
        <f t="shared" si="1"/>
        <v>INVALID</v>
      </c>
    </row>
    <row r="20">
      <c r="A20" s="4"/>
      <c r="B20" s="4"/>
      <c r="C20" s="4"/>
      <c r="D20" s="4"/>
      <c r="G20" s="64">
        <v>18.0</v>
      </c>
      <c r="H20" s="185" t="s">
        <v>84</v>
      </c>
      <c r="I20" s="186" t="s">
        <v>85</v>
      </c>
      <c r="J20" s="186" t="s">
        <v>97</v>
      </c>
      <c r="K20" s="186" t="s">
        <v>104</v>
      </c>
      <c r="L20" s="187" t="s">
        <v>88</v>
      </c>
      <c r="M20" s="187" t="s">
        <v>89</v>
      </c>
      <c r="N20" s="187" t="s">
        <v>95</v>
      </c>
      <c r="O20" s="187" t="s">
        <v>98</v>
      </c>
      <c r="P20" s="188" t="s">
        <v>92</v>
      </c>
      <c r="Q20" s="188" t="s">
        <v>93</v>
      </c>
      <c r="R20" s="188" t="s">
        <v>101</v>
      </c>
      <c r="S20" s="91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93" t="str">
        <f t="shared" si="1"/>
        <v>INVALID</v>
      </c>
    </row>
    <row r="21" ht="15.75" customHeight="1">
      <c r="G21" s="79">
        <v>19.0</v>
      </c>
      <c r="H21" s="185" t="s">
        <v>83</v>
      </c>
      <c r="I21" s="186" t="s">
        <v>85</v>
      </c>
      <c r="J21" s="186" t="s">
        <v>100</v>
      </c>
      <c r="K21" s="186" t="s">
        <v>102</v>
      </c>
      <c r="L21" s="187" t="s">
        <v>88</v>
      </c>
      <c r="M21" s="187" t="s">
        <v>90</v>
      </c>
      <c r="N21" s="187" t="s">
        <v>95</v>
      </c>
      <c r="O21" s="187" t="s">
        <v>98</v>
      </c>
      <c r="P21" s="188" t="s">
        <v>92</v>
      </c>
      <c r="Q21" s="188" t="s">
        <v>93</v>
      </c>
      <c r="R21" s="188" t="s">
        <v>103</v>
      </c>
      <c r="S21" s="91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93" t="str">
        <f t="shared" si="1"/>
        <v>INVALID</v>
      </c>
    </row>
    <row r="22" ht="15.75" customHeight="1">
      <c r="G22" s="64">
        <v>20.0</v>
      </c>
      <c r="H22" s="185" t="s">
        <v>84</v>
      </c>
      <c r="I22" s="186" t="s">
        <v>85</v>
      </c>
      <c r="J22" s="186" t="s">
        <v>100</v>
      </c>
      <c r="K22" s="186" t="s">
        <v>104</v>
      </c>
      <c r="L22" s="187" t="s">
        <v>89</v>
      </c>
      <c r="M22" s="187" t="s">
        <v>90</v>
      </c>
      <c r="N22" s="187" t="s">
        <v>95</v>
      </c>
      <c r="O22" s="187" t="s">
        <v>98</v>
      </c>
      <c r="P22" s="188" t="s">
        <v>92</v>
      </c>
      <c r="Q22" s="188" t="s">
        <v>96</v>
      </c>
      <c r="R22" s="188" t="s">
        <v>99</v>
      </c>
      <c r="S22" s="91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93" t="str">
        <f t="shared" si="1"/>
        <v>INVALID</v>
      </c>
    </row>
    <row r="23" ht="15.75" customHeight="1">
      <c r="G23" s="64">
        <v>21.0</v>
      </c>
      <c r="H23" s="185" t="s">
        <v>83</v>
      </c>
      <c r="I23" s="186" t="s">
        <v>85</v>
      </c>
      <c r="J23" s="186" t="s">
        <v>102</v>
      </c>
      <c r="K23" s="186" t="s">
        <v>104</v>
      </c>
      <c r="L23" s="187" t="s">
        <v>88</v>
      </c>
      <c r="M23" s="187" t="s">
        <v>89</v>
      </c>
      <c r="N23" s="187" t="s">
        <v>90</v>
      </c>
      <c r="O23" s="187" t="s">
        <v>95</v>
      </c>
      <c r="P23" s="188" t="s">
        <v>92</v>
      </c>
      <c r="Q23" s="188" t="s">
        <v>96</v>
      </c>
      <c r="R23" s="188" t="s">
        <v>101</v>
      </c>
      <c r="S23" s="91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93" t="str">
        <f t="shared" si="1"/>
        <v>INVALID</v>
      </c>
    </row>
    <row r="24" ht="15.75" customHeight="1">
      <c r="G24" s="79">
        <v>22.0</v>
      </c>
      <c r="H24" s="185" t="s">
        <v>84</v>
      </c>
      <c r="I24" s="186" t="s">
        <v>86</v>
      </c>
      <c r="J24" s="186" t="s">
        <v>87</v>
      </c>
      <c r="K24" s="186" t="s">
        <v>94</v>
      </c>
      <c r="L24" s="187" t="s">
        <v>88</v>
      </c>
      <c r="M24" s="187" t="s">
        <v>89</v>
      </c>
      <c r="N24" s="187" t="s">
        <v>90</v>
      </c>
      <c r="O24" s="187" t="s">
        <v>98</v>
      </c>
      <c r="P24" s="188" t="s">
        <v>92</v>
      </c>
      <c r="Q24" s="188" t="s">
        <v>96</v>
      </c>
      <c r="R24" s="188" t="s">
        <v>103</v>
      </c>
      <c r="S24" s="91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93" t="str">
        <f t="shared" si="1"/>
        <v>INVALID</v>
      </c>
    </row>
    <row r="25" ht="15.75" customHeight="1">
      <c r="G25" s="64">
        <v>23.0</v>
      </c>
      <c r="H25" s="185" t="s">
        <v>83</v>
      </c>
      <c r="I25" s="186" t="s">
        <v>86</v>
      </c>
      <c r="J25" s="186" t="s">
        <v>87</v>
      </c>
      <c r="K25" s="186" t="s">
        <v>97</v>
      </c>
      <c r="L25" s="187" t="s">
        <v>88</v>
      </c>
      <c r="M25" s="187" t="s">
        <v>89</v>
      </c>
      <c r="N25" s="187" t="s">
        <v>95</v>
      </c>
      <c r="O25" s="187" t="s">
        <v>98</v>
      </c>
      <c r="P25" s="188" t="s">
        <v>92</v>
      </c>
      <c r="Q25" s="188" t="s">
        <v>99</v>
      </c>
      <c r="R25" s="188" t="s">
        <v>101</v>
      </c>
      <c r="S25" s="91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93" t="str">
        <f t="shared" si="1"/>
        <v>INVALID</v>
      </c>
    </row>
    <row r="26" ht="15.75" customHeight="1">
      <c r="G26" s="79">
        <v>24.0</v>
      </c>
      <c r="H26" s="185" t="s">
        <v>84</v>
      </c>
      <c r="I26" s="186" t="s">
        <v>86</v>
      </c>
      <c r="J26" s="186" t="s">
        <v>87</v>
      </c>
      <c r="K26" s="186" t="s">
        <v>100</v>
      </c>
      <c r="L26" s="187" t="s">
        <v>88</v>
      </c>
      <c r="M26" s="187" t="s">
        <v>90</v>
      </c>
      <c r="N26" s="187" t="s">
        <v>95</v>
      </c>
      <c r="O26" s="187" t="s">
        <v>98</v>
      </c>
      <c r="P26" s="188" t="s">
        <v>92</v>
      </c>
      <c r="Q26" s="188" t="s">
        <v>99</v>
      </c>
      <c r="R26" s="188" t="s">
        <v>103</v>
      </c>
      <c r="S26" s="91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93" t="str">
        <f t="shared" si="1"/>
        <v>INVALID</v>
      </c>
    </row>
    <row r="27" ht="15.75" customHeight="1">
      <c r="G27" s="64">
        <v>25.0</v>
      </c>
      <c r="H27" s="185" t="s">
        <v>83</v>
      </c>
      <c r="I27" s="186" t="s">
        <v>86</v>
      </c>
      <c r="J27" s="186" t="s">
        <v>87</v>
      </c>
      <c r="K27" s="186" t="s">
        <v>102</v>
      </c>
      <c r="L27" s="187" t="s">
        <v>89</v>
      </c>
      <c r="M27" s="187" t="s">
        <v>90</v>
      </c>
      <c r="N27" s="187" t="s">
        <v>95</v>
      </c>
      <c r="O27" s="187" t="s">
        <v>98</v>
      </c>
      <c r="P27" s="188" t="s">
        <v>92</v>
      </c>
      <c r="Q27" s="188" t="s">
        <v>101</v>
      </c>
      <c r="R27" s="188" t="s">
        <v>103</v>
      </c>
      <c r="S27" s="91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93" t="str">
        <f t="shared" si="1"/>
        <v>INVALID</v>
      </c>
    </row>
    <row r="28" ht="15.75" customHeight="1">
      <c r="G28" s="64">
        <v>26.0</v>
      </c>
      <c r="H28" s="185" t="s">
        <v>84</v>
      </c>
      <c r="I28" s="186" t="s">
        <v>86</v>
      </c>
      <c r="J28" s="186" t="s">
        <v>87</v>
      </c>
      <c r="K28" s="186" t="s">
        <v>104</v>
      </c>
      <c r="L28" s="187" t="s">
        <v>88</v>
      </c>
      <c r="M28" s="187" t="s">
        <v>89</v>
      </c>
      <c r="N28" s="187" t="s">
        <v>90</v>
      </c>
      <c r="O28" s="187" t="s">
        <v>95</v>
      </c>
      <c r="P28" s="188" t="s">
        <v>93</v>
      </c>
      <c r="Q28" s="188" t="s">
        <v>96</v>
      </c>
      <c r="R28" s="188" t="s">
        <v>99</v>
      </c>
      <c r="S28" s="91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93" t="str">
        <f t="shared" si="1"/>
        <v>INVALID</v>
      </c>
    </row>
    <row r="29" ht="15.75" customHeight="1">
      <c r="G29" s="79">
        <v>27.0</v>
      </c>
      <c r="H29" s="185" t="s">
        <v>83</v>
      </c>
      <c r="I29" s="186" t="s">
        <v>86</v>
      </c>
      <c r="J29" s="186" t="s">
        <v>94</v>
      </c>
      <c r="K29" s="186" t="s">
        <v>97</v>
      </c>
      <c r="L29" s="187" t="s">
        <v>88</v>
      </c>
      <c r="M29" s="187" t="s">
        <v>89</v>
      </c>
      <c r="N29" s="187" t="s">
        <v>90</v>
      </c>
      <c r="O29" s="187" t="s">
        <v>98</v>
      </c>
      <c r="P29" s="188" t="s">
        <v>93</v>
      </c>
      <c r="Q29" s="188" t="s">
        <v>96</v>
      </c>
      <c r="R29" s="188" t="s">
        <v>101</v>
      </c>
      <c r="S29" s="91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93" t="str">
        <f t="shared" si="1"/>
        <v>INVALID</v>
      </c>
    </row>
    <row r="30" ht="15.75" customHeight="1">
      <c r="G30" s="64">
        <v>28.0</v>
      </c>
      <c r="H30" s="185" t="s">
        <v>84</v>
      </c>
      <c r="I30" s="186" t="s">
        <v>86</v>
      </c>
      <c r="J30" s="186" t="s">
        <v>94</v>
      </c>
      <c r="K30" s="186" t="s">
        <v>100</v>
      </c>
      <c r="L30" s="187" t="s">
        <v>88</v>
      </c>
      <c r="M30" s="187" t="s">
        <v>89</v>
      </c>
      <c r="N30" s="187" t="s">
        <v>95</v>
      </c>
      <c r="O30" s="187" t="s">
        <v>98</v>
      </c>
      <c r="P30" s="188" t="s">
        <v>93</v>
      </c>
      <c r="Q30" s="188" t="s">
        <v>96</v>
      </c>
      <c r="R30" s="188" t="s">
        <v>103</v>
      </c>
      <c r="S30" s="91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93" t="str">
        <f t="shared" si="1"/>
        <v>INVALID</v>
      </c>
    </row>
    <row r="31" ht="15.75" customHeight="1">
      <c r="G31" s="64">
        <v>29.0</v>
      </c>
      <c r="H31" s="185" t="s">
        <v>83</v>
      </c>
      <c r="I31" s="186" t="s">
        <v>86</v>
      </c>
      <c r="J31" s="186" t="s">
        <v>94</v>
      </c>
      <c r="K31" s="186" t="s">
        <v>102</v>
      </c>
      <c r="L31" s="187" t="s">
        <v>88</v>
      </c>
      <c r="M31" s="187" t="s">
        <v>90</v>
      </c>
      <c r="N31" s="187" t="s">
        <v>95</v>
      </c>
      <c r="O31" s="187" t="s">
        <v>98</v>
      </c>
      <c r="P31" s="188" t="s">
        <v>93</v>
      </c>
      <c r="Q31" s="188" t="s">
        <v>99</v>
      </c>
      <c r="R31" s="188" t="s">
        <v>101</v>
      </c>
      <c r="S31" s="91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93" t="str">
        <f t="shared" si="1"/>
        <v>INVALID</v>
      </c>
    </row>
    <row r="32" ht="15.75" customHeight="1">
      <c r="G32" s="79">
        <v>30.0</v>
      </c>
      <c r="H32" s="185" t="s">
        <v>84</v>
      </c>
      <c r="I32" s="186" t="s">
        <v>86</v>
      </c>
      <c r="J32" s="186" t="s">
        <v>94</v>
      </c>
      <c r="K32" s="186" t="s">
        <v>104</v>
      </c>
      <c r="L32" s="187" t="s">
        <v>89</v>
      </c>
      <c r="M32" s="187" t="s">
        <v>90</v>
      </c>
      <c r="N32" s="187" t="s">
        <v>95</v>
      </c>
      <c r="O32" s="187" t="s">
        <v>98</v>
      </c>
      <c r="P32" s="188" t="s">
        <v>93</v>
      </c>
      <c r="Q32" s="188" t="s">
        <v>99</v>
      </c>
      <c r="R32" s="188" t="s">
        <v>103</v>
      </c>
      <c r="S32" s="91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93" t="str">
        <f t="shared" si="1"/>
        <v>INVALID</v>
      </c>
    </row>
    <row r="33" ht="15.75" customHeight="1">
      <c r="G33" s="64">
        <v>31.0</v>
      </c>
      <c r="H33" s="185" t="s">
        <v>83</v>
      </c>
      <c r="I33" s="186" t="s">
        <v>86</v>
      </c>
      <c r="J33" s="186" t="s">
        <v>97</v>
      </c>
      <c r="K33" s="186" t="s">
        <v>100</v>
      </c>
      <c r="L33" s="187" t="s">
        <v>88</v>
      </c>
      <c r="M33" s="187" t="s">
        <v>89</v>
      </c>
      <c r="N33" s="187" t="s">
        <v>90</v>
      </c>
      <c r="O33" s="187" t="s">
        <v>95</v>
      </c>
      <c r="P33" s="188" t="s">
        <v>93</v>
      </c>
      <c r="Q33" s="188" t="s">
        <v>101</v>
      </c>
      <c r="R33" s="188" t="s">
        <v>103</v>
      </c>
      <c r="S33" s="91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93" t="str">
        <f t="shared" si="1"/>
        <v>INVALID</v>
      </c>
    </row>
    <row r="34" ht="15.75" customHeight="1">
      <c r="G34" s="64">
        <v>32.0</v>
      </c>
      <c r="H34" s="185" t="s">
        <v>84</v>
      </c>
      <c r="I34" s="186" t="s">
        <v>86</v>
      </c>
      <c r="J34" s="186" t="s">
        <v>97</v>
      </c>
      <c r="K34" s="186" t="s">
        <v>102</v>
      </c>
      <c r="L34" s="187" t="s">
        <v>88</v>
      </c>
      <c r="M34" s="187" t="s">
        <v>89</v>
      </c>
      <c r="N34" s="187" t="s">
        <v>90</v>
      </c>
      <c r="O34" s="187" t="s">
        <v>98</v>
      </c>
      <c r="P34" s="188" t="s">
        <v>96</v>
      </c>
      <c r="Q34" s="188" t="s">
        <v>99</v>
      </c>
      <c r="R34" s="188" t="s">
        <v>101</v>
      </c>
      <c r="S34" s="91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93" t="str">
        <f t="shared" si="1"/>
        <v>INVALID</v>
      </c>
    </row>
    <row r="35" ht="15.75" customHeight="1">
      <c r="G35" s="79">
        <v>33.0</v>
      </c>
      <c r="H35" s="185" t="s">
        <v>83</v>
      </c>
      <c r="I35" s="186" t="s">
        <v>86</v>
      </c>
      <c r="J35" s="186" t="s">
        <v>97</v>
      </c>
      <c r="K35" s="186" t="s">
        <v>104</v>
      </c>
      <c r="L35" s="187" t="s">
        <v>88</v>
      </c>
      <c r="M35" s="187" t="s">
        <v>89</v>
      </c>
      <c r="N35" s="187" t="s">
        <v>95</v>
      </c>
      <c r="O35" s="187" t="s">
        <v>98</v>
      </c>
      <c r="P35" s="188" t="s">
        <v>96</v>
      </c>
      <c r="Q35" s="188" t="s">
        <v>99</v>
      </c>
      <c r="R35" s="188" t="s">
        <v>103</v>
      </c>
      <c r="S35" s="91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93" t="str">
        <f t="shared" si="1"/>
        <v>INVALID</v>
      </c>
    </row>
    <row r="36" ht="15.75" customHeight="1">
      <c r="G36" s="64">
        <v>34.0</v>
      </c>
      <c r="H36" s="185" t="s">
        <v>84</v>
      </c>
      <c r="I36" s="186" t="s">
        <v>86</v>
      </c>
      <c r="J36" s="186" t="s">
        <v>100</v>
      </c>
      <c r="K36" s="186" t="s">
        <v>102</v>
      </c>
      <c r="L36" s="187" t="s">
        <v>88</v>
      </c>
      <c r="M36" s="187" t="s">
        <v>90</v>
      </c>
      <c r="N36" s="187" t="s">
        <v>95</v>
      </c>
      <c r="O36" s="187" t="s">
        <v>98</v>
      </c>
      <c r="P36" s="188" t="s">
        <v>96</v>
      </c>
      <c r="Q36" s="188" t="s">
        <v>101</v>
      </c>
      <c r="R36" s="188" t="s">
        <v>103</v>
      </c>
      <c r="S36" s="91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93" t="str">
        <f t="shared" si="1"/>
        <v>INVALID</v>
      </c>
    </row>
    <row r="37" ht="15.75" customHeight="1">
      <c r="G37" s="79">
        <v>35.0</v>
      </c>
      <c r="H37" s="185" t="s">
        <v>83</v>
      </c>
      <c r="I37" s="186" t="s">
        <v>86</v>
      </c>
      <c r="J37" s="186" t="s">
        <v>100</v>
      </c>
      <c r="K37" s="186" t="s">
        <v>104</v>
      </c>
      <c r="L37" s="187" t="s">
        <v>89</v>
      </c>
      <c r="M37" s="187" t="s">
        <v>90</v>
      </c>
      <c r="N37" s="187" t="s">
        <v>95</v>
      </c>
      <c r="O37" s="187" t="s">
        <v>98</v>
      </c>
      <c r="P37" s="188" t="s">
        <v>99</v>
      </c>
      <c r="Q37" s="188" t="s">
        <v>101</v>
      </c>
      <c r="R37" s="188" t="s">
        <v>103</v>
      </c>
      <c r="S37" s="105" t="str">
        <f>SUMPRODUCT(SUMIF('Master Sheet'!$B$3:$B$24,$H37:$R37,'Master Sheet'!$E$3:$E$24))</f>
        <v>0</v>
      </c>
      <c r="T37" s="106" t="str">
        <f>SUMPRODUCT(COUNTIFS('Master Sheet'!$B$3:$B$24,$H37:$R37,'Master Sheet'!$C$3:$C$24,T$2))</f>
        <v>0</v>
      </c>
      <c r="U37" s="106" t="str">
        <f>SUMPRODUCT(COUNTIFS('Master Sheet'!$B$3:$B$24,$H37:$R37,'Master Sheet'!$C$3:$C$24,U$2))</f>
        <v>0</v>
      </c>
      <c r="V37" s="34" t="str">
        <f t="shared" si="1"/>
        <v>INVALID</v>
      </c>
    </row>
    <row r="38" ht="15.75" customHeight="1">
      <c r="G38" s="64">
        <v>36.0</v>
      </c>
      <c r="H38" s="185" t="s">
        <v>84</v>
      </c>
      <c r="I38" s="186" t="s">
        <v>86</v>
      </c>
      <c r="J38" s="186" t="s">
        <v>102</v>
      </c>
      <c r="K38" s="186" t="s">
        <v>104</v>
      </c>
      <c r="L38" s="187" t="s">
        <v>88</v>
      </c>
      <c r="M38" s="187" t="s">
        <v>89</v>
      </c>
      <c r="N38" s="187" t="s">
        <v>90</v>
      </c>
      <c r="O38" s="187" t="s">
        <v>95</v>
      </c>
      <c r="P38" s="188" t="s">
        <v>91</v>
      </c>
      <c r="Q38" s="188" t="s">
        <v>92</v>
      </c>
      <c r="R38" s="188" t="s">
        <v>93</v>
      </c>
      <c r="S38" s="91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93" t="str">
        <f t="shared" si="1"/>
        <v>INVALID</v>
      </c>
    </row>
    <row r="39" ht="15.75" customHeight="1">
      <c r="G39" s="64">
        <v>37.0</v>
      </c>
      <c r="H39" s="185" t="s">
        <v>83</v>
      </c>
      <c r="I39" s="186" t="s">
        <v>87</v>
      </c>
      <c r="J39" s="186" t="s">
        <v>94</v>
      </c>
      <c r="K39" s="186" t="s">
        <v>97</v>
      </c>
      <c r="L39" s="187" t="s">
        <v>88</v>
      </c>
      <c r="M39" s="187" t="s">
        <v>89</v>
      </c>
      <c r="N39" s="187" t="s">
        <v>90</v>
      </c>
      <c r="O39" s="187" t="s">
        <v>98</v>
      </c>
      <c r="P39" s="188" t="s">
        <v>91</v>
      </c>
      <c r="Q39" s="188" t="s">
        <v>92</v>
      </c>
      <c r="R39" s="188" t="s">
        <v>96</v>
      </c>
      <c r="S39" s="91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93" t="str">
        <f t="shared" si="1"/>
        <v>INVALID</v>
      </c>
    </row>
    <row r="40" ht="15.75" customHeight="1">
      <c r="G40" s="79">
        <v>38.0</v>
      </c>
      <c r="H40" s="185" t="s">
        <v>84</v>
      </c>
      <c r="I40" s="186" t="s">
        <v>87</v>
      </c>
      <c r="J40" s="186" t="s">
        <v>94</v>
      </c>
      <c r="K40" s="186" t="s">
        <v>100</v>
      </c>
      <c r="L40" s="187" t="s">
        <v>88</v>
      </c>
      <c r="M40" s="187" t="s">
        <v>89</v>
      </c>
      <c r="N40" s="187" t="s">
        <v>95</v>
      </c>
      <c r="O40" s="187" t="s">
        <v>98</v>
      </c>
      <c r="P40" s="188" t="s">
        <v>91</v>
      </c>
      <c r="Q40" s="188" t="s">
        <v>92</v>
      </c>
      <c r="R40" s="188" t="s">
        <v>99</v>
      </c>
      <c r="S40" s="91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93" t="str">
        <f t="shared" si="1"/>
        <v>INVALID</v>
      </c>
    </row>
    <row r="41" ht="15.75" customHeight="1">
      <c r="G41" s="64">
        <v>39.0</v>
      </c>
      <c r="H41" s="185" t="s">
        <v>83</v>
      </c>
      <c r="I41" s="186" t="s">
        <v>87</v>
      </c>
      <c r="J41" s="186" t="s">
        <v>94</v>
      </c>
      <c r="K41" s="186" t="s">
        <v>102</v>
      </c>
      <c r="L41" s="187" t="s">
        <v>88</v>
      </c>
      <c r="M41" s="187" t="s">
        <v>90</v>
      </c>
      <c r="N41" s="187" t="s">
        <v>95</v>
      </c>
      <c r="O41" s="187" t="s">
        <v>98</v>
      </c>
      <c r="P41" s="188" t="s">
        <v>91</v>
      </c>
      <c r="Q41" s="188" t="s">
        <v>92</v>
      </c>
      <c r="R41" s="188" t="s">
        <v>101</v>
      </c>
      <c r="S41" s="91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93" t="str">
        <f t="shared" si="1"/>
        <v>INVALID</v>
      </c>
    </row>
    <row r="42" ht="15.75" customHeight="1">
      <c r="G42" s="64">
        <v>40.0</v>
      </c>
      <c r="H42" s="185" t="s">
        <v>84</v>
      </c>
      <c r="I42" s="186" t="s">
        <v>87</v>
      </c>
      <c r="J42" s="186" t="s">
        <v>94</v>
      </c>
      <c r="K42" s="186" t="s">
        <v>104</v>
      </c>
      <c r="L42" s="187" t="s">
        <v>89</v>
      </c>
      <c r="M42" s="187" t="s">
        <v>90</v>
      </c>
      <c r="N42" s="187" t="s">
        <v>95</v>
      </c>
      <c r="O42" s="187" t="s">
        <v>98</v>
      </c>
      <c r="P42" s="188" t="s">
        <v>91</v>
      </c>
      <c r="Q42" s="188" t="s">
        <v>92</v>
      </c>
      <c r="R42" s="188" t="s">
        <v>103</v>
      </c>
      <c r="S42" s="91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93" t="str">
        <f t="shared" si="1"/>
        <v>INVALID</v>
      </c>
    </row>
    <row r="43" ht="15.75" customHeight="1">
      <c r="G43" s="79">
        <v>41.0</v>
      </c>
      <c r="H43" s="185" t="s">
        <v>83</v>
      </c>
      <c r="I43" s="186" t="s">
        <v>87</v>
      </c>
      <c r="J43" s="186" t="s">
        <v>97</v>
      </c>
      <c r="K43" s="186" t="s">
        <v>100</v>
      </c>
      <c r="L43" s="187" t="s">
        <v>88</v>
      </c>
      <c r="M43" s="187" t="s">
        <v>89</v>
      </c>
      <c r="N43" s="187" t="s">
        <v>90</v>
      </c>
      <c r="O43" s="187" t="s">
        <v>95</v>
      </c>
      <c r="P43" s="188" t="s">
        <v>91</v>
      </c>
      <c r="Q43" s="188" t="s">
        <v>93</v>
      </c>
      <c r="R43" s="188" t="s">
        <v>96</v>
      </c>
      <c r="S43" s="91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93" t="str">
        <f t="shared" si="1"/>
        <v>INVALID</v>
      </c>
    </row>
    <row r="44" ht="15.75" customHeight="1">
      <c r="G44" s="64">
        <v>42.0</v>
      </c>
      <c r="H44" s="185" t="s">
        <v>84</v>
      </c>
      <c r="I44" s="186" t="s">
        <v>87</v>
      </c>
      <c r="J44" s="186" t="s">
        <v>97</v>
      </c>
      <c r="K44" s="186" t="s">
        <v>102</v>
      </c>
      <c r="L44" s="187" t="s">
        <v>88</v>
      </c>
      <c r="M44" s="187" t="s">
        <v>89</v>
      </c>
      <c r="N44" s="187" t="s">
        <v>90</v>
      </c>
      <c r="O44" s="187" t="s">
        <v>98</v>
      </c>
      <c r="P44" s="188" t="s">
        <v>91</v>
      </c>
      <c r="Q44" s="188" t="s">
        <v>93</v>
      </c>
      <c r="R44" s="188" t="s">
        <v>99</v>
      </c>
      <c r="S44" s="91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93" t="str">
        <f t="shared" si="1"/>
        <v>INVALID</v>
      </c>
    </row>
    <row r="45" ht="15.75" customHeight="1">
      <c r="G45" s="79">
        <v>43.0</v>
      </c>
      <c r="H45" s="185" t="s">
        <v>83</v>
      </c>
      <c r="I45" s="186" t="s">
        <v>87</v>
      </c>
      <c r="J45" s="186" t="s">
        <v>97</v>
      </c>
      <c r="K45" s="186" t="s">
        <v>104</v>
      </c>
      <c r="L45" s="187" t="s">
        <v>88</v>
      </c>
      <c r="M45" s="187" t="s">
        <v>89</v>
      </c>
      <c r="N45" s="187" t="s">
        <v>95</v>
      </c>
      <c r="O45" s="187" t="s">
        <v>98</v>
      </c>
      <c r="P45" s="188" t="s">
        <v>91</v>
      </c>
      <c r="Q45" s="188" t="s">
        <v>93</v>
      </c>
      <c r="R45" s="188" t="s">
        <v>101</v>
      </c>
      <c r="S45" s="91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93" t="str">
        <f t="shared" si="1"/>
        <v>INVALID</v>
      </c>
    </row>
    <row r="46" ht="15.75" customHeight="1">
      <c r="G46" s="64">
        <v>44.0</v>
      </c>
      <c r="H46" s="185" t="s">
        <v>84</v>
      </c>
      <c r="I46" s="186" t="s">
        <v>87</v>
      </c>
      <c r="J46" s="186" t="s">
        <v>100</v>
      </c>
      <c r="K46" s="186" t="s">
        <v>102</v>
      </c>
      <c r="L46" s="187" t="s">
        <v>88</v>
      </c>
      <c r="M46" s="187" t="s">
        <v>90</v>
      </c>
      <c r="N46" s="187" t="s">
        <v>95</v>
      </c>
      <c r="O46" s="187" t="s">
        <v>98</v>
      </c>
      <c r="P46" s="188" t="s">
        <v>91</v>
      </c>
      <c r="Q46" s="188" t="s">
        <v>93</v>
      </c>
      <c r="R46" s="188" t="s">
        <v>103</v>
      </c>
      <c r="S46" s="91" t="str">
        <f>SUMPRODUCT(SUMIF('Master Sheet'!$B$3:$B$24,$H46:$R46,'Master Sheet'!$E$3:$E$24))</f>
        <v>0</v>
      </c>
      <c r="T46" s="92" t="str">
        <f>SUMPRODUCT(COUNTIFS('Master Sheet'!$B$3:$B$24,$H46:$R46,'Master Sheet'!$C$3:$C$24,T$2))</f>
        <v>0</v>
      </c>
      <c r="U46" s="92" t="str">
        <f>SUMPRODUCT(COUNTIFS('Master Sheet'!$B$3:$B$24,$H46:$R46,'Master Sheet'!$C$3:$C$24,U$2))</f>
        <v>0</v>
      </c>
      <c r="V46" s="93" t="str">
        <f t="shared" si="1"/>
        <v>INVALID</v>
      </c>
    </row>
    <row r="47" ht="15.75" customHeight="1">
      <c r="G47" s="64">
        <v>45.0</v>
      </c>
      <c r="H47" s="185" t="s">
        <v>83</v>
      </c>
      <c r="I47" s="186" t="s">
        <v>87</v>
      </c>
      <c r="J47" s="186" t="s">
        <v>100</v>
      </c>
      <c r="K47" s="186" t="s">
        <v>104</v>
      </c>
      <c r="L47" s="187" t="s">
        <v>89</v>
      </c>
      <c r="M47" s="187" t="s">
        <v>90</v>
      </c>
      <c r="N47" s="187" t="s">
        <v>95</v>
      </c>
      <c r="O47" s="187" t="s">
        <v>98</v>
      </c>
      <c r="P47" s="188" t="s">
        <v>91</v>
      </c>
      <c r="Q47" s="188" t="s">
        <v>96</v>
      </c>
      <c r="R47" s="188" t="s">
        <v>99</v>
      </c>
      <c r="S47" s="91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93" t="str">
        <f t="shared" si="1"/>
        <v>INVALID</v>
      </c>
    </row>
    <row r="48" ht="15.75" customHeight="1">
      <c r="G48" s="79">
        <v>46.0</v>
      </c>
      <c r="H48" s="185" t="s">
        <v>84</v>
      </c>
      <c r="I48" s="186" t="s">
        <v>87</v>
      </c>
      <c r="J48" s="186" t="s">
        <v>102</v>
      </c>
      <c r="K48" s="186" t="s">
        <v>104</v>
      </c>
      <c r="L48" s="187" t="s">
        <v>88</v>
      </c>
      <c r="M48" s="187" t="s">
        <v>89</v>
      </c>
      <c r="N48" s="187" t="s">
        <v>90</v>
      </c>
      <c r="O48" s="187" t="s">
        <v>95</v>
      </c>
      <c r="P48" s="188" t="s">
        <v>91</v>
      </c>
      <c r="Q48" s="188" t="s">
        <v>96</v>
      </c>
      <c r="R48" s="188" t="s">
        <v>101</v>
      </c>
      <c r="S48" s="91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93" t="str">
        <f t="shared" si="1"/>
        <v>INVALID</v>
      </c>
    </row>
    <row r="49" ht="15.75" customHeight="1">
      <c r="G49" s="64">
        <v>47.0</v>
      </c>
      <c r="H49" s="185" t="s">
        <v>83</v>
      </c>
      <c r="I49" s="186" t="s">
        <v>94</v>
      </c>
      <c r="J49" s="186" t="s">
        <v>97</v>
      </c>
      <c r="K49" s="186" t="s">
        <v>100</v>
      </c>
      <c r="L49" s="187" t="s">
        <v>88</v>
      </c>
      <c r="M49" s="187" t="s">
        <v>89</v>
      </c>
      <c r="N49" s="187" t="s">
        <v>90</v>
      </c>
      <c r="O49" s="187" t="s">
        <v>98</v>
      </c>
      <c r="P49" s="188" t="s">
        <v>91</v>
      </c>
      <c r="Q49" s="188" t="s">
        <v>96</v>
      </c>
      <c r="R49" s="188" t="s">
        <v>103</v>
      </c>
      <c r="S49" s="91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93" t="str">
        <f t="shared" si="1"/>
        <v>INVALID</v>
      </c>
    </row>
    <row r="50" ht="15.75" customHeight="1">
      <c r="G50" s="64">
        <v>48.0</v>
      </c>
      <c r="H50" s="185" t="s">
        <v>84</v>
      </c>
      <c r="I50" s="186" t="s">
        <v>94</v>
      </c>
      <c r="J50" s="186" t="s">
        <v>97</v>
      </c>
      <c r="K50" s="186" t="s">
        <v>102</v>
      </c>
      <c r="L50" s="187" t="s">
        <v>88</v>
      </c>
      <c r="M50" s="187" t="s">
        <v>89</v>
      </c>
      <c r="N50" s="187" t="s">
        <v>95</v>
      </c>
      <c r="O50" s="187" t="s">
        <v>98</v>
      </c>
      <c r="P50" s="188" t="s">
        <v>91</v>
      </c>
      <c r="Q50" s="188" t="s">
        <v>99</v>
      </c>
      <c r="R50" s="188" t="s">
        <v>101</v>
      </c>
      <c r="S50" s="91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93" t="str">
        <f t="shared" si="1"/>
        <v>INVALID</v>
      </c>
    </row>
    <row r="51" ht="15.75" customHeight="1">
      <c r="G51" s="79">
        <v>49.0</v>
      </c>
      <c r="H51" s="185" t="s">
        <v>83</v>
      </c>
      <c r="I51" s="186" t="s">
        <v>94</v>
      </c>
      <c r="J51" s="186" t="s">
        <v>97</v>
      </c>
      <c r="K51" s="186" t="s">
        <v>104</v>
      </c>
      <c r="L51" s="187" t="s">
        <v>88</v>
      </c>
      <c r="M51" s="187" t="s">
        <v>90</v>
      </c>
      <c r="N51" s="187" t="s">
        <v>95</v>
      </c>
      <c r="O51" s="187" t="s">
        <v>98</v>
      </c>
      <c r="P51" s="188" t="s">
        <v>91</v>
      </c>
      <c r="Q51" s="188" t="s">
        <v>99</v>
      </c>
      <c r="R51" s="188" t="s">
        <v>103</v>
      </c>
      <c r="S51" s="91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93" t="str">
        <f t="shared" si="1"/>
        <v>INVALID</v>
      </c>
    </row>
    <row r="52" ht="15.75" customHeight="1">
      <c r="G52" s="64">
        <v>50.0</v>
      </c>
      <c r="H52" s="185" t="s">
        <v>84</v>
      </c>
      <c r="I52" s="186" t="s">
        <v>94</v>
      </c>
      <c r="J52" s="186" t="s">
        <v>100</v>
      </c>
      <c r="K52" s="186" t="s">
        <v>102</v>
      </c>
      <c r="L52" s="187" t="s">
        <v>89</v>
      </c>
      <c r="M52" s="187" t="s">
        <v>90</v>
      </c>
      <c r="N52" s="187" t="s">
        <v>95</v>
      </c>
      <c r="O52" s="187" t="s">
        <v>98</v>
      </c>
      <c r="P52" s="188" t="s">
        <v>91</v>
      </c>
      <c r="Q52" s="188" t="s">
        <v>101</v>
      </c>
      <c r="R52" s="188" t="s">
        <v>103</v>
      </c>
      <c r="S52" s="91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93" t="str">
        <f t="shared" si="1"/>
        <v>INVALID</v>
      </c>
    </row>
    <row r="53" ht="15.75" customHeight="1">
      <c r="G53" s="79">
        <v>51.0</v>
      </c>
      <c r="H53" s="185" t="s">
        <v>83</v>
      </c>
      <c r="I53" s="186" t="s">
        <v>94</v>
      </c>
      <c r="J53" s="186" t="s">
        <v>100</v>
      </c>
      <c r="K53" s="186" t="s">
        <v>104</v>
      </c>
      <c r="L53" s="187" t="s">
        <v>88</v>
      </c>
      <c r="M53" s="187" t="s">
        <v>89</v>
      </c>
      <c r="N53" s="187" t="s">
        <v>90</v>
      </c>
      <c r="O53" s="187" t="s">
        <v>95</v>
      </c>
      <c r="P53" s="188" t="s">
        <v>92</v>
      </c>
      <c r="Q53" s="188" t="s">
        <v>93</v>
      </c>
      <c r="R53" s="188" t="s">
        <v>96</v>
      </c>
      <c r="S53" s="91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93" t="str">
        <f t="shared" si="1"/>
        <v>INVALID</v>
      </c>
    </row>
    <row r="54" ht="15.75" customHeight="1">
      <c r="G54" s="64">
        <v>52.0</v>
      </c>
      <c r="H54" s="185" t="s">
        <v>84</v>
      </c>
      <c r="I54" s="186" t="s">
        <v>94</v>
      </c>
      <c r="J54" s="186" t="s">
        <v>102</v>
      </c>
      <c r="K54" s="186" t="s">
        <v>104</v>
      </c>
      <c r="L54" s="187" t="s">
        <v>88</v>
      </c>
      <c r="M54" s="187" t="s">
        <v>89</v>
      </c>
      <c r="N54" s="187" t="s">
        <v>90</v>
      </c>
      <c r="O54" s="187" t="s">
        <v>98</v>
      </c>
      <c r="P54" s="188" t="s">
        <v>92</v>
      </c>
      <c r="Q54" s="188" t="s">
        <v>93</v>
      </c>
      <c r="R54" s="188" t="s">
        <v>99</v>
      </c>
      <c r="S54" s="91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93" t="str">
        <f t="shared" si="1"/>
        <v>INVALID</v>
      </c>
    </row>
    <row r="55" ht="15.75" customHeight="1">
      <c r="G55" s="64">
        <v>53.0</v>
      </c>
      <c r="H55" s="185" t="s">
        <v>83</v>
      </c>
      <c r="I55" s="186" t="s">
        <v>97</v>
      </c>
      <c r="J55" s="186" t="s">
        <v>100</v>
      </c>
      <c r="K55" s="186" t="s">
        <v>102</v>
      </c>
      <c r="L55" s="187" t="s">
        <v>88</v>
      </c>
      <c r="M55" s="187" t="s">
        <v>89</v>
      </c>
      <c r="N55" s="187" t="s">
        <v>95</v>
      </c>
      <c r="O55" s="187" t="s">
        <v>98</v>
      </c>
      <c r="P55" s="188" t="s">
        <v>92</v>
      </c>
      <c r="Q55" s="188" t="s">
        <v>93</v>
      </c>
      <c r="R55" s="188" t="s">
        <v>101</v>
      </c>
      <c r="S55" s="91" t="str">
        <f>SUMPRODUCT(SUMIF('Master Sheet'!$B$3:$B$24,$H55:$R55,'Master Sheet'!$E$3:$E$24))</f>
        <v>0</v>
      </c>
      <c r="T55" s="92" t="str">
        <f>SUMPRODUCT(COUNTIFS('Master Sheet'!$B$3:$B$24,$H55:$R55,'Master Sheet'!$C$3:$C$24,T$2))</f>
        <v>0</v>
      </c>
      <c r="U55" s="92" t="str">
        <f>SUMPRODUCT(COUNTIFS('Master Sheet'!$B$3:$B$24,$H55:$R55,'Master Sheet'!$C$3:$C$24,U$2))</f>
        <v>0</v>
      </c>
      <c r="V55" s="93" t="str">
        <f t="shared" si="1"/>
        <v>INVALID</v>
      </c>
    </row>
    <row r="56" ht="15.75" customHeight="1">
      <c r="G56" s="79">
        <v>54.0</v>
      </c>
      <c r="H56" s="185" t="s">
        <v>84</v>
      </c>
      <c r="I56" s="186" t="s">
        <v>97</v>
      </c>
      <c r="J56" s="186" t="s">
        <v>100</v>
      </c>
      <c r="K56" s="186" t="s">
        <v>104</v>
      </c>
      <c r="L56" s="187" t="s">
        <v>88</v>
      </c>
      <c r="M56" s="187" t="s">
        <v>90</v>
      </c>
      <c r="N56" s="187" t="s">
        <v>95</v>
      </c>
      <c r="O56" s="187" t="s">
        <v>98</v>
      </c>
      <c r="P56" s="188" t="s">
        <v>92</v>
      </c>
      <c r="Q56" s="188" t="s">
        <v>93</v>
      </c>
      <c r="R56" s="188" t="s">
        <v>103</v>
      </c>
      <c r="S56" s="91" t="str">
        <f>SUMPRODUCT(SUMIF('Master Sheet'!$B$3:$B$24,$H56:$R56,'Master Sheet'!$E$3:$E$24))</f>
        <v>0</v>
      </c>
      <c r="T56" s="92" t="str">
        <f>SUMPRODUCT(COUNTIFS('Master Sheet'!$B$3:$B$24,$H56:$R56,'Master Sheet'!$C$3:$C$24,T$2))</f>
        <v>0</v>
      </c>
      <c r="U56" s="92" t="str">
        <f>SUMPRODUCT(COUNTIFS('Master Sheet'!$B$3:$B$24,$H56:$R56,'Master Sheet'!$C$3:$C$24,U$2))</f>
        <v>0</v>
      </c>
      <c r="V56" s="93" t="str">
        <f t="shared" si="1"/>
        <v>INVALID</v>
      </c>
    </row>
    <row r="57" ht="15.75" customHeight="1">
      <c r="G57" s="64">
        <v>55.0</v>
      </c>
      <c r="H57" s="185" t="s">
        <v>83</v>
      </c>
      <c r="I57" s="186" t="s">
        <v>97</v>
      </c>
      <c r="J57" s="186" t="s">
        <v>102</v>
      </c>
      <c r="K57" s="186" t="s">
        <v>104</v>
      </c>
      <c r="L57" s="187" t="s">
        <v>89</v>
      </c>
      <c r="M57" s="187" t="s">
        <v>90</v>
      </c>
      <c r="N57" s="187" t="s">
        <v>95</v>
      </c>
      <c r="O57" s="187" t="s">
        <v>98</v>
      </c>
      <c r="P57" s="188" t="s">
        <v>92</v>
      </c>
      <c r="Q57" s="188" t="s">
        <v>96</v>
      </c>
      <c r="R57" s="188" t="s">
        <v>99</v>
      </c>
      <c r="S57" s="91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93" t="str">
        <f t="shared" si="1"/>
        <v>INVALID</v>
      </c>
    </row>
    <row r="58" ht="15.75" customHeight="1">
      <c r="G58" s="64">
        <v>56.0</v>
      </c>
      <c r="H58" s="185" t="s">
        <v>84</v>
      </c>
      <c r="I58" s="186" t="s">
        <v>100</v>
      </c>
      <c r="J58" s="186" t="s">
        <v>102</v>
      </c>
      <c r="K58" s="186" t="s">
        <v>104</v>
      </c>
      <c r="L58" s="187" t="s">
        <v>88</v>
      </c>
      <c r="M58" s="187" t="s">
        <v>89</v>
      </c>
      <c r="N58" s="187" t="s">
        <v>90</v>
      </c>
      <c r="O58" s="187" t="s">
        <v>95</v>
      </c>
      <c r="P58" s="188" t="s">
        <v>92</v>
      </c>
      <c r="Q58" s="188" t="s">
        <v>96</v>
      </c>
      <c r="R58" s="188" t="s">
        <v>101</v>
      </c>
      <c r="S58" s="105" t="str">
        <f>SUMPRODUCT(SUMIF('Master Sheet'!$B$3:$B$24,$H58:$R58,'Master Sheet'!$E$3:$E$24))</f>
        <v>0</v>
      </c>
      <c r="T58" s="106" t="str">
        <f>SUMPRODUCT(COUNTIFS('Master Sheet'!$B$3:$B$24,$H58:$R58,'Master Sheet'!$C$3:$C$24,T$2))</f>
        <v>0</v>
      </c>
      <c r="U58" s="106" t="str">
        <f>SUMPRODUCT(COUNTIFS('Master Sheet'!$B$3:$B$24,$H58:$R58,'Master Sheet'!$C$3:$C$24,U$2))</f>
        <v>0</v>
      </c>
      <c r="V58" s="34" t="str">
        <f t="shared" si="1"/>
        <v>INVALID</v>
      </c>
    </row>
    <row r="59" ht="15.75" customHeight="1">
      <c r="G59" s="79">
        <v>57.0</v>
      </c>
      <c r="H59" s="185"/>
      <c r="I59" s="186"/>
      <c r="J59" s="186"/>
      <c r="K59" s="186"/>
      <c r="L59" s="187"/>
      <c r="M59" s="187"/>
      <c r="N59" s="187"/>
      <c r="O59" s="187"/>
      <c r="P59" s="188"/>
      <c r="Q59" s="188"/>
      <c r="R59" s="188"/>
      <c r="S59" s="76" t="str">
        <f>SUMPRODUCT(SUMIF('Master Sheet'!$B$3:$B$24,$H59:$R59,'Master Sheet'!$E$3:$E$24))</f>
        <v>0</v>
      </c>
      <c r="T59" s="77" t="str">
        <f>SUMPRODUCT(COUNTIFS('Master Sheet'!$B$3:$B$24,$H59:$R59,'Master Sheet'!$C$3:$C$24,T$2))</f>
        <v>0</v>
      </c>
      <c r="U59" s="77" t="str">
        <f>SUMPRODUCT(COUNTIFS('Master Sheet'!$B$3:$B$24,$H59:$R59,'Master Sheet'!$C$3:$C$24,U$2))</f>
        <v>0</v>
      </c>
      <c r="V59" s="78" t="str">
        <f t="shared" si="1"/>
        <v>INVALID</v>
      </c>
    </row>
    <row r="60" ht="15.75" customHeight="1">
      <c r="G60" s="64">
        <v>58.0</v>
      </c>
      <c r="H60" s="185"/>
      <c r="I60" s="186"/>
      <c r="J60" s="186"/>
      <c r="K60" s="186"/>
      <c r="L60" s="187"/>
      <c r="M60" s="187"/>
      <c r="N60" s="187"/>
      <c r="O60" s="187"/>
      <c r="P60" s="188"/>
      <c r="Q60" s="188"/>
      <c r="R60" s="188"/>
      <c r="S60" s="91" t="str">
        <f>SUMPRODUCT(SUMIF('Master Sheet'!$B$3:$B$24,$H60:$R60,'Master Sheet'!$E$3:$E$24))</f>
        <v>0</v>
      </c>
      <c r="T60" s="92" t="str">
        <f>SUMPRODUCT(COUNTIFS('Master Sheet'!$B$3:$B$24,$H60:$R60,'Master Sheet'!$C$3:$C$24,T$2))</f>
        <v>0</v>
      </c>
      <c r="U60" s="92" t="str">
        <f>SUMPRODUCT(COUNTIFS('Master Sheet'!$B$3:$B$24,$H60:$R60,'Master Sheet'!$C$3:$C$24,U$2))</f>
        <v>0</v>
      </c>
      <c r="V60" s="93" t="str">
        <f t="shared" si="1"/>
        <v>INVALID</v>
      </c>
    </row>
    <row r="61" ht="15.75" customHeight="1">
      <c r="G61" s="64">
        <v>59.0</v>
      </c>
      <c r="H61" s="185"/>
      <c r="I61" s="186"/>
      <c r="J61" s="186"/>
      <c r="K61" s="186"/>
      <c r="L61" s="187"/>
      <c r="M61" s="187"/>
      <c r="N61" s="187"/>
      <c r="O61" s="187"/>
      <c r="P61" s="188"/>
      <c r="Q61" s="188"/>
      <c r="R61" s="188"/>
      <c r="S61" s="91" t="str">
        <f>SUMPRODUCT(SUMIF('Master Sheet'!$B$3:$B$24,$H61:$R61,'Master Sheet'!$E$3:$E$24))</f>
        <v>0</v>
      </c>
      <c r="T61" s="92" t="str">
        <f>SUMPRODUCT(COUNTIFS('Master Sheet'!$B$3:$B$24,$H61:$R61,'Master Sheet'!$C$3:$C$24,T$2))</f>
        <v>0</v>
      </c>
      <c r="U61" s="92" t="str">
        <f>SUMPRODUCT(COUNTIFS('Master Sheet'!$B$3:$B$24,$H61:$R61,'Master Sheet'!$C$3:$C$24,U$2))</f>
        <v>0</v>
      </c>
      <c r="V61" s="93" t="str">
        <f t="shared" si="1"/>
        <v>INVALID</v>
      </c>
    </row>
    <row r="62" ht="15.75" customHeight="1">
      <c r="G62" s="79">
        <v>60.0</v>
      </c>
      <c r="H62" s="185"/>
      <c r="I62" s="186"/>
      <c r="J62" s="186"/>
      <c r="K62" s="186"/>
      <c r="L62" s="187"/>
      <c r="M62" s="187"/>
      <c r="N62" s="187"/>
      <c r="O62" s="187"/>
      <c r="P62" s="188"/>
      <c r="Q62" s="188"/>
      <c r="R62" s="188"/>
      <c r="S62" s="91" t="str">
        <f>SUMPRODUCT(SUMIF('Master Sheet'!$B$3:$B$24,$H62:$R62,'Master Sheet'!$E$3:$E$24))</f>
        <v>0</v>
      </c>
      <c r="T62" s="92" t="str">
        <f>SUMPRODUCT(COUNTIFS('Master Sheet'!$B$3:$B$24,$H62:$R62,'Master Sheet'!$C$3:$C$24,T$2))</f>
        <v>0</v>
      </c>
      <c r="U62" s="92" t="str">
        <f>SUMPRODUCT(COUNTIFS('Master Sheet'!$B$3:$B$24,$H62:$R62,'Master Sheet'!$C$3:$C$24,U$2))</f>
        <v>0</v>
      </c>
      <c r="V62" s="93" t="str">
        <f t="shared" si="1"/>
        <v>INVALID</v>
      </c>
    </row>
    <row r="63" ht="15.75" customHeight="1">
      <c r="G63" s="64">
        <v>61.0</v>
      </c>
      <c r="H63" s="185"/>
      <c r="I63" s="186"/>
      <c r="J63" s="186"/>
      <c r="K63" s="186"/>
      <c r="L63" s="187"/>
      <c r="M63" s="187"/>
      <c r="N63" s="187"/>
      <c r="O63" s="187"/>
      <c r="P63" s="188"/>
      <c r="Q63" s="188"/>
      <c r="R63" s="188"/>
      <c r="S63" s="91" t="str">
        <f>SUMPRODUCT(SUMIF('Master Sheet'!$B$3:$B$24,$H63:$R63,'Master Sheet'!$E$3:$E$24))</f>
        <v>0</v>
      </c>
      <c r="T63" s="92" t="str">
        <f>SUMPRODUCT(COUNTIFS('Master Sheet'!$B$3:$B$24,$H63:$R63,'Master Sheet'!$C$3:$C$24,T$2))</f>
        <v>0</v>
      </c>
      <c r="U63" s="92" t="str">
        <f>SUMPRODUCT(COUNTIFS('Master Sheet'!$B$3:$B$24,$H63:$R63,'Master Sheet'!$C$3:$C$24,U$2))</f>
        <v>0</v>
      </c>
      <c r="V63" s="93" t="str">
        <f t="shared" si="1"/>
        <v>INVALID</v>
      </c>
    </row>
    <row r="64" ht="15.75" customHeight="1">
      <c r="G64" s="64">
        <v>62.0</v>
      </c>
      <c r="H64" s="185"/>
      <c r="I64" s="186"/>
      <c r="J64" s="186"/>
      <c r="K64" s="186"/>
      <c r="L64" s="187"/>
      <c r="M64" s="187"/>
      <c r="N64" s="187"/>
      <c r="O64" s="187"/>
      <c r="P64" s="188"/>
      <c r="Q64" s="188"/>
      <c r="R64" s="188"/>
      <c r="S64" s="91" t="str">
        <f>SUMPRODUCT(SUMIF('Master Sheet'!$B$3:$B$24,$H64:$R64,'Master Sheet'!$E$3:$E$24))</f>
        <v>0</v>
      </c>
      <c r="T64" s="92" t="str">
        <f>SUMPRODUCT(COUNTIFS('Master Sheet'!$B$3:$B$24,$H64:$R64,'Master Sheet'!$C$3:$C$24,T$2))</f>
        <v>0</v>
      </c>
      <c r="U64" s="92" t="str">
        <f>SUMPRODUCT(COUNTIFS('Master Sheet'!$B$3:$B$24,$H64:$R64,'Master Sheet'!$C$3:$C$24,U$2))</f>
        <v>0</v>
      </c>
      <c r="V64" s="93" t="str">
        <f t="shared" si="1"/>
        <v>INVALID</v>
      </c>
    </row>
    <row r="65" ht="15.75" customHeight="1">
      <c r="G65" s="79">
        <v>63.0</v>
      </c>
      <c r="H65" s="185"/>
      <c r="I65" s="186"/>
      <c r="J65" s="186"/>
      <c r="K65" s="186"/>
      <c r="L65" s="187"/>
      <c r="M65" s="187"/>
      <c r="N65" s="187"/>
      <c r="O65" s="187"/>
      <c r="P65" s="188"/>
      <c r="Q65" s="188"/>
      <c r="R65" s="188"/>
      <c r="S65" s="91" t="str">
        <f>SUMPRODUCT(SUMIF('Master Sheet'!$B$3:$B$24,$H65:$R65,'Master Sheet'!$E$3:$E$24))</f>
        <v>0</v>
      </c>
      <c r="T65" s="92" t="str">
        <f>SUMPRODUCT(COUNTIFS('Master Sheet'!$B$3:$B$24,$H65:$R65,'Master Sheet'!$C$3:$C$24,T$2))</f>
        <v>0</v>
      </c>
      <c r="U65" s="92" t="str">
        <f>SUMPRODUCT(COUNTIFS('Master Sheet'!$B$3:$B$24,$H65:$R65,'Master Sheet'!$C$3:$C$24,U$2))</f>
        <v>0</v>
      </c>
      <c r="V65" s="93" t="str">
        <f t="shared" si="1"/>
        <v>INVALID</v>
      </c>
    </row>
    <row r="66" ht="15.75" customHeight="1">
      <c r="G66" s="64">
        <v>64.0</v>
      </c>
      <c r="H66" s="185"/>
      <c r="I66" s="186"/>
      <c r="J66" s="186"/>
      <c r="K66" s="186"/>
      <c r="L66" s="187"/>
      <c r="M66" s="187"/>
      <c r="N66" s="187"/>
      <c r="O66" s="187"/>
      <c r="P66" s="188"/>
      <c r="Q66" s="188"/>
      <c r="R66" s="188"/>
      <c r="S66" s="91" t="str">
        <f>SUMPRODUCT(SUMIF('Master Sheet'!$B$3:$B$24,$H66:$R66,'Master Sheet'!$E$3:$E$24))</f>
        <v>0</v>
      </c>
      <c r="T66" s="92" t="str">
        <f>SUMPRODUCT(COUNTIFS('Master Sheet'!$B$3:$B$24,$H66:$R66,'Master Sheet'!$C$3:$C$24,T$2))</f>
        <v>0</v>
      </c>
      <c r="U66" s="92" t="str">
        <f>SUMPRODUCT(COUNTIFS('Master Sheet'!$B$3:$B$24,$H66:$R66,'Master Sheet'!$C$3:$C$24,U$2))</f>
        <v>0</v>
      </c>
      <c r="V66" s="93" t="str">
        <f t="shared" si="1"/>
        <v>INVALID</v>
      </c>
    </row>
    <row r="67" ht="15.75" customHeight="1">
      <c r="G67" s="64">
        <v>65.0</v>
      </c>
      <c r="H67" s="185"/>
      <c r="I67" s="186"/>
      <c r="J67" s="186"/>
      <c r="K67" s="186"/>
      <c r="L67" s="187"/>
      <c r="M67" s="187"/>
      <c r="N67" s="187"/>
      <c r="O67" s="187"/>
      <c r="P67" s="188"/>
      <c r="Q67" s="188"/>
      <c r="R67" s="188"/>
      <c r="S67" s="91" t="str">
        <f>SUMPRODUCT(SUMIF('Master Sheet'!$B$3:$B$24,$H67:$R67,'Master Sheet'!$E$3:$E$24))</f>
        <v>0</v>
      </c>
      <c r="T67" s="92" t="str">
        <f>SUMPRODUCT(COUNTIFS('Master Sheet'!$B$3:$B$24,$H67:$R67,'Master Sheet'!$C$3:$C$24,T$2))</f>
        <v>0</v>
      </c>
      <c r="U67" s="92" t="str">
        <f>SUMPRODUCT(COUNTIFS('Master Sheet'!$B$3:$B$24,$H67:$R67,'Master Sheet'!$C$3:$C$24,U$2))</f>
        <v>0</v>
      </c>
      <c r="V67" s="93" t="str">
        <f t="shared" si="1"/>
        <v>INVALID</v>
      </c>
    </row>
    <row r="68" ht="15.75" customHeight="1">
      <c r="G68" s="79">
        <v>66.0</v>
      </c>
      <c r="H68" s="185"/>
      <c r="I68" s="186"/>
      <c r="J68" s="186"/>
      <c r="K68" s="186"/>
      <c r="L68" s="187"/>
      <c r="M68" s="187"/>
      <c r="N68" s="187"/>
      <c r="O68" s="187"/>
      <c r="P68" s="188"/>
      <c r="Q68" s="188"/>
      <c r="R68" s="188"/>
      <c r="S68" s="91" t="str">
        <f>SUMPRODUCT(SUMIF('Master Sheet'!$B$3:$B$24,$H68:$R68,'Master Sheet'!$E$3:$E$24))</f>
        <v>0</v>
      </c>
      <c r="T68" s="92" t="str">
        <f>SUMPRODUCT(COUNTIFS('Master Sheet'!$B$3:$B$24,$H68:$R68,'Master Sheet'!$C$3:$C$24,T$2))</f>
        <v>0</v>
      </c>
      <c r="U68" s="92" t="str">
        <f>SUMPRODUCT(COUNTIFS('Master Sheet'!$B$3:$B$24,$H68:$R68,'Master Sheet'!$C$3:$C$24,U$2))</f>
        <v>0</v>
      </c>
      <c r="V68" s="93" t="str">
        <f t="shared" si="1"/>
        <v>INVALID</v>
      </c>
    </row>
    <row r="69" ht="15.75" customHeight="1">
      <c r="G69" s="64">
        <v>67.0</v>
      </c>
      <c r="H69" s="185"/>
      <c r="I69" s="186"/>
      <c r="J69" s="186"/>
      <c r="K69" s="186"/>
      <c r="L69" s="187"/>
      <c r="M69" s="187"/>
      <c r="N69" s="187"/>
      <c r="O69" s="187"/>
      <c r="P69" s="188"/>
      <c r="Q69" s="188"/>
      <c r="R69" s="188"/>
      <c r="S69" s="91" t="str">
        <f>SUMPRODUCT(SUMIF('Master Sheet'!$B$3:$B$24,$H69:$R69,'Master Sheet'!$E$3:$E$24))</f>
        <v>0</v>
      </c>
      <c r="T69" s="92" t="str">
        <f>SUMPRODUCT(COUNTIFS('Master Sheet'!$B$3:$B$24,$H69:$R69,'Master Sheet'!$C$3:$C$24,T$2))</f>
        <v>0</v>
      </c>
      <c r="U69" s="92" t="str">
        <f>SUMPRODUCT(COUNTIFS('Master Sheet'!$B$3:$B$24,$H69:$R69,'Master Sheet'!$C$3:$C$24,U$2))</f>
        <v>0</v>
      </c>
      <c r="V69" s="93" t="str">
        <f t="shared" si="1"/>
        <v>INVALID</v>
      </c>
    </row>
    <row r="70" ht="15.75" customHeight="1">
      <c r="G70" s="64">
        <v>68.0</v>
      </c>
      <c r="H70" s="185"/>
      <c r="I70" s="186"/>
      <c r="J70" s="186"/>
      <c r="K70" s="186"/>
      <c r="L70" s="187"/>
      <c r="M70" s="187"/>
      <c r="N70" s="187"/>
      <c r="O70" s="187"/>
      <c r="P70" s="188"/>
      <c r="Q70" s="188"/>
      <c r="R70" s="188"/>
      <c r="S70" s="91" t="str">
        <f>SUMPRODUCT(SUMIF('Master Sheet'!$B$3:$B$24,$H70:$R70,'Master Sheet'!$E$3:$E$24))</f>
        <v>0</v>
      </c>
      <c r="T70" s="92" t="str">
        <f>SUMPRODUCT(COUNTIFS('Master Sheet'!$B$3:$B$24,$H70:$R70,'Master Sheet'!$C$3:$C$24,T$2))</f>
        <v>0</v>
      </c>
      <c r="U70" s="92" t="str">
        <f>SUMPRODUCT(COUNTIFS('Master Sheet'!$B$3:$B$24,$H70:$R70,'Master Sheet'!$C$3:$C$24,U$2))</f>
        <v>0</v>
      </c>
      <c r="V70" s="93" t="str">
        <f t="shared" si="1"/>
        <v>INVALID</v>
      </c>
    </row>
    <row r="71" ht="15.75" customHeight="1">
      <c r="G71" s="79">
        <v>69.0</v>
      </c>
      <c r="H71" s="185"/>
      <c r="I71" s="186"/>
      <c r="J71" s="186"/>
      <c r="K71" s="186"/>
      <c r="L71" s="187"/>
      <c r="M71" s="187"/>
      <c r="N71" s="187"/>
      <c r="O71" s="187"/>
      <c r="P71" s="188"/>
      <c r="Q71" s="188"/>
      <c r="R71" s="188"/>
      <c r="S71" s="91" t="str">
        <f>SUMPRODUCT(SUMIF('Master Sheet'!$B$3:$B$24,$H71:$R71,'Master Sheet'!$E$3:$E$24))</f>
        <v>0</v>
      </c>
      <c r="T71" s="92" t="str">
        <f>SUMPRODUCT(COUNTIFS('Master Sheet'!$B$3:$B$24,$H71:$R71,'Master Sheet'!$C$3:$C$24,T$2))</f>
        <v>0</v>
      </c>
      <c r="U71" s="92" t="str">
        <f>SUMPRODUCT(COUNTIFS('Master Sheet'!$B$3:$B$24,$H71:$R71,'Master Sheet'!$C$3:$C$24,U$2))</f>
        <v>0</v>
      </c>
      <c r="V71" s="93" t="str">
        <f t="shared" si="1"/>
        <v>INVALID</v>
      </c>
    </row>
    <row r="72" ht="15.75" customHeight="1">
      <c r="G72" s="64">
        <v>70.0</v>
      </c>
      <c r="H72" s="185"/>
      <c r="I72" s="186"/>
      <c r="J72" s="186"/>
      <c r="K72" s="186"/>
      <c r="L72" s="187"/>
      <c r="M72" s="187"/>
      <c r="N72" s="187"/>
      <c r="O72" s="187"/>
      <c r="P72" s="188"/>
      <c r="Q72" s="188"/>
      <c r="R72" s="188"/>
      <c r="S72" s="91" t="str">
        <f>SUMPRODUCT(SUMIF('Master Sheet'!$B$3:$B$24,$H72:$R72,'Master Sheet'!$E$3:$E$24))</f>
        <v>0</v>
      </c>
      <c r="T72" s="92" t="str">
        <f>SUMPRODUCT(COUNTIFS('Master Sheet'!$B$3:$B$24,$H72:$R72,'Master Sheet'!$C$3:$C$24,T$2))</f>
        <v>0</v>
      </c>
      <c r="U72" s="92" t="str">
        <f>SUMPRODUCT(COUNTIFS('Master Sheet'!$B$3:$B$24,$H72:$R72,'Master Sheet'!$C$3:$C$24,U$2))</f>
        <v>0</v>
      </c>
      <c r="V72" s="93" t="str">
        <f t="shared" si="1"/>
        <v>INVALID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$G$2:$V$72"/>
  <mergeCells count="5">
    <mergeCell ref="P1:R1"/>
    <mergeCell ref="I1:K1"/>
    <mergeCell ref="L1:O1"/>
    <mergeCell ref="S1:V1"/>
    <mergeCell ref="A15:B15"/>
  </mergeCells>
  <conditionalFormatting sqref="S3:S72">
    <cfRule type="cellIs" dxfId="0" priority="1" operator="greaterThan">
      <formula>100</formula>
    </cfRule>
  </conditionalFormatting>
  <conditionalFormatting sqref="V3:V72">
    <cfRule type="containsText" dxfId="0" priority="2" operator="containsText" text="&quot;INVALID&quot;">
      <formula>NOT(ISERROR(SEARCH(("""INVALID"""),(V3))))</formula>
    </cfRule>
  </conditionalFormatting>
  <conditionalFormatting sqref="V3:V7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U72">
    <cfRule type="cellIs" dxfId="0" priority="4" operator="greaterThan">
      <formula>7</formula>
    </cfRule>
  </conditionalFormatting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99FF"/>
    <pageSetUpPr/>
  </sheetPr>
  <sheetViews>
    <sheetView showGridLines="0" workbookViewId="0"/>
  </sheetViews>
  <sheetFormatPr customHeight="1" defaultColWidth="14.43" defaultRowHeight="15.0"/>
  <cols>
    <col customWidth="1" min="1" max="1" width="9.86"/>
    <col customWidth="1" min="2" max="2" width="12.71"/>
    <col customWidth="1" min="3" max="3" width="12.29"/>
    <col customWidth="1" min="4" max="4" width="10.29"/>
    <col customWidth="1" min="5" max="5" width="3.71"/>
    <col customWidth="1" hidden="1" min="6" max="6" width="10.0"/>
    <col customWidth="1" min="7" max="7" width="4.0"/>
    <col customWidth="1" min="8" max="8" width="10.0"/>
    <col customWidth="1" min="9" max="9" width="10.29"/>
    <col customWidth="1" min="10" max="10" width="8.57"/>
    <col customWidth="1" min="11" max="11" width="12.71"/>
    <col customWidth="1" min="12" max="12" width="8.43"/>
    <col customWidth="1" min="13" max="13" width="9.71"/>
    <col customWidth="1" min="14" max="15" width="10.14"/>
    <col customWidth="1" min="16" max="18" width="10.29"/>
    <col customWidth="1" min="19" max="19" width="8.43"/>
    <col customWidth="1" min="20" max="20" width="5.0"/>
    <col customWidth="1" min="21" max="21" width="3.86"/>
    <col customWidth="1" min="22" max="22" width="8.29"/>
  </cols>
  <sheetData>
    <row r="1" ht="15.75" customHeight="1">
      <c r="A1" s="206" t="s">
        <v>12</v>
      </c>
      <c r="B1" s="207" t="s">
        <v>1</v>
      </c>
      <c r="C1" s="207" t="s">
        <v>2</v>
      </c>
      <c r="D1" s="208" t="s">
        <v>3</v>
      </c>
      <c r="G1" s="54"/>
      <c r="H1" s="55" t="s">
        <v>57</v>
      </c>
      <c r="I1" s="41"/>
      <c r="J1" s="41"/>
      <c r="K1" s="56" t="s">
        <v>13</v>
      </c>
      <c r="L1" s="41"/>
      <c r="M1" s="42"/>
      <c r="N1" s="211" t="s">
        <v>14</v>
      </c>
      <c r="O1" s="42"/>
      <c r="P1" s="55" t="s">
        <v>58</v>
      </c>
      <c r="Q1" s="41"/>
      <c r="R1" s="42"/>
      <c r="S1" s="57" t="s">
        <v>59</v>
      </c>
      <c r="T1" s="58"/>
      <c r="U1" s="58"/>
      <c r="V1" s="59"/>
    </row>
    <row r="2" ht="15.75" customHeight="1">
      <c r="A2" s="182" t="str">
        <f>'Master Sheet'!H3</f>
        <v>#N/A</v>
      </c>
      <c r="B2" s="183" t="str">
        <f>'Master Sheet'!M3</f>
        <v>#N/A</v>
      </c>
      <c r="C2" s="183" t="str">
        <f>'Master Sheet'!R3</f>
        <v>#N/A</v>
      </c>
      <c r="D2" s="184" t="str">
        <f>'Master Sheet'!W3</f>
        <v>#N/A</v>
      </c>
      <c r="G2" s="60"/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G3" s="64">
        <v>1.0</v>
      </c>
      <c r="H3" s="185"/>
      <c r="I3" s="185"/>
      <c r="J3" s="185"/>
      <c r="K3" s="186" t="s">
        <v>85</v>
      </c>
      <c r="L3" s="186" t="s">
        <v>86</v>
      </c>
      <c r="M3" s="186" t="s">
        <v>87</v>
      </c>
      <c r="N3" s="187" t="s">
        <v>88</v>
      </c>
      <c r="O3" s="187" t="s">
        <v>89</v>
      </c>
      <c r="P3" s="188" t="s">
        <v>91</v>
      </c>
      <c r="Q3" s="188" t="s">
        <v>92</v>
      </c>
      <c r="R3" s="188" t="s">
        <v>93</v>
      </c>
      <c r="S3" s="76" t="str">
        <f>SUMPRODUCT(SUMIF('Master Sheet'!$B$3:$B$24,$H3:$R3,'Master Sheet'!$E$3:$E$24))</f>
        <v>0</v>
      </c>
      <c r="T3" s="77" t="str">
        <f>SUMPRODUCT(COUNTIFS('Master Sheet'!$B$3:$B$24,$H3:$R3,'Master Sheet'!$C$3:$C$24,T$2))</f>
        <v>0</v>
      </c>
      <c r="U3" s="77" t="str">
        <f>SUMPRODUCT(COUNTIFS('Master Sheet'!$B$3:$B$24,$H3:$R3,'Master Sheet'!$C$3:$C$24,U$2))</f>
        <v>0</v>
      </c>
      <c r="V3" s="78" t="str">
        <f t="shared" ref="V3:V58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G4" s="79">
        <v>2.0</v>
      </c>
      <c r="H4" s="185"/>
      <c r="I4" s="185"/>
      <c r="J4" s="185"/>
      <c r="K4" s="186" t="s">
        <v>85</v>
      </c>
      <c r="L4" s="186" t="s">
        <v>86</v>
      </c>
      <c r="M4" s="186" t="s">
        <v>94</v>
      </c>
      <c r="N4" s="187" t="s">
        <v>88</v>
      </c>
      <c r="O4" s="187" t="s">
        <v>90</v>
      </c>
      <c r="P4" s="188" t="s">
        <v>91</v>
      </c>
      <c r="Q4" s="188" t="s">
        <v>92</v>
      </c>
      <c r="R4" s="188" t="s">
        <v>96</v>
      </c>
      <c r="S4" s="91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93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G5" s="64">
        <v>3.0</v>
      </c>
      <c r="H5" s="185"/>
      <c r="I5" s="185"/>
      <c r="J5" s="185"/>
      <c r="K5" s="186" t="s">
        <v>85</v>
      </c>
      <c r="L5" s="186" t="s">
        <v>86</v>
      </c>
      <c r="M5" s="186" t="s">
        <v>97</v>
      </c>
      <c r="N5" s="187" t="s">
        <v>88</v>
      </c>
      <c r="O5" s="187" t="s">
        <v>95</v>
      </c>
      <c r="P5" s="188" t="s">
        <v>91</v>
      </c>
      <c r="Q5" s="188" t="s">
        <v>92</v>
      </c>
      <c r="R5" s="188" t="s">
        <v>99</v>
      </c>
      <c r="S5" s="91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93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G6" s="64">
        <v>4.0</v>
      </c>
      <c r="H6" s="185"/>
      <c r="I6" s="185"/>
      <c r="J6" s="185"/>
      <c r="K6" s="186" t="s">
        <v>85</v>
      </c>
      <c r="L6" s="186" t="s">
        <v>86</v>
      </c>
      <c r="M6" s="186" t="s">
        <v>100</v>
      </c>
      <c r="N6" s="187" t="s">
        <v>88</v>
      </c>
      <c r="O6" s="187" t="s">
        <v>98</v>
      </c>
      <c r="P6" s="188" t="s">
        <v>91</v>
      </c>
      <c r="Q6" s="188" t="s">
        <v>92</v>
      </c>
      <c r="R6" s="188" t="s">
        <v>101</v>
      </c>
      <c r="S6" s="91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93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G7" s="79">
        <v>5.0</v>
      </c>
      <c r="H7" s="185"/>
      <c r="I7" s="185"/>
      <c r="J7" s="185"/>
      <c r="K7" s="186" t="s">
        <v>85</v>
      </c>
      <c r="L7" s="186" t="s">
        <v>86</v>
      </c>
      <c r="M7" s="186" t="s">
        <v>102</v>
      </c>
      <c r="N7" s="187" t="s">
        <v>89</v>
      </c>
      <c r="O7" s="187" t="s">
        <v>90</v>
      </c>
      <c r="P7" s="188" t="s">
        <v>91</v>
      </c>
      <c r="Q7" s="188" t="s">
        <v>92</v>
      </c>
      <c r="R7" s="188" t="s">
        <v>103</v>
      </c>
      <c r="S7" s="91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93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G8" s="64">
        <v>6.0</v>
      </c>
      <c r="H8" s="185"/>
      <c r="I8" s="185"/>
      <c r="J8" s="185"/>
      <c r="K8" s="186" t="s">
        <v>85</v>
      </c>
      <c r="L8" s="186" t="s">
        <v>86</v>
      </c>
      <c r="M8" s="186" t="s">
        <v>104</v>
      </c>
      <c r="N8" s="187" t="s">
        <v>89</v>
      </c>
      <c r="O8" s="187" t="s">
        <v>95</v>
      </c>
      <c r="P8" s="188" t="s">
        <v>91</v>
      </c>
      <c r="Q8" s="188" t="s">
        <v>93</v>
      </c>
      <c r="R8" s="188" t="s">
        <v>96</v>
      </c>
      <c r="S8" s="91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93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G9" s="64">
        <v>7.0</v>
      </c>
      <c r="H9" s="185"/>
      <c r="I9" s="185"/>
      <c r="J9" s="185"/>
      <c r="K9" s="186" t="s">
        <v>85</v>
      </c>
      <c r="L9" s="186" t="s">
        <v>87</v>
      </c>
      <c r="M9" s="186" t="s">
        <v>94</v>
      </c>
      <c r="N9" s="187" t="s">
        <v>89</v>
      </c>
      <c r="O9" s="187" t="s">
        <v>98</v>
      </c>
      <c r="P9" s="188" t="s">
        <v>91</v>
      </c>
      <c r="Q9" s="188" t="s">
        <v>93</v>
      </c>
      <c r="R9" s="188" t="s">
        <v>99</v>
      </c>
      <c r="S9" s="91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93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G10" s="79">
        <v>8.0</v>
      </c>
      <c r="H10" s="185"/>
      <c r="I10" s="185"/>
      <c r="J10" s="185"/>
      <c r="K10" s="186" t="s">
        <v>85</v>
      </c>
      <c r="L10" s="186" t="s">
        <v>87</v>
      </c>
      <c r="M10" s="186" t="s">
        <v>97</v>
      </c>
      <c r="N10" s="187" t="s">
        <v>90</v>
      </c>
      <c r="O10" s="187" t="s">
        <v>95</v>
      </c>
      <c r="P10" s="188" t="s">
        <v>91</v>
      </c>
      <c r="Q10" s="188" t="s">
        <v>93</v>
      </c>
      <c r="R10" s="188" t="s">
        <v>101</v>
      </c>
      <c r="S10" s="91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93" t="str">
        <f t="shared" si="1"/>
        <v>INVALID</v>
      </c>
    </row>
    <row r="11" ht="15.75" customHeight="1">
      <c r="A11" s="190"/>
      <c r="B11" s="183" t="str">
        <f>'Master Sheet'!M12</f>
        <v>#N/A</v>
      </c>
      <c r="C11" s="192"/>
      <c r="D11" s="184" t="str">
        <f>'Master Sheet'!W12</f>
        <v>#N/A</v>
      </c>
      <c r="G11" s="64">
        <v>9.0</v>
      </c>
      <c r="H11" s="185"/>
      <c r="I11" s="185"/>
      <c r="J11" s="185"/>
      <c r="K11" s="186" t="s">
        <v>85</v>
      </c>
      <c r="L11" s="186" t="s">
        <v>87</v>
      </c>
      <c r="M11" s="186" t="s">
        <v>100</v>
      </c>
      <c r="N11" s="187" t="s">
        <v>90</v>
      </c>
      <c r="O11" s="187" t="s">
        <v>98</v>
      </c>
      <c r="P11" s="188" t="s">
        <v>91</v>
      </c>
      <c r="Q11" s="188" t="s">
        <v>93</v>
      </c>
      <c r="R11" s="188" t="s">
        <v>103</v>
      </c>
      <c r="S11" s="91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93" t="str">
        <f t="shared" si="1"/>
        <v>INVALID</v>
      </c>
    </row>
    <row r="12">
      <c r="G12" s="64">
        <v>10.0</v>
      </c>
      <c r="H12" s="185"/>
      <c r="I12" s="185"/>
      <c r="J12" s="185"/>
      <c r="K12" s="186" t="s">
        <v>85</v>
      </c>
      <c r="L12" s="186" t="s">
        <v>87</v>
      </c>
      <c r="M12" s="186" t="s">
        <v>102</v>
      </c>
      <c r="N12" s="187" t="s">
        <v>95</v>
      </c>
      <c r="O12" s="187" t="s">
        <v>98</v>
      </c>
      <c r="P12" s="188" t="s">
        <v>91</v>
      </c>
      <c r="Q12" s="188" t="s">
        <v>96</v>
      </c>
      <c r="R12" s="188" t="s">
        <v>99</v>
      </c>
      <c r="S12" s="91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93" t="str">
        <f t="shared" si="1"/>
        <v>INVALID</v>
      </c>
    </row>
    <row r="13">
      <c r="A13" s="4"/>
      <c r="B13" s="4"/>
      <c r="C13" s="4"/>
      <c r="D13" s="4"/>
      <c r="G13" s="79">
        <v>11.0</v>
      </c>
      <c r="H13" s="185"/>
      <c r="I13" s="185"/>
      <c r="J13" s="185"/>
      <c r="K13" s="186" t="s">
        <v>85</v>
      </c>
      <c r="L13" s="186" t="s">
        <v>87</v>
      </c>
      <c r="M13" s="186" t="s">
        <v>104</v>
      </c>
      <c r="N13" s="187" t="s">
        <v>88</v>
      </c>
      <c r="O13" s="187" t="s">
        <v>89</v>
      </c>
      <c r="P13" s="188" t="s">
        <v>91</v>
      </c>
      <c r="Q13" s="188" t="s">
        <v>96</v>
      </c>
      <c r="R13" s="188" t="s">
        <v>101</v>
      </c>
      <c r="S13" s="91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93" t="str">
        <f t="shared" si="1"/>
        <v>INVALID</v>
      </c>
    </row>
    <row r="14" ht="15.75" customHeight="1">
      <c r="G14" s="64">
        <v>12.0</v>
      </c>
      <c r="H14" s="185"/>
      <c r="I14" s="185"/>
      <c r="J14" s="185"/>
      <c r="K14" s="186" t="s">
        <v>85</v>
      </c>
      <c r="L14" s="186" t="s">
        <v>94</v>
      </c>
      <c r="M14" s="186" t="s">
        <v>97</v>
      </c>
      <c r="N14" s="187" t="s">
        <v>88</v>
      </c>
      <c r="O14" s="187" t="s">
        <v>90</v>
      </c>
      <c r="P14" s="188" t="s">
        <v>91</v>
      </c>
      <c r="Q14" s="188" t="s">
        <v>96</v>
      </c>
      <c r="R14" s="188" t="s">
        <v>103</v>
      </c>
      <c r="S14" s="91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93" t="str">
        <f t="shared" si="1"/>
        <v>INVALID</v>
      </c>
    </row>
    <row r="15" ht="16.5" customHeight="1">
      <c r="A15" s="194" t="s">
        <v>105</v>
      </c>
      <c r="B15" s="42"/>
      <c r="C15" s="195" t="str">
        <f>MAX(COMBIN('Master Sheet'!$I$16,3),COMBIN('Master Sheet'!$I$18,3))</f>
        <v>20</v>
      </c>
      <c r="G15" s="79">
        <v>13.0</v>
      </c>
      <c r="H15" s="185"/>
      <c r="I15" s="185"/>
      <c r="J15" s="185"/>
      <c r="K15" s="186" t="s">
        <v>85</v>
      </c>
      <c r="L15" s="186" t="s">
        <v>94</v>
      </c>
      <c r="M15" s="186" t="s">
        <v>100</v>
      </c>
      <c r="N15" s="187" t="s">
        <v>88</v>
      </c>
      <c r="O15" s="187" t="s">
        <v>95</v>
      </c>
      <c r="P15" s="188" t="s">
        <v>91</v>
      </c>
      <c r="Q15" s="188" t="s">
        <v>99</v>
      </c>
      <c r="R15" s="188" t="s">
        <v>101</v>
      </c>
      <c r="S15" s="91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93" t="str">
        <f t="shared" si="1"/>
        <v>INVALID</v>
      </c>
    </row>
    <row r="16">
      <c r="G16" s="64">
        <v>14.0</v>
      </c>
      <c r="H16" s="185"/>
      <c r="I16" s="185"/>
      <c r="J16" s="185"/>
      <c r="K16" s="186" t="s">
        <v>85</v>
      </c>
      <c r="L16" s="186" t="s">
        <v>94</v>
      </c>
      <c r="M16" s="186" t="s">
        <v>102</v>
      </c>
      <c r="N16" s="187" t="s">
        <v>88</v>
      </c>
      <c r="O16" s="187" t="s">
        <v>98</v>
      </c>
      <c r="P16" s="188" t="s">
        <v>91</v>
      </c>
      <c r="Q16" s="188" t="s">
        <v>99</v>
      </c>
      <c r="R16" s="188" t="s">
        <v>103</v>
      </c>
      <c r="S16" s="91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93" t="str">
        <f t="shared" si="1"/>
        <v>INVALID</v>
      </c>
    </row>
    <row r="17">
      <c r="G17" s="64">
        <v>15.0</v>
      </c>
      <c r="H17" s="185"/>
      <c r="I17" s="185"/>
      <c r="J17" s="185"/>
      <c r="K17" s="186" t="s">
        <v>85</v>
      </c>
      <c r="L17" s="186" t="s">
        <v>94</v>
      </c>
      <c r="M17" s="186" t="s">
        <v>104</v>
      </c>
      <c r="N17" s="187" t="s">
        <v>89</v>
      </c>
      <c r="O17" s="187" t="s">
        <v>90</v>
      </c>
      <c r="P17" s="188" t="s">
        <v>91</v>
      </c>
      <c r="Q17" s="188" t="s">
        <v>101</v>
      </c>
      <c r="R17" s="188" t="s">
        <v>103</v>
      </c>
      <c r="S17" s="91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93" t="str">
        <f t="shared" si="1"/>
        <v>INVALID</v>
      </c>
    </row>
    <row r="18">
      <c r="G18" s="79">
        <v>16.0</v>
      </c>
      <c r="H18" s="185"/>
      <c r="I18" s="185"/>
      <c r="J18" s="185"/>
      <c r="K18" s="186" t="s">
        <v>85</v>
      </c>
      <c r="L18" s="186" t="s">
        <v>97</v>
      </c>
      <c r="M18" s="186" t="s">
        <v>100</v>
      </c>
      <c r="N18" s="187" t="s">
        <v>89</v>
      </c>
      <c r="O18" s="187" t="s">
        <v>95</v>
      </c>
      <c r="P18" s="188" t="s">
        <v>92</v>
      </c>
      <c r="Q18" s="188" t="s">
        <v>93</v>
      </c>
      <c r="R18" s="188" t="s">
        <v>96</v>
      </c>
      <c r="S18" s="91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93" t="str">
        <f t="shared" si="1"/>
        <v>INVALID</v>
      </c>
    </row>
    <row r="19">
      <c r="G19" s="64">
        <v>17.0</v>
      </c>
      <c r="H19" s="185"/>
      <c r="I19" s="185"/>
      <c r="J19" s="185"/>
      <c r="K19" s="186" t="s">
        <v>85</v>
      </c>
      <c r="L19" s="186" t="s">
        <v>97</v>
      </c>
      <c r="M19" s="186" t="s">
        <v>102</v>
      </c>
      <c r="N19" s="187" t="s">
        <v>89</v>
      </c>
      <c r="O19" s="187" t="s">
        <v>98</v>
      </c>
      <c r="P19" s="188" t="s">
        <v>92</v>
      </c>
      <c r="Q19" s="188" t="s">
        <v>93</v>
      </c>
      <c r="R19" s="188" t="s">
        <v>99</v>
      </c>
      <c r="S19" s="91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93" t="str">
        <f t="shared" si="1"/>
        <v>INVALID</v>
      </c>
    </row>
    <row r="20">
      <c r="A20" s="4"/>
      <c r="B20" s="4"/>
      <c r="C20" s="4"/>
      <c r="D20" s="4"/>
      <c r="G20" s="64">
        <v>18.0</v>
      </c>
      <c r="H20" s="185"/>
      <c r="I20" s="185"/>
      <c r="J20" s="185"/>
      <c r="K20" s="186" t="s">
        <v>85</v>
      </c>
      <c r="L20" s="186" t="s">
        <v>97</v>
      </c>
      <c r="M20" s="186" t="s">
        <v>104</v>
      </c>
      <c r="N20" s="187" t="s">
        <v>90</v>
      </c>
      <c r="O20" s="187" t="s">
        <v>95</v>
      </c>
      <c r="P20" s="188" t="s">
        <v>92</v>
      </c>
      <c r="Q20" s="188" t="s">
        <v>93</v>
      </c>
      <c r="R20" s="188" t="s">
        <v>101</v>
      </c>
      <c r="S20" s="91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93" t="str">
        <f t="shared" si="1"/>
        <v>INVALID</v>
      </c>
    </row>
    <row r="21" ht="15.75" customHeight="1">
      <c r="G21" s="79">
        <v>19.0</v>
      </c>
      <c r="H21" s="185"/>
      <c r="I21" s="185"/>
      <c r="J21" s="185"/>
      <c r="K21" s="186" t="s">
        <v>85</v>
      </c>
      <c r="L21" s="186" t="s">
        <v>100</v>
      </c>
      <c r="M21" s="186" t="s">
        <v>102</v>
      </c>
      <c r="N21" s="187" t="s">
        <v>90</v>
      </c>
      <c r="O21" s="187" t="s">
        <v>98</v>
      </c>
      <c r="P21" s="188" t="s">
        <v>92</v>
      </c>
      <c r="Q21" s="188" t="s">
        <v>93</v>
      </c>
      <c r="R21" s="188" t="s">
        <v>103</v>
      </c>
      <c r="S21" s="91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93" t="str">
        <f t="shared" si="1"/>
        <v>INVALID</v>
      </c>
    </row>
    <row r="22" ht="15.75" customHeight="1">
      <c r="G22" s="64">
        <v>20.0</v>
      </c>
      <c r="H22" s="185"/>
      <c r="I22" s="185"/>
      <c r="J22" s="185"/>
      <c r="K22" s="186" t="s">
        <v>85</v>
      </c>
      <c r="L22" s="186" t="s">
        <v>100</v>
      </c>
      <c r="M22" s="186" t="s">
        <v>104</v>
      </c>
      <c r="N22" s="187" t="s">
        <v>95</v>
      </c>
      <c r="O22" s="187" t="s">
        <v>98</v>
      </c>
      <c r="P22" s="188" t="s">
        <v>92</v>
      </c>
      <c r="Q22" s="188" t="s">
        <v>96</v>
      </c>
      <c r="R22" s="188" t="s">
        <v>99</v>
      </c>
      <c r="S22" s="91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93" t="str">
        <f t="shared" si="1"/>
        <v>INVALID</v>
      </c>
    </row>
    <row r="23" ht="15.75" customHeight="1">
      <c r="G23" s="64">
        <v>21.0</v>
      </c>
      <c r="H23" s="185"/>
      <c r="I23" s="185"/>
      <c r="J23" s="185"/>
      <c r="K23" s="186" t="s">
        <v>85</v>
      </c>
      <c r="L23" s="186" t="s">
        <v>102</v>
      </c>
      <c r="M23" s="186" t="s">
        <v>104</v>
      </c>
      <c r="N23" s="187" t="s">
        <v>88</v>
      </c>
      <c r="O23" s="187" t="s">
        <v>89</v>
      </c>
      <c r="P23" s="188" t="s">
        <v>92</v>
      </c>
      <c r="Q23" s="188" t="s">
        <v>96</v>
      </c>
      <c r="R23" s="188" t="s">
        <v>101</v>
      </c>
      <c r="S23" s="91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93" t="str">
        <f t="shared" si="1"/>
        <v>INVALID</v>
      </c>
    </row>
    <row r="24" ht="15.75" customHeight="1">
      <c r="G24" s="79">
        <v>22.0</v>
      </c>
      <c r="H24" s="185"/>
      <c r="I24" s="185"/>
      <c r="J24" s="185"/>
      <c r="K24" s="186" t="s">
        <v>86</v>
      </c>
      <c r="L24" s="186" t="s">
        <v>87</v>
      </c>
      <c r="M24" s="186" t="s">
        <v>94</v>
      </c>
      <c r="N24" s="187" t="s">
        <v>88</v>
      </c>
      <c r="O24" s="187" t="s">
        <v>90</v>
      </c>
      <c r="P24" s="188" t="s">
        <v>92</v>
      </c>
      <c r="Q24" s="188" t="s">
        <v>96</v>
      </c>
      <c r="R24" s="188" t="s">
        <v>103</v>
      </c>
      <c r="S24" s="91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93" t="str">
        <f t="shared" si="1"/>
        <v>INVALID</v>
      </c>
    </row>
    <row r="25" ht="15.75" customHeight="1">
      <c r="G25" s="64">
        <v>23.0</v>
      </c>
      <c r="H25" s="185"/>
      <c r="I25" s="185"/>
      <c r="J25" s="185"/>
      <c r="K25" s="186" t="s">
        <v>86</v>
      </c>
      <c r="L25" s="186" t="s">
        <v>87</v>
      </c>
      <c r="M25" s="186" t="s">
        <v>97</v>
      </c>
      <c r="N25" s="187" t="s">
        <v>88</v>
      </c>
      <c r="O25" s="187" t="s">
        <v>95</v>
      </c>
      <c r="P25" s="188" t="s">
        <v>92</v>
      </c>
      <c r="Q25" s="188" t="s">
        <v>99</v>
      </c>
      <c r="R25" s="188" t="s">
        <v>101</v>
      </c>
      <c r="S25" s="91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93" t="str">
        <f t="shared" si="1"/>
        <v>INVALID</v>
      </c>
    </row>
    <row r="26" ht="15.75" customHeight="1">
      <c r="G26" s="79">
        <v>24.0</v>
      </c>
      <c r="H26" s="185"/>
      <c r="I26" s="185"/>
      <c r="J26" s="185"/>
      <c r="K26" s="186" t="s">
        <v>86</v>
      </c>
      <c r="L26" s="186" t="s">
        <v>87</v>
      </c>
      <c r="M26" s="186" t="s">
        <v>100</v>
      </c>
      <c r="N26" s="187" t="s">
        <v>88</v>
      </c>
      <c r="O26" s="187" t="s">
        <v>98</v>
      </c>
      <c r="P26" s="188" t="s">
        <v>92</v>
      </c>
      <c r="Q26" s="188" t="s">
        <v>99</v>
      </c>
      <c r="R26" s="188" t="s">
        <v>103</v>
      </c>
      <c r="S26" s="91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93" t="str">
        <f t="shared" si="1"/>
        <v>INVALID</v>
      </c>
    </row>
    <row r="27" ht="15.75" customHeight="1">
      <c r="G27" s="64">
        <v>25.0</v>
      </c>
      <c r="H27" s="185"/>
      <c r="I27" s="185"/>
      <c r="J27" s="185"/>
      <c r="K27" s="186" t="s">
        <v>86</v>
      </c>
      <c r="L27" s="186" t="s">
        <v>87</v>
      </c>
      <c r="M27" s="186" t="s">
        <v>102</v>
      </c>
      <c r="N27" s="187" t="s">
        <v>89</v>
      </c>
      <c r="O27" s="187" t="s">
        <v>90</v>
      </c>
      <c r="P27" s="188" t="s">
        <v>92</v>
      </c>
      <c r="Q27" s="188" t="s">
        <v>101</v>
      </c>
      <c r="R27" s="188" t="s">
        <v>103</v>
      </c>
      <c r="S27" s="91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93" t="str">
        <f t="shared" si="1"/>
        <v>INVALID</v>
      </c>
    </row>
    <row r="28" ht="15.75" customHeight="1">
      <c r="G28" s="64">
        <v>26.0</v>
      </c>
      <c r="H28" s="185"/>
      <c r="I28" s="185"/>
      <c r="J28" s="185"/>
      <c r="K28" s="186" t="s">
        <v>86</v>
      </c>
      <c r="L28" s="186" t="s">
        <v>87</v>
      </c>
      <c r="M28" s="186" t="s">
        <v>104</v>
      </c>
      <c r="N28" s="187" t="s">
        <v>89</v>
      </c>
      <c r="O28" s="187" t="s">
        <v>95</v>
      </c>
      <c r="P28" s="188" t="s">
        <v>93</v>
      </c>
      <c r="Q28" s="188" t="s">
        <v>96</v>
      </c>
      <c r="R28" s="188" t="s">
        <v>99</v>
      </c>
      <c r="S28" s="91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93" t="str">
        <f t="shared" si="1"/>
        <v>INVALID</v>
      </c>
    </row>
    <row r="29" ht="15.75" customHeight="1">
      <c r="G29" s="79">
        <v>27.0</v>
      </c>
      <c r="H29" s="185"/>
      <c r="I29" s="185"/>
      <c r="J29" s="185"/>
      <c r="K29" s="186" t="s">
        <v>86</v>
      </c>
      <c r="L29" s="186" t="s">
        <v>94</v>
      </c>
      <c r="M29" s="186" t="s">
        <v>97</v>
      </c>
      <c r="N29" s="187" t="s">
        <v>89</v>
      </c>
      <c r="O29" s="187" t="s">
        <v>98</v>
      </c>
      <c r="P29" s="188" t="s">
        <v>93</v>
      </c>
      <c r="Q29" s="188" t="s">
        <v>96</v>
      </c>
      <c r="R29" s="188" t="s">
        <v>101</v>
      </c>
      <c r="S29" s="91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93" t="str">
        <f t="shared" si="1"/>
        <v>INVALID</v>
      </c>
    </row>
    <row r="30" ht="15.75" customHeight="1">
      <c r="G30" s="64">
        <v>28.0</v>
      </c>
      <c r="H30" s="185"/>
      <c r="I30" s="185"/>
      <c r="J30" s="185"/>
      <c r="K30" s="186" t="s">
        <v>86</v>
      </c>
      <c r="L30" s="186" t="s">
        <v>94</v>
      </c>
      <c r="M30" s="186" t="s">
        <v>100</v>
      </c>
      <c r="N30" s="187" t="s">
        <v>90</v>
      </c>
      <c r="O30" s="187" t="s">
        <v>95</v>
      </c>
      <c r="P30" s="188" t="s">
        <v>93</v>
      </c>
      <c r="Q30" s="188" t="s">
        <v>96</v>
      </c>
      <c r="R30" s="188" t="s">
        <v>103</v>
      </c>
      <c r="S30" s="91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93" t="str">
        <f t="shared" si="1"/>
        <v>INVALID</v>
      </c>
    </row>
    <row r="31" ht="15.75" customHeight="1">
      <c r="G31" s="64">
        <v>29.0</v>
      </c>
      <c r="H31" s="185"/>
      <c r="I31" s="185"/>
      <c r="J31" s="185"/>
      <c r="K31" s="186" t="s">
        <v>86</v>
      </c>
      <c r="L31" s="186" t="s">
        <v>94</v>
      </c>
      <c r="M31" s="186" t="s">
        <v>102</v>
      </c>
      <c r="N31" s="187" t="s">
        <v>90</v>
      </c>
      <c r="O31" s="187" t="s">
        <v>98</v>
      </c>
      <c r="P31" s="188" t="s">
        <v>93</v>
      </c>
      <c r="Q31" s="188" t="s">
        <v>99</v>
      </c>
      <c r="R31" s="188" t="s">
        <v>101</v>
      </c>
      <c r="S31" s="91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93" t="str">
        <f t="shared" si="1"/>
        <v>INVALID</v>
      </c>
    </row>
    <row r="32" ht="15.75" customHeight="1">
      <c r="G32" s="79">
        <v>30.0</v>
      </c>
      <c r="H32" s="185"/>
      <c r="I32" s="185"/>
      <c r="J32" s="185"/>
      <c r="K32" s="186" t="s">
        <v>86</v>
      </c>
      <c r="L32" s="186" t="s">
        <v>94</v>
      </c>
      <c r="M32" s="186" t="s">
        <v>104</v>
      </c>
      <c r="N32" s="187" t="s">
        <v>95</v>
      </c>
      <c r="O32" s="187" t="s">
        <v>98</v>
      </c>
      <c r="P32" s="188" t="s">
        <v>93</v>
      </c>
      <c r="Q32" s="188" t="s">
        <v>99</v>
      </c>
      <c r="R32" s="188" t="s">
        <v>103</v>
      </c>
      <c r="S32" s="91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93" t="str">
        <f t="shared" si="1"/>
        <v>INVALID</v>
      </c>
    </row>
    <row r="33" ht="15.75" customHeight="1">
      <c r="G33" s="64">
        <v>31.0</v>
      </c>
      <c r="H33" s="185"/>
      <c r="I33" s="185"/>
      <c r="J33" s="185"/>
      <c r="K33" s="186" t="s">
        <v>86</v>
      </c>
      <c r="L33" s="186" t="s">
        <v>97</v>
      </c>
      <c r="M33" s="186" t="s">
        <v>100</v>
      </c>
      <c r="N33" s="187" t="s">
        <v>88</v>
      </c>
      <c r="O33" s="187" t="s">
        <v>89</v>
      </c>
      <c r="P33" s="188" t="s">
        <v>93</v>
      </c>
      <c r="Q33" s="188" t="s">
        <v>101</v>
      </c>
      <c r="R33" s="188" t="s">
        <v>103</v>
      </c>
      <c r="S33" s="91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93" t="str">
        <f t="shared" si="1"/>
        <v>INVALID</v>
      </c>
    </row>
    <row r="34" ht="15.75" customHeight="1">
      <c r="G34" s="64">
        <v>32.0</v>
      </c>
      <c r="H34" s="185"/>
      <c r="I34" s="185"/>
      <c r="J34" s="185"/>
      <c r="K34" s="186" t="s">
        <v>86</v>
      </c>
      <c r="L34" s="186" t="s">
        <v>97</v>
      </c>
      <c r="M34" s="186" t="s">
        <v>102</v>
      </c>
      <c r="N34" s="187" t="s">
        <v>88</v>
      </c>
      <c r="O34" s="187" t="s">
        <v>90</v>
      </c>
      <c r="P34" s="188" t="s">
        <v>96</v>
      </c>
      <c r="Q34" s="188" t="s">
        <v>99</v>
      </c>
      <c r="R34" s="188" t="s">
        <v>101</v>
      </c>
      <c r="S34" s="91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93" t="str">
        <f t="shared" si="1"/>
        <v>INVALID</v>
      </c>
    </row>
    <row r="35" ht="15.75" customHeight="1">
      <c r="G35" s="79">
        <v>33.0</v>
      </c>
      <c r="H35" s="185"/>
      <c r="I35" s="185"/>
      <c r="J35" s="185"/>
      <c r="K35" s="186" t="s">
        <v>86</v>
      </c>
      <c r="L35" s="186" t="s">
        <v>97</v>
      </c>
      <c r="M35" s="186" t="s">
        <v>104</v>
      </c>
      <c r="N35" s="187" t="s">
        <v>88</v>
      </c>
      <c r="O35" s="187" t="s">
        <v>95</v>
      </c>
      <c r="P35" s="188" t="s">
        <v>96</v>
      </c>
      <c r="Q35" s="188" t="s">
        <v>99</v>
      </c>
      <c r="R35" s="188" t="s">
        <v>103</v>
      </c>
      <c r="S35" s="91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93" t="str">
        <f t="shared" si="1"/>
        <v>INVALID</v>
      </c>
    </row>
    <row r="36" ht="15.75" customHeight="1">
      <c r="G36" s="64">
        <v>34.0</v>
      </c>
      <c r="H36" s="185"/>
      <c r="I36" s="185"/>
      <c r="J36" s="185"/>
      <c r="K36" s="186" t="s">
        <v>86</v>
      </c>
      <c r="L36" s="186" t="s">
        <v>100</v>
      </c>
      <c r="M36" s="186" t="s">
        <v>102</v>
      </c>
      <c r="N36" s="187" t="s">
        <v>88</v>
      </c>
      <c r="O36" s="187" t="s">
        <v>98</v>
      </c>
      <c r="P36" s="188" t="s">
        <v>96</v>
      </c>
      <c r="Q36" s="188" t="s">
        <v>101</v>
      </c>
      <c r="R36" s="188" t="s">
        <v>103</v>
      </c>
      <c r="S36" s="91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93" t="str">
        <f t="shared" si="1"/>
        <v>INVALID</v>
      </c>
    </row>
    <row r="37" ht="15.75" customHeight="1">
      <c r="G37" s="79">
        <v>35.0</v>
      </c>
      <c r="H37" s="185"/>
      <c r="I37" s="185"/>
      <c r="J37" s="185"/>
      <c r="K37" s="186" t="s">
        <v>86</v>
      </c>
      <c r="L37" s="186" t="s">
        <v>100</v>
      </c>
      <c r="M37" s="186" t="s">
        <v>104</v>
      </c>
      <c r="N37" s="187" t="s">
        <v>89</v>
      </c>
      <c r="O37" s="187" t="s">
        <v>90</v>
      </c>
      <c r="P37" s="188" t="s">
        <v>99</v>
      </c>
      <c r="Q37" s="188" t="s">
        <v>101</v>
      </c>
      <c r="R37" s="188" t="s">
        <v>103</v>
      </c>
      <c r="S37" s="105" t="str">
        <f>SUMPRODUCT(SUMIF('Master Sheet'!$B$3:$B$24,$H37:$R37,'Master Sheet'!$E$3:$E$24))</f>
        <v>0</v>
      </c>
      <c r="T37" s="106" t="str">
        <f>SUMPRODUCT(COUNTIFS('Master Sheet'!$B$3:$B$24,$H37:$R37,'Master Sheet'!$C$3:$C$24,T$2))</f>
        <v>0</v>
      </c>
      <c r="U37" s="106" t="str">
        <f>SUMPRODUCT(COUNTIFS('Master Sheet'!$B$3:$B$24,$H37:$R37,'Master Sheet'!$C$3:$C$24,U$2))</f>
        <v>0</v>
      </c>
      <c r="V37" s="34" t="str">
        <f t="shared" si="1"/>
        <v>INVALID</v>
      </c>
    </row>
    <row r="38" ht="15.75" customHeight="1">
      <c r="G38" s="64">
        <v>36.0</v>
      </c>
      <c r="H38" s="185"/>
      <c r="I38" s="185"/>
      <c r="J38" s="185"/>
      <c r="K38" s="186" t="s">
        <v>86</v>
      </c>
      <c r="L38" s="186" t="s">
        <v>102</v>
      </c>
      <c r="M38" s="186" t="s">
        <v>104</v>
      </c>
      <c r="N38" s="187" t="s">
        <v>89</v>
      </c>
      <c r="O38" s="187" t="s">
        <v>95</v>
      </c>
      <c r="P38" s="188" t="s">
        <v>91</v>
      </c>
      <c r="Q38" s="188" t="s">
        <v>92</v>
      </c>
      <c r="R38" s="188" t="s">
        <v>93</v>
      </c>
      <c r="S38" s="91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93" t="str">
        <f t="shared" si="1"/>
        <v>INVALID</v>
      </c>
    </row>
    <row r="39" ht="15.75" customHeight="1">
      <c r="G39" s="79">
        <v>37.0</v>
      </c>
      <c r="H39" s="185"/>
      <c r="I39" s="185"/>
      <c r="J39" s="185"/>
      <c r="K39" s="186" t="s">
        <v>87</v>
      </c>
      <c r="L39" s="186" t="s">
        <v>94</v>
      </c>
      <c r="M39" s="186" t="s">
        <v>97</v>
      </c>
      <c r="N39" s="187" t="s">
        <v>89</v>
      </c>
      <c r="O39" s="187" t="s">
        <v>98</v>
      </c>
      <c r="P39" s="188" t="s">
        <v>91</v>
      </c>
      <c r="Q39" s="188" t="s">
        <v>92</v>
      </c>
      <c r="R39" s="188" t="s">
        <v>96</v>
      </c>
      <c r="S39" s="91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93" t="str">
        <f t="shared" si="1"/>
        <v>INVALID</v>
      </c>
    </row>
    <row r="40" ht="15.75" customHeight="1">
      <c r="G40" s="64">
        <v>38.0</v>
      </c>
      <c r="H40" s="185"/>
      <c r="I40" s="185"/>
      <c r="J40" s="185"/>
      <c r="K40" s="186" t="s">
        <v>87</v>
      </c>
      <c r="L40" s="186" t="s">
        <v>94</v>
      </c>
      <c r="M40" s="186" t="s">
        <v>100</v>
      </c>
      <c r="N40" s="187" t="s">
        <v>90</v>
      </c>
      <c r="O40" s="187" t="s">
        <v>95</v>
      </c>
      <c r="P40" s="188" t="s">
        <v>91</v>
      </c>
      <c r="Q40" s="188" t="s">
        <v>92</v>
      </c>
      <c r="R40" s="188" t="s">
        <v>99</v>
      </c>
      <c r="S40" s="91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93" t="str">
        <f t="shared" si="1"/>
        <v>INVALID</v>
      </c>
    </row>
    <row r="41" ht="15.75" customHeight="1">
      <c r="G41" s="79">
        <v>39.0</v>
      </c>
      <c r="H41" s="185"/>
      <c r="I41" s="185"/>
      <c r="J41" s="185"/>
      <c r="K41" s="186" t="s">
        <v>87</v>
      </c>
      <c r="L41" s="186" t="s">
        <v>94</v>
      </c>
      <c r="M41" s="186" t="s">
        <v>102</v>
      </c>
      <c r="N41" s="187" t="s">
        <v>90</v>
      </c>
      <c r="O41" s="187" t="s">
        <v>98</v>
      </c>
      <c r="P41" s="188" t="s">
        <v>91</v>
      </c>
      <c r="Q41" s="188" t="s">
        <v>92</v>
      </c>
      <c r="R41" s="188" t="s">
        <v>101</v>
      </c>
      <c r="S41" s="91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93" t="str">
        <f t="shared" si="1"/>
        <v>INVALID</v>
      </c>
    </row>
    <row r="42" ht="15.75" customHeight="1">
      <c r="G42" s="64">
        <v>40.0</v>
      </c>
      <c r="H42" s="185"/>
      <c r="I42" s="185"/>
      <c r="J42" s="185"/>
      <c r="K42" s="186" t="s">
        <v>87</v>
      </c>
      <c r="L42" s="186" t="s">
        <v>94</v>
      </c>
      <c r="M42" s="186" t="s">
        <v>104</v>
      </c>
      <c r="N42" s="187" t="s">
        <v>95</v>
      </c>
      <c r="O42" s="187" t="s">
        <v>98</v>
      </c>
      <c r="P42" s="188" t="s">
        <v>91</v>
      </c>
      <c r="Q42" s="188" t="s">
        <v>92</v>
      </c>
      <c r="R42" s="188" t="s">
        <v>103</v>
      </c>
      <c r="S42" s="91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93" t="str">
        <f t="shared" si="1"/>
        <v>INVALID</v>
      </c>
    </row>
    <row r="43" ht="15.75" customHeight="1">
      <c r="G43" s="79">
        <v>41.0</v>
      </c>
      <c r="H43" s="185"/>
      <c r="I43" s="185"/>
      <c r="J43" s="185"/>
      <c r="K43" s="186" t="s">
        <v>87</v>
      </c>
      <c r="L43" s="186" t="s">
        <v>97</v>
      </c>
      <c r="M43" s="186" t="s">
        <v>100</v>
      </c>
      <c r="N43" s="187" t="s">
        <v>88</v>
      </c>
      <c r="O43" s="187" t="s">
        <v>89</v>
      </c>
      <c r="P43" s="188" t="s">
        <v>91</v>
      </c>
      <c r="Q43" s="188" t="s">
        <v>93</v>
      </c>
      <c r="R43" s="188" t="s">
        <v>96</v>
      </c>
      <c r="S43" s="91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93" t="str">
        <f t="shared" si="1"/>
        <v>INVALID</v>
      </c>
    </row>
    <row r="44" ht="15.75" customHeight="1">
      <c r="G44" s="64">
        <v>42.0</v>
      </c>
      <c r="H44" s="185"/>
      <c r="I44" s="185"/>
      <c r="J44" s="185"/>
      <c r="K44" s="186" t="s">
        <v>87</v>
      </c>
      <c r="L44" s="186" t="s">
        <v>97</v>
      </c>
      <c r="M44" s="186" t="s">
        <v>102</v>
      </c>
      <c r="N44" s="187" t="s">
        <v>88</v>
      </c>
      <c r="O44" s="187" t="s">
        <v>90</v>
      </c>
      <c r="P44" s="188" t="s">
        <v>91</v>
      </c>
      <c r="Q44" s="188" t="s">
        <v>93</v>
      </c>
      <c r="R44" s="188" t="s">
        <v>99</v>
      </c>
      <c r="S44" s="91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93" t="str">
        <f t="shared" si="1"/>
        <v>INVALID</v>
      </c>
    </row>
    <row r="45" ht="15.75" customHeight="1">
      <c r="G45" s="79">
        <v>43.0</v>
      </c>
      <c r="H45" s="185"/>
      <c r="I45" s="185"/>
      <c r="J45" s="185"/>
      <c r="K45" s="186" t="s">
        <v>87</v>
      </c>
      <c r="L45" s="186" t="s">
        <v>97</v>
      </c>
      <c r="M45" s="186" t="s">
        <v>104</v>
      </c>
      <c r="N45" s="187" t="s">
        <v>88</v>
      </c>
      <c r="O45" s="187" t="s">
        <v>95</v>
      </c>
      <c r="P45" s="188" t="s">
        <v>91</v>
      </c>
      <c r="Q45" s="188" t="s">
        <v>93</v>
      </c>
      <c r="R45" s="188" t="s">
        <v>101</v>
      </c>
      <c r="S45" s="91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93" t="str">
        <f t="shared" si="1"/>
        <v>INVALID</v>
      </c>
    </row>
    <row r="46" ht="15.75" customHeight="1">
      <c r="G46" s="64">
        <v>44.0</v>
      </c>
      <c r="H46" s="185"/>
      <c r="I46" s="185"/>
      <c r="J46" s="185"/>
      <c r="K46" s="186" t="s">
        <v>87</v>
      </c>
      <c r="L46" s="186" t="s">
        <v>100</v>
      </c>
      <c r="M46" s="186" t="s">
        <v>102</v>
      </c>
      <c r="N46" s="187" t="s">
        <v>88</v>
      </c>
      <c r="O46" s="187" t="s">
        <v>98</v>
      </c>
      <c r="P46" s="188" t="s">
        <v>91</v>
      </c>
      <c r="Q46" s="188" t="s">
        <v>93</v>
      </c>
      <c r="R46" s="188" t="s">
        <v>103</v>
      </c>
      <c r="S46" s="91" t="str">
        <f>SUMPRODUCT(SUMIF('Master Sheet'!$B$3:$B$24,$H46:$R46,'Master Sheet'!$E$3:$E$24))</f>
        <v>0</v>
      </c>
      <c r="T46" s="92" t="str">
        <f>SUMPRODUCT(COUNTIFS('Master Sheet'!$B$3:$B$24,$H46:$R46,'Master Sheet'!$C$3:$C$24,T$2))</f>
        <v>0</v>
      </c>
      <c r="U46" s="92" t="str">
        <f>SUMPRODUCT(COUNTIFS('Master Sheet'!$B$3:$B$24,$H46:$R46,'Master Sheet'!$C$3:$C$24,U$2))</f>
        <v>0</v>
      </c>
      <c r="V46" s="93" t="str">
        <f t="shared" si="1"/>
        <v>INVALID</v>
      </c>
    </row>
    <row r="47" ht="15.75" customHeight="1">
      <c r="G47" s="79">
        <v>45.0</v>
      </c>
      <c r="H47" s="185"/>
      <c r="I47" s="185"/>
      <c r="J47" s="185"/>
      <c r="K47" s="186" t="s">
        <v>87</v>
      </c>
      <c r="L47" s="186" t="s">
        <v>100</v>
      </c>
      <c r="M47" s="186" t="s">
        <v>104</v>
      </c>
      <c r="N47" s="187" t="s">
        <v>89</v>
      </c>
      <c r="O47" s="187" t="s">
        <v>90</v>
      </c>
      <c r="P47" s="188" t="s">
        <v>91</v>
      </c>
      <c r="Q47" s="188" t="s">
        <v>96</v>
      </c>
      <c r="R47" s="188" t="s">
        <v>99</v>
      </c>
      <c r="S47" s="91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93" t="str">
        <f t="shared" si="1"/>
        <v>INVALID</v>
      </c>
    </row>
    <row r="48" ht="15.75" customHeight="1">
      <c r="G48" s="64">
        <v>46.0</v>
      </c>
      <c r="H48" s="185"/>
      <c r="I48" s="185"/>
      <c r="J48" s="185"/>
      <c r="K48" s="186" t="s">
        <v>87</v>
      </c>
      <c r="L48" s="186" t="s">
        <v>102</v>
      </c>
      <c r="M48" s="186" t="s">
        <v>104</v>
      </c>
      <c r="N48" s="187" t="s">
        <v>89</v>
      </c>
      <c r="O48" s="187" t="s">
        <v>95</v>
      </c>
      <c r="P48" s="188" t="s">
        <v>91</v>
      </c>
      <c r="Q48" s="188" t="s">
        <v>96</v>
      </c>
      <c r="R48" s="188" t="s">
        <v>101</v>
      </c>
      <c r="S48" s="91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93" t="str">
        <f t="shared" si="1"/>
        <v>INVALID</v>
      </c>
    </row>
    <row r="49" ht="15.75" customHeight="1">
      <c r="G49" s="79">
        <v>47.0</v>
      </c>
      <c r="H49" s="185"/>
      <c r="I49" s="185"/>
      <c r="J49" s="185"/>
      <c r="K49" s="186" t="s">
        <v>94</v>
      </c>
      <c r="L49" s="186" t="s">
        <v>97</v>
      </c>
      <c r="M49" s="186" t="s">
        <v>100</v>
      </c>
      <c r="N49" s="187" t="s">
        <v>89</v>
      </c>
      <c r="O49" s="187" t="s">
        <v>98</v>
      </c>
      <c r="P49" s="188" t="s">
        <v>91</v>
      </c>
      <c r="Q49" s="188" t="s">
        <v>96</v>
      </c>
      <c r="R49" s="188" t="s">
        <v>103</v>
      </c>
      <c r="S49" s="91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93" t="str">
        <f t="shared" si="1"/>
        <v>INVALID</v>
      </c>
    </row>
    <row r="50" ht="15.75" customHeight="1">
      <c r="G50" s="64">
        <v>48.0</v>
      </c>
      <c r="H50" s="185"/>
      <c r="I50" s="185"/>
      <c r="J50" s="185"/>
      <c r="K50" s="186" t="s">
        <v>94</v>
      </c>
      <c r="L50" s="186" t="s">
        <v>97</v>
      </c>
      <c r="M50" s="186" t="s">
        <v>102</v>
      </c>
      <c r="N50" s="187" t="s">
        <v>90</v>
      </c>
      <c r="O50" s="187" t="s">
        <v>95</v>
      </c>
      <c r="P50" s="188" t="s">
        <v>91</v>
      </c>
      <c r="Q50" s="188" t="s">
        <v>99</v>
      </c>
      <c r="R50" s="188" t="s">
        <v>101</v>
      </c>
      <c r="S50" s="91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93" t="str">
        <f t="shared" si="1"/>
        <v>INVALID</v>
      </c>
    </row>
    <row r="51" ht="15.75" customHeight="1">
      <c r="G51" s="79">
        <v>49.0</v>
      </c>
      <c r="H51" s="185"/>
      <c r="I51" s="185"/>
      <c r="J51" s="185"/>
      <c r="K51" s="186" t="s">
        <v>94</v>
      </c>
      <c r="L51" s="186" t="s">
        <v>97</v>
      </c>
      <c r="M51" s="186" t="s">
        <v>104</v>
      </c>
      <c r="N51" s="187" t="s">
        <v>90</v>
      </c>
      <c r="O51" s="187" t="s">
        <v>98</v>
      </c>
      <c r="P51" s="188" t="s">
        <v>91</v>
      </c>
      <c r="Q51" s="188" t="s">
        <v>99</v>
      </c>
      <c r="R51" s="188" t="s">
        <v>103</v>
      </c>
      <c r="S51" s="91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93" t="str">
        <f t="shared" si="1"/>
        <v>INVALID</v>
      </c>
    </row>
    <row r="52" ht="15.75" customHeight="1">
      <c r="G52" s="64">
        <v>50.0</v>
      </c>
      <c r="H52" s="185"/>
      <c r="I52" s="185"/>
      <c r="J52" s="185"/>
      <c r="K52" s="186" t="s">
        <v>94</v>
      </c>
      <c r="L52" s="186" t="s">
        <v>100</v>
      </c>
      <c r="M52" s="186" t="s">
        <v>102</v>
      </c>
      <c r="N52" s="187" t="s">
        <v>95</v>
      </c>
      <c r="O52" s="187" t="s">
        <v>98</v>
      </c>
      <c r="P52" s="188" t="s">
        <v>91</v>
      </c>
      <c r="Q52" s="188" t="s">
        <v>101</v>
      </c>
      <c r="R52" s="188" t="s">
        <v>103</v>
      </c>
      <c r="S52" s="91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93" t="str">
        <f t="shared" si="1"/>
        <v>INVALID</v>
      </c>
    </row>
    <row r="53" ht="15.75" customHeight="1">
      <c r="G53" s="79">
        <v>51.0</v>
      </c>
      <c r="H53" s="185"/>
      <c r="I53" s="185"/>
      <c r="J53" s="185"/>
      <c r="K53" s="186" t="s">
        <v>94</v>
      </c>
      <c r="L53" s="186" t="s">
        <v>100</v>
      </c>
      <c r="M53" s="186" t="s">
        <v>104</v>
      </c>
      <c r="N53" s="187" t="s">
        <v>88</v>
      </c>
      <c r="O53" s="187" t="s">
        <v>89</v>
      </c>
      <c r="P53" s="188" t="s">
        <v>92</v>
      </c>
      <c r="Q53" s="188" t="s">
        <v>93</v>
      </c>
      <c r="R53" s="188" t="s">
        <v>96</v>
      </c>
      <c r="S53" s="91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93" t="str">
        <f t="shared" si="1"/>
        <v>INVALID</v>
      </c>
    </row>
    <row r="54" ht="15.75" customHeight="1">
      <c r="G54" s="64">
        <v>52.0</v>
      </c>
      <c r="H54" s="185"/>
      <c r="I54" s="185"/>
      <c r="J54" s="185"/>
      <c r="K54" s="186" t="s">
        <v>94</v>
      </c>
      <c r="L54" s="186" t="s">
        <v>102</v>
      </c>
      <c r="M54" s="186" t="s">
        <v>104</v>
      </c>
      <c r="N54" s="187" t="s">
        <v>88</v>
      </c>
      <c r="O54" s="187" t="s">
        <v>90</v>
      </c>
      <c r="P54" s="188" t="s">
        <v>92</v>
      </c>
      <c r="Q54" s="188" t="s">
        <v>93</v>
      </c>
      <c r="R54" s="188" t="s">
        <v>99</v>
      </c>
      <c r="S54" s="91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93" t="str">
        <f t="shared" si="1"/>
        <v>INVALID</v>
      </c>
    </row>
    <row r="55" ht="15.75" customHeight="1">
      <c r="G55" s="79">
        <v>53.0</v>
      </c>
      <c r="H55" s="185"/>
      <c r="I55" s="185"/>
      <c r="J55" s="185"/>
      <c r="K55" s="186" t="s">
        <v>97</v>
      </c>
      <c r="L55" s="186" t="s">
        <v>100</v>
      </c>
      <c r="M55" s="186" t="s">
        <v>102</v>
      </c>
      <c r="N55" s="187" t="s">
        <v>88</v>
      </c>
      <c r="O55" s="187" t="s">
        <v>95</v>
      </c>
      <c r="P55" s="188" t="s">
        <v>92</v>
      </c>
      <c r="Q55" s="188" t="s">
        <v>93</v>
      </c>
      <c r="R55" s="188" t="s">
        <v>101</v>
      </c>
      <c r="S55" s="91" t="str">
        <f>SUMPRODUCT(SUMIF('Master Sheet'!$B$3:$B$24,$H55:$R55,'Master Sheet'!$E$3:$E$24))</f>
        <v>0</v>
      </c>
      <c r="T55" s="92" t="str">
        <f>SUMPRODUCT(COUNTIFS('Master Sheet'!$B$3:$B$24,$H55:$R55,'Master Sheet'!$C$3:$C$24,T$2))</f>
        <v>0</v>
      </c>
      <c r="U55" s="92" t="str">
        <f>SUMPRODUCT(COUNTIFS('Master Sheet'!$B$3:$B$24,$H55:$R55,'Master Sheet'!$C$3:$C$24,U$2))</f>
        <v>0</v>
      </c>
      <c r="V55" s="93" t="str">
        <f t="shared" si="1"/>
        <v>INVALID</v>
      </c>
    </row>
    <row r="56" ht="15.75" customHeight="1">
      <c r="G56" s="64">
        <v>54.0</v>
      </c>
      <c r="H56" s="185"/>
      <c r="I56" s="185"/>
      <c r="J56" s="185"/>
      <c r="K56" s="186" t="s">
        <v>97</v>
      </c>
      <c r="L56" s="186" t="s">
        <v>100</v>
      </c>
      <c r="M56" s="186" t="s">
        <v>104</v>
      </c>
      <c r="N56" s="187" t="s">
        <v>88</v>
      </c>
      <c r="O56" s="187" t="s">
        <v>98</v>
      </c>
      <c r="P56" s="188" t="s">
        <v>92</v>
      </c>
      <c r="Q56" s="188" t="s">
        <v>93</v>
      </c>
      <c r="R56" s="188" t="s">
        <v>103</v>
      </c>
      <c r="S56" s="105" t="str">
        <f>SUMPRODUCT(SUMIF('Master Sheet'!$B$3:$B$24,$H56:$R56,'Master Sheet'!$E$3:$E$24))</f>
        <v>0</v>
      </c>
      <c r="T56" s="106" t="str">
        <f>SUMPRODUCT(COUNTIFS('Master Sheet'!$B$3:$B$24,$H56:$R56,'Master Sheet'!$C$3:$C$24,T$2))</f>
        <v>0</v>
      </c>
      <c r="U56" s="106" t="str">
        <f>SUMPRODUCT(COUNTIFS('Master Sheet'!$B$3:$B$24,$H56:$R56,'Master Sheet'!$C$3:$C$24,U$2))</f>
        <v>0</v>
      </c>
      <c r="V56" s="34" t="str">
        <f t="shared" si="1"/>
        <v>INVALID</v>
      </c>
    </row>
    <row r="57" ht="15.75" customHeight="1">
      <c r="G57" s="79">
        <v>55.0</v>
      </c>
      <c r="H57" s="185"/>
      <c r="I57" s="185"/>
      <c r="J57" s="185"/>
      <c r="K57" s="186" t="s">
        <v>97</v>
      </c>
      <c r="L57" s="186" t="s">
        <v>102</v>
      </c>
      <c r="M57" s="186" t="s">
        <v>104</v>
      </c>
      <c r="N57" s="187" t="s">
        <v>89</v>
      </c>
      <c r="O57" s="187" t="s">
        <v>90</v>
      </c>
      <c r="P57" s="188" t="s">
        <v>92</v>
      </c>
      <c r="Q57" s="188" t="s">
        <v>96</v>
      </c>
      <c r="R57" s="188" t="s">
        <v>99</v>
      </c>
      <c r="S57" s="91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93" t="str">
        <f t="shared" si="1"/>
        <v>INVALID</v>
      </c>
    </row>
    <row r="58" ht="15.75" customHeight="1">
      <c r="G58" s="64">
        <v>56.0</v>
      </c>
      <c r="H58" s="185"/>
      <c r="I58" s="185"/>
      <c r="J58" s="185"/>
      <c r="K58" s="186" t="s">
        <v>100</v>
      </c>
      <c r="L58" s="186" t="s">
        <v>102</v>
      </c>
      <c r="M58" s="186" t="s">
        <v>104</v>
      </c>
      <c r="N58" s="187" t="s">
        <v>89</v>
      </c>
      <c r="O58" s="187" t="s">
        <v>95</v>
      </c>
      <c r="P58" s="188" t="s">
        <v>92</v>
      </c>
      <c r="Q58" s="188" t="s">
        <v>96</v>
      </c>
      <c r="R58" s="188" t="s">
        <v>101</v>
      </c>
      <c r="S58" s="91" t="str">
        <f>SUMPRODUCT(SUMIF('Master Sheet'!$B$3:$B$24,$H58:$R58,'Master Sheet'!$E$3:$E$24))</f>
        <v>0</v>
      </c>
      <c r="T58" s="92" t="str">
        <f>SUMPRODUCT(COUNTIFS('Master Sheet'!$B$3:$B$24,$H58:$R58,'Master Sheet'!$C$3:$C$24,T$2))</f>
        <v>0</v>
      </c>
      <c r="U58" s="92" t="str">
        <f>SUMPRODUCT(COUNTIFS('Master Sheet'!$B$3:$B$24,$H58:$R58,'Master Sheet'!$C$3:$C$24,U$2))</f>
        <v>0</v>
      </c>
      <c r="V58" s="93" t="str">
        <f t="shared" si="1"/>
        <v>INVALID</v>
      </c>
    </row>
    <row r="59" ht="15.75" customHeight="1">
      <c r="G59" s="64">
        <v>57.0</v>
      </c>
    </row>
    <row r="60" ht="15.75" customHeight="1">
      <c r="G60" s="79">
        <v>58.0</v>
      </c>
    </row>
    <row r="61" ht="15.75" customHeight="1">
      <c r="G61" s="64">
        <v>59.0</v>
      </c>
    </row>
    <row r="62" ht="15.75" customHeight="1">
      <c r="G62" s="79">
        <v>60.0</v>
      </c>
    </row>
    <row r="63" ht="15.75" customHeight="1">
      <c r="G63" s="64">
        <v>61.0</v>
      </c>
    </row>
    <row r="64" ht="15.75" customHeight="1">
      <c r="G64" s="79">
        <v>62.0</v>
      </c>
    </row>
    <row r="65" ht="15.75" customHeight="1">
      <c r="G65" s="64">
        <v>63.0</v>
      </c>
    </row>
    <row r="66" ht="15.75" customHeight="1">
      <c r="G66" s="64">
        <v>64.0</v>
      </c>
    </row>
    <row r="67" ht="15.75" customHeight="1">
      <c r="G67" s="79">
        <v>65.0</v>
      </c>
    </row>
    <row r="68" ht="15.75" customHeight="1">
      <c r="G68" s="64">
        <v>66.0</v>
      </c>
    </row>
    <row r="69" ht="15.75" customHeight="1">
      <c r="G69" s="79">
        <v>67.0</v>
      </c>
    </row>
    <row r="70" ht="15.75" customHeight="1">
      <c r="G70" s="64">
        <v>68.0</v>
      </c>
    </row>
    <row r="71" ht="15.75" customHeight="1">
      <c r="G71" s="79">
        <v>69.0</v>
      </c>
    </row>
    <row r="72" ht="15.75" customHeight="1">
      <c r="G72" s="64">
        <v>70.0</v>
      </c>
    </row>
    <row r="73" ht="15.75" customHeight="1">
      <c r="G73" s="64">
        <v>71.0</v>
      </c>
    </row>
    <row r="74" ht="15.75" customHeight="1">
      <c r="G74" s="79">
        <v>72.0</v>
      </c>
    </row>
    <row r="75" ht="15.75" customHeight="1">
      <c r="G75" s="64">
        <v>73.0</v>
      </c>
    </row>
    <row r="76" ht="15.75" customHeight="1">
      <c r="G76" s="79">
        <v>74.0</v>
      </c>
    </row>
    <row r="77" ht="15.75" customHeight="1">
      <c r="G77" s="64">
        <v>75.0</v>
      </c>
    </row>
    <row r="78" ht="15.75" customHeight="1">
      <c r="G78" s="79">
        <v>76.0</v>
      </c>
    </row>
    <row r="79" ht="15.75" customHeight="1">
      <c r="G79" s="64">
        <v>77.0</v>
      </c>
    </row>
    <row r="80" ht="15.75" customHeight="1">
      <c r="G80" s="64">
        <v>78.0</v>
      </c>
    </row>
    <row r="81" ht="15.75" customHeight="1">
      <c r="G81" s="79">
        <v>79.0</v>
      </c>
    </row>
    <row r="82" ht="15.75" customHeight="1">
      <c r="G82" s="64">
        <v>80.0</v>
      </c>
    </row>
    <row r="83" ht="15.75" customHeight="1">
      <c r="G83" s="79">
        <v>81.0</v>
      </c>
    </row>
    <row r="84" ht="15.75" customHeight="1">
      <c r="G84" s="64">
        <v>82.0</v>
      </c>
    </row>
    <row r="85" ht="15.75" customHeight="1">
      <c r="G85" s="79">
        <v>83.0</v>
      </c>
    </row>
    <row r="86" ht="15.75" customHeight="1">
      <c r="G86" s="64">
        <v>84.0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S1:V1"/>
    <mergeCell ref="P1:R1"/>
    <mergeCell ref="H1:J1"/>
    <mergeCell ref="K1:M1"/>
    <mergeCell ref="N1:O1"/>
    <mergeCell ref="A15:B15"/>
  </mergeCells>
  <conditionalFormatting sqref="V3:V58">
    <cfRule type="containsText" dxfId="0" priority="1" operator="containsText" text="&quot;INVALID&quot;">
      <formula>NOT(ISERROR(SEARCH(("""INVALID"""),(V3))))</formula>
    </cfRule>
  </conditionalFormatting>
  <conditionalFormatting sqref="V3:V5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U58">
    <cfRule type="cellIs" dxfId="0" priority="3" operator="greaterThan">
      <formula>7</formula>
    </cfRule>
  </conditionalFormatting>
  <conditionalFormatting sqref="S3:S58">
    <cfRule type="cellIs" dxfId="0" priority="4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CCCC"/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17.29"/>
    <col customWidth="1" min="3" max="3" width="14.86"/>
    <col customWidth="1" min="4" max="4" width="14.43"/>
    <col customWidth="1" min="5" max="5" width="3.86"/>
    <col customWidth="1" hidden="1" min="6" max="6" width="10.0"/>
    <col customWidth="1" min="7" max="7" width="3.0"/>
    <col customWidth="1" min="8" max="8" width="9.29"/>
    <col customWidth="1" min="9" max="9" width="8.43"/>
    <col customWidth="1" min="10" max="12" width="9.43"/>
    <col customWidth="1" min="13" max="13" width="9.57"/>
    <col customWidth="1" min="14" max="15" width="11.43"/>
    <col customWidth="1" min="16" max="16" width="8.71"/>
    <col customWidth="1" min="17" max="18" width="9.57"/>
    <col customWidth="1" min="19" max="19" width="8.43"/>
    <col customWidth="1" min="20" max="20" width="5.14"/>
    <col customWidth="1" min="21" max="21" width="3.86"/>
    <col customWidth="1" min="22" max="22" width="8.29"/>
  </cols>
  <sheetData>
    <row r="1" ht="15.75" customHeight="1">
      <c r="A1" s="174" t="s">
        <v>12</v>
      </c>
      <c r="B1" s="175" t="s">
        <v>1</v>
      </c>
      <c r="C1" s="175" t="s">
        <v>2</v>
      </c>
      <c r="D1" s="176" t="s">
        <v>3</v>
      </c>
      <c r="G1" s="54"/>
      <c r="H1" s="119" t="s">
        <v>57</v>
      </c>
      <c r="I1" s="212"/>
      <c r="J1" s="56" t="s">
        <v>13</v>
      </c>
      <c r="K1" s="41"/>
      <c r="L1" s="42"/>
      <c r="M1" s="213" t="s">
        <v>14</v>
      </c>
      <c r="N1" s="211" t="s">
        <v>58</v>
      </c>
      <c r="O1" s="41"/>
      <c r="P1" s="41"/>
      <c r="Q1" s="41"/>
      <c r="R1" s="42"/>
      <c r="S1" s="57" t="s">
        <v>59</v>
      </c>
      <c r="T1" s="58"/>
      <c r="U1" s="58"/>
      <c r="V1" s="59"/>
    </row>
    <row r="2" ht="15.75" customHeight="1">
      <c r="A2" s="177" t="str">
        <f>'Master Sheet'!H3</f>
        <v>#N/A</v>
      </c>
      <c r="B2" s="178" t="str">
        <f>'Master Sheet'!M3</f>
        <v>#N/A</v>
      </c>
      <c r="C2" s="178" t="str">
        <f>'Master Sheet'!R3</f>
        <v>#N/A</v>
      </c>
      <c r="D2" s="179" t="str">
        <f>'Master Sheet'!W3</f>
        <v>#N/A</v>
      </c>
      <c r="G2" s="60"/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G3" s="64">
        <v>1.0</v>
      </c>
      <c r="H3" s="185" t="s">
        <v>83</v>
      </c>
      <c r="I3" s="185" t="s">
        <v>84</v>
      </c>
      <c r="J3" s="186" t="s">
        <v>85</v>
      </c>
      <c r="K3" s="186" t="s">
        <v>86</v>
      </c>
      <c r="L3" s="186" t="s">
        <v>87</v>
      </c>
      <c r="M3" s="187" t="s">
        <v>88</v>
      </c>
      <c r="N3" s="188" t="s">
        <v>91</v>
      </c>
      <c r="O3" s="188" t="s">
        <v>92</v>
      </c>
      <c r="P3" s="188" t="s">
        <v>93</v>
      </c>
      <c r="Q3" s="188" t="s">
        <v>96</v>
      </c>
      <c r="R3" s="188" t="s">
        <v>99</v>
      </c>
      <c r="S3" s="76" t="str">
        <f>SUMPRODUCT(SUMIF('Master Sheet'!$B$3:$B$24,$H3:$R3,'Master Sheet'!$E$3:$E$24))</f>
        <v>0</v>
      </c>
      <c r="T3" s="77" t="str">
        <f>SUMPRODUCT(COUNTIFS('Master Sheet'!$B$3:$B$24,$H3:$R3,'Master Sheet'!$C$3:$C$24,T$2))</f>
        <v>0</v>
      </c>
      <c r="U3" s="77" t="str">
        <f>SUMPRODUCT(COUNTIFS('Master Sheet'!$B$3:$B$24,$H3:$R3,'Master Sheet'!$C$3:$C$24,U$2))</f>
        <v>0</v>
      </c>
      <c r="V3" s="78" t="str">
        <f t="shared" ref="V3:V58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G4" s="79">
        <v>2.0</v>
      </c>
      <c r="H4" s="185" t="s">
        <v>83</v>
      </c>
      <c r="I4" s="185" t="s">
        <v>84</v>
      </c>
      <c r="J4" s="186" t="s">
        <v>85</v>
      </c>
      <c r="K4" s="186" t="s">
        <v>86</v>
      </c>
      <c r="L4" s="186" t="s">
        <v>94</v>
      </c>
      <c r="M4" s="187" t="s">
        <v>89</v>
      </c>
      <c r="N4" s="188" t="s">
        <v>91</v>
      </c>
      <c r="O4" s="188" t="s">
        <v>92</v>
      </c>
      <c r="P4" s="188" t="s">
        <v>93</v>
      </c>
      <c r="Q4" s="188" t="s">
        <v>96</v>
      </c>
      <c r="R4" s="188" t="s">
        <v>101</v>
      </c>
      <c r="S4" s="91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93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G5" s="64">
        <v>3.0</v>
      </c>
      <c r="H5" s="185" t="s">
        <v>83</v>
      </c>
      <c r="I5" s="185" t="s">
        <v>84</v>
      </c>
      <c r="J5" s="186" t="s">
        <v>85</v>
      </c>
      <c r="K5" s="186" t="s">
        <v>86</v>
      </c>
      <c r="L5" s="186" t="s">
        <v>97</v>
      </c>
      <c r="M5" s="187" t="s">
        <v>90</v>
      </c>
      <c r="N5" s="188" t="s">
        <v>91</v>
      </c>
      <c r="O5" s="188" t="s">
        <v>92</v>
      </c>
      <c r="P5" s="188" t="s">
        <v>93</v>
      </c>
      <c r="Q5" s="188" t="s">
        <v>96</v>
      </c>
      <c r="R5" s="188" t="s">
        <v>103</v>
      </c>
      <c r="S5" s="91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93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G6" s="64">
        <v>4.0</v>
      </c>
      <c r="H6" s="185" t="s">
        <v>83</v>
      </c>
      <c r="I6" s="185" t="s">
        <v>84</v>
      </c>
      <c r="J6" s="186" t="s">
        <v>85</v>
      </c>
      <c r="K6" s="186" t="s">
        <v>86</v>
      </c>
      <c r="L6" s="186" t="s">
        <v>100</v>
      </c>
      <c r="M6" s="187" t="s">
        <v>95</v>
      </c>
      <c r="N6" s="188" t="s">
        <v>91</v>
      </c>
      <c r="O6" s="188" t="s">
        <v>92</v>
      </c>
      <c r="P6" s="188" t="s">
        <v>93</v>
      </c>
      <c r="Q6" s="188" t="s">
        <v>99</v>
      </c>
      <c r="R6" s="188" t="s">
        <v>101</v>
      </c>
      <c r="S6" s="91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93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G7" s="79">
        <v>5.0</v>
      </c>
      <c r="H7" s="185" t="s">
        <v>83</v>
      </c>
      <c r="I7" s="185" t="s">
        <v>84</v>
      </c>
      <c r="J7" s="186" t="s">
        <v>85</v>
      </c>
      <c r="K7" s="186" t="s">
        <v>86</v>
      </c>
      <c r="L7" s="186" t="s">
        <v>102</v>
      </c>
      <c r="M7" s="187" t="s">
        <v>98</v>
      </c>
      <c r="N7" s="188" t="s">
        <v>91</v>
      </c>
      <c r="O7" s="188" t="s">
        <v>92</v>
      </c>
      <c r="P7" s="188" t="s">
        <v>93</v>
      </c>
      <c r="Q7" s="188" t="s">
        <v>99</v>
      </c>
      <c r="R7" s="188" t="s">
        <v>103</v>
      </c>
      <c r="S7" s="91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93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G8" s="64">
        <v>6.0</v>
      </c>
      <c r="H8" s="185" t="s">
        <v>83</v>
      </c>
      <c r="I8" s="185" t="s">
        <v>84</v>
      </c>
      <c r="J8" s="186" t="s">
        <v>85</v>
      </c>
      <c r="K8" s="186" t="s">
        <v>86</v>
      </c>
      <c r="L8" s="186" t="s">
        <v>104</v>
      </c>
      <c r="M8" s="187" t="s">
        <v>88</v>
      </c>
      <c r="N8" s="188" t="s">
        <v>91</v>
      </c>
      <c r="O8" s="188" t="s">
        <v>92</v>
      </c>
      <c r="P8" s="188" t="s">
        <v>93</v>
      </c>
      <c r="Q8" s="188" t="s">
        <v>101</v>
      </c>
      <c r="R8" s="188" t="s">
        <v>103</v>
      </c>
      <c r="S8" s="91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93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G9" s="64">
        <v>7.0</v>
      </c>
      <c r="H9" s="185" t="s">
        <v>83</v>
      </c>
      <c r="I9" s="185" t="s">
        <v>84</v>
      </c>
      <c r="J9" s="186" t="s">
        <v>85</v>
      </c>
      <c r="K9" s="186" t="s">
        <v>87</v>
      </c>
      <c r="L9" s="186" t="s">
        <v>94</v>
      </c>
      <c r="M9" s="187" t="s">
        <v>89</v>
      </c>
      <c r="N9" s="188" t="s">
        <v>91</v>
      </c>
      <c r="O9" s="188" t="s">
        <v>92</v>
      </c>
      <c r="P9" s="188" t="s">
        <v>96</v>
      </c>
      <c r="Q9" s="188" t="s">
        <v>99</v>
      </c>
      <c r="R9" s="188" t="s">
        <v>101</v>
      </c>
      <c r="S9" s="91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93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G10" s="79">
        <v>8.0</v>
      </c>
      <c r="H10" s="185" t="s">
        <v>83</v>
      </c>
      <c r="I10" s="185" t="s">
        <v>84</v>
      </c>
      <c r="J10" s="186" t="s">
        <v>85</v>
      </c>
      <c r="K10" s="186" t="s">
        <v>87</v>
      </c>
      <c r="L10" s="186" t="s">
        <v>97</v>
      </c>
      <c r="M10" s="187" t="s">
        <v>90</v>
      </c>
      <c r="N10" s="188" t="s">
        <v>91</v>
      </c>
      <c r="O10" s="188" t="s">
        <v>92</v>
      </c>
      <c r="P10" s="188" t="s">
        <v>96</v>
      </c>
      <c r="Q10" s="188" t="s">
        <v>99</v>
      </c>
      <c r="R10" s="188" t="s">
        <v>103</v>
      </c>
      <c r="S10" s="91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93" t="str">
        <f t="shared" si="1"/>
        <v>INVALID</v>
      </c>
    </row>
    <row r="11" ht="15.75" customHeight="1">
      <c r="A11" s="190"/>
      <c r="B11" s="191" t="str">
        <f>'Master Sheet'!M12</f>
        <v>#N/A</v>
      </c>
      <c r="C11" s="192"/>
      <c r="D11" s="193" t="str">
        <f>'Master Sheet'!W12</f>
        <v>#N/A</v>
      </c>
      <c r="G11" s="64">
        <v>9.0</v>
      </c>
      <c r="H11" s="185" t="s">
        <v>83</v>
      </c>
      <c r="I11" s="185" t="s">
        <v>84</v>
      </c>
      <c r="J11" s="186" t="s">
        <v>85</v>
      </c>
      <c r="K11" s="186" t="s">
        <v>87</v>
      </c>
      <c r="L11" s="186" t="s">
        <v>100</v>
      </c>
      <c r="M11" s="187" t="s">
        <v>95</v>
      </c>
      <c r="N11" s="188" t="s">
        <v>91</v>
      </c>
      <c r="O11" s="188" t="s">
        <v>92</v>
      </c>
      <c r="P11" s="188" t="s">
        <v>96</v>
      </c>
      <c r="Q11" s="188" t="s">
        <v>101</v>
      </c>
      <c r="R11" s="188" t="s">
        <v>103</v>
      </c>
      <c r="S11" s="91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93" t="str">
        <f t="shared" si="1"/>
        <v>INVALID</v>
      </c>
    </row>
    <row r="12">
      <c r="G12" s="64">
        <v>10.0</v>
      </c>
      <c r="H12" s="185" t="s">
        <v>83</v>
      </c>
      <c r="I12" s="185" t="s">
        <v>84</v>
      </c>
      <c r="J12" s="186" t="s">
        <v>85</v>
      </c>
      <c r="K12" s="186" t="s">
        <v>87</v>
      </c>
      <c r="L12" s="186" t="s">
        <v>102</v>
      </c>
      <c r="M12" s="187" t="s">
        <v>98</v>
      </c>
      <c r="N12" s="188" t="s">
        <v>91</v>
      </c>
      <c r="O12" s="188" t="s">
        <v>92</v>
      </c>
      <c r="P12" s="188" t="s">
        <v>99</v>
      </c>
      <c r="Q12" s="188" t="s">
        <v>101</v>
      </c>
      <c r="R12" s="188" t="s">
        <v>103</v>
      </c>
      <c r="S12" s="91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93" t="str">
        <f t="shared" si="1"/>
        <v>INVALID</v>
      </c>
    </row>
    <row r="13">
      <c r="A13" s="4"/>
      <c r="B13" s="4"/>
      <c r="C13" s="4"/>
      <c r="D13" s="4"/>
      <c r="G13" s="79">
        <v>11.0</v>
      </c>
      <c r="H13" s="185" t="s">
        <v>83</v>
      </c>
      <c r="I13" s="185" t="s">
        <v>84</v>
      </c>
      <c r="J13" s="186" t="s">
        <v>85</v>
      </c>
      <c r="K13" s="186" t="s">
        <v>87</v>
      </c>
      <c r="L13" s="186" t="s">
        <v>104</v>
      </c>
      <c r="M13" s="187" t="s">
        <v>88</v>
      </c>
      <c r="N13" s="188" t="s">
        <v>91</v>
      </c>
      <c r="O13" s="188" t="s">
        <v>93</v>
      </c>
      <c r="P13" s="188" t="s">
        <v>96</v>
      </c>
      <c r="Q13" s="188" t="s">
        <v>99</v>
      </c>
      <c r="R13" s="188" t="s">
        <v>101</v>
      </c>
      <c r="S13" s="91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93" t="str">
        <f t="shared" si="1"/>
        <v>INVALID</v>
      </c>
    </row>
    <row r="14" ht="15.75" customHeight="1">
      <c r="G14" s="64">
        <v>12.0</v>
      </c>
      <c r="H14" s="185" t="s">
        <v>83</v>
      </c>
      <c r="I14" s="185" t="s">
        <v>84</v>
      </c>
      <c r="J14" s="186" t="s">
        <v>85</v>
      </c>
      <c r="K14" s="186" t="s">
        <v>94</v>
      </c>
      <c r="L14" s="186" t="s">
        <v>97</v>
      </c>
      <c r="M14" s="187" t="s">
        <v>89</v>
      </c>
      <c r="N14" s="188" t="s">
        <v>91</v>
      </c>
      <c r="O14" s="188" t="s">
        <v>93</v>
      </c>
      <c r="P14" s="188" t="s">
        <v>96</v>
      </c>
      <c r="Q14" s="188" t="s">
        <v>99</v>
      </c>
      <c r="R14" s="188" t="s">
        <v>103</v>
      </c>
      <c r="S14" s="91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93" t="str">
        <f t="shared" si="1"/>
        <v>INVALID</v>
      </c>
    </row>
    <row r="15" ht="16.5" customHeight="1">
      <c r="A15" s="194" t="s">
        <v>105</v>
      </c>
      <c r="B15" s="42"/>
      <c r="C15" s="195" t="str">
        <f>MAX(COMBIN('Master Sheet'!$I$16,3),COMBIN('Master Sheet'!$I$18,5))</f>
        <v>#NUM!</v>
      </c>
      <c r="G15" s="79">
        <v>13.0</v>
      </c>
      <c r="H15" s="185" t="s">
        <v>83</v>
      </c>
      <c r="I15" s="185" t="s">
        <v>84</v>
      </c>
      <c r="J15" s="186" t="s">
        <v>85</v>
      </c>
      <c r="K15" s="186" t="s">
        <v>94</v>
      </c>
      <c r="L15" s="186" t="s">
        <v>100</v>
      </c>
      <c r="M15" s="187" t="s">
        <v>90</v>
      </c>
      <c r="N15" s="188" t="s">
        <v>91</v>
      </c>
      <c r="O15" s="188" t="s">
        <v>93</v>
      </c>
      <c r="P15" s="188" t="s">
        <v>96</v>
      </c>
      <c r="Q15" s="188" t="s">
        <v>101</v>
      </c>
      <c r="R15" s="188" t="s">
        <v>103</v>
      </c>
      <c r="S15" s="91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93" t="str">
        <f t="shared" si="1"/>
        <v>INVALID</v>
      </c>
    </row>
    <row r="16">
      <c r="G16" s="64">
        <v>14.0</v>
      </c>
      <c r="H16" s="185" t="s">
        <v>83</v>
      </c>
      <c r="I16" s="185" t="s">
        <v>84</v>
      </c>
      <c r="J16" s="186" t="s">
        <v>85</v>
      </c>
      <c r="K16" s="186" t="s">
        <v>94</v>
      </c>
      <c r="L16" s="186" t="s">
        <v>102</v>
      </c>
      <c r="M16" s="187" t="s">
        <v>95</v>
      </c>
      <c r="N16" s="188" t="s">
        <v>91</v>
      </c>
      <c r="O16" s="188" t="s">
        <v>93</v>
      </c>
      <c r="P16" s="188" t="s">
        <v>99</v>
      </c>
      <c r="Q16" s="188" t="s">
        <v>101</v>
      </c>
      <c r="R16" s="188" t="s">
        <v>103</v>
      </c>
      <c r="S16" s="91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93" t="str">
        <f t="shared" si="1"/>
        <v>INVALID</v>
      </c>
    </row>
    <row r="17">
      <c r="G17" s="64">
        <v>15.0</v>
      </c>
      <c r="H17" s="185" t="s">
        <v>83</v>
      </c>
      <c r="I17" s="185" t="s">
        <v>84</v>
      </c>
      <c r="J17" s="186" t="s">
        <v>85</v>
      </c>
      <c r="K17" s="186" t="s">
        <v>94</v>
      </c>
      <c r="L17" s="186" t="s">
        <v>104</v>
      </c>
      <c r="M17" s="187" t="s">
        <v>98</v>
      </c>
      <c r="N17" s="188" t="s">
        <v>91</v>
      </c>
      <c r="O17" s="188" t="s">
        <v>96</v>
      </c>
      <c r="P17" s="188" t="s">
        <v>99</v>
      </c>
      <c r="Q17" s="188" t="s">
        <v>101</v>
      </c>
      <c r="R17" s="188" t="s">
        <v>103</v>
      </c>
      <c r="S17" s="91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93" t="str">
        <f t="shared" si="1"/>
        <v>INVALID</v>
      </c>
    </row>
    <row r="18">
      <c r="G18" s="79">
        <v>16.0</v>
      </c>
      <c r="H18" s="185" t="s">
        <v>83</v>
      </c>
      <c r="I18" s="185" t="s">
        <v>84</v>
      </c>
      <c r="J18" s="186" t="s">
        <v>85</v>
      </c>
      <c r="K18" s="186" t="s">
        <v>97</v>
      </c>
      <c r="L18" s="186" t="s">
        <v>100</v>
      </c>
      <c r="M18" s="187" t="s">
        <v>88</v>
      </c>
      <c r="N18" s="188" t="s">
        <v>92</v>
      </c>
      <c r="O18" s="188" t="s">
        <v>93</v>
      </c>
      <c r="P18" s="188" t="s">
        <v>96</v>
      </c>
      <c r="Q18" s="188" t="s">
        <v>99</v>
      </c>
      <c r="R18" s="188" t="s">
        <v>101</v>
      </c>
      <c r="S18" s="91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93" t="str">
        <f t="shared" si="1"/>
        <v>INVALID</v>
      </c>
    </row>
    <row r="19">
      <c r="G19" s="64">
        <v>17.0</v>
      </c>
      <c r="H19" s="185" t="s">
        <v>83</v>
      </c>
      <c r="I19" s="185" t="s">
        <v>84</v>
      </c>
      <c r="J19" s="186" t="s">
        <v>85</v>
      </c>
      <c r="K19" s="186" t="s">
        <v>97</v>
      </c>
      <c r="L19" s="186" t="s">
        <v>102</v>
      </c>
      <c r="M19" s="187" t="s">
        <v>89</v>
      </c>
      <c r="N19" s="188" t="s">
        <v>92</v>
      </c>
      <c r="O19" s="188" t="s">
        <v>93</v>
      </c>
      <c r="P19" s="188" t="s">
        <v>96</v>
      </c>
      <c r="Q19" s="188" t="s">
        <v>99</v>
      </c>
      <c r="R19" s="188" t="s">
        <v>103</v>
      </c>
      <c r="S19" s="91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93" t="str">
        <f t="shared" si="1"/>
        <v>INVALID</v>
      </c>
    </row>
    <row r="20">
      <c r="A20" s="4"/>
      <c r="B20" s="4"/>
      <c r="C20" s="4"/>
      <c r="D20" s="4"/>
      <c r="G20" s="64">
        <v>18.0</v>
      </c>
      <c r="H20" s="185" t="s">
        <v>83</v>
      </c>
      <c r="I20" s="185" t="s">
        <v>84</v>
      </c>
      <c r="J20" s="186" t="s">
        <v>85</v>
      </c>
      <c r="K20" s="186" t="s">
        <v>97</v>
      </c>
      <c r="L20" s="186" t="s">
        <v>104</v>
      </c>
      <c r="M20" s="187" t="s">
        <v>90</v>
      </c>
      <c r="N20" s="188" t="s">
        <v>92</v>
      </c>
      <c r="O20" s="188" t="s">
        <v>93</v>
      </c>
      <c r="P20" s="188" t="s">
        <v>96</v>
      </c>
      <c r="Q20" s="188" t="s">
        <v>101</v>
      </c>
      <c r="R20" s="188" t="s">
        <v>103</v>
      </c>
      <c r="S20" s="91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93" t="str">
        <f t="shared" si="1"/>
        <v>INVALID</v>
      </c>
    </row>
    <row r="21" ht="15.75" customHeight="1">
      <c r="G21" s="79">
        <v>19.0</v>
      </c>
      <c r="H21" s="185" t="s">
        <v>83</v>
      </c>
      <c r="I21" s="185" t="s">
        <v>84</v>
      </c>
      <c r="J21" s="186" t="s">
        <v>85</v>
      </c>
      <c r="K21" s="186" t="s">
        <v>100</v>
      </c>
      <c r="L21" s="186" t="s">
        <v>102</v>
      </c>
      <c r="M21" s="187" t="s">
        <v>95</v>
      </c>
      <c r="N21" s="188" t="s">
        <v>92</v>
      </c>
      <c r="O21" s="188" t="s">
        <v>93</v>
      </c>
      <c r="P21" s="188" t="s">
        <v>99</v>
      </c>
      <c r="Q21" s="188" t="s">
        <v>101</v>
      </c>
      <c r="R21" s="188" t="s">
        <v>103</v>
      </c>
      <c r="S21" s="91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93" t="str">
        <f t="shared" si="1"/>
        <v>INVALID</v>
      </c>
    </row>
    <row r="22" ht="15.75" customHeight="1">
      <c r="G22" s="64">
        <v>20.0</v>
      </c>
      <c r="H22" s="185" t="s">
        <v>83</v>
      </c>
      <c r="I22" s="185" t="s">
        <v>84</v>
      </c>
      <c r="J22" s="186" t="s">
        <v>85</v>
      </c>
      <c r="K22" s="186" t="s">
        <v>100</v>
      </c>
      <c r="L22" s="186" t="s">
        <v>104</v>
      </c>
      <c r="M22" s="187" t="s">
        <v>98</v>
      </c>
      <c r="N22" s="188" t="s">
        <v>92</v>
      </c>
      <c r="O22" s="188" t="s">
        <v>96</v>
      </c>
      <c r="P22" s="188" t="s">
        <v>99</v>
      </c>
      <c r="Q22" s="188" t="s">
        <v>101</v>
      </c>
      <c r="R22" s="188" t="s">
        <v>103</v>
      </c>
      <c r="S22" s="91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93" t="str">
        <f t="shared" si="1"/>
        <v>INVALID</v>
      </c>
    </row>
    <row r="23" ht="15.75" customHeight="1">
      <c r="G23" s="64">
        <v>21.0</v>
      </c>
      <c r="H23" s="185" t="s">
        <v>83</v>
      </c>
      <c r="I23" s="185" t="s">
        <v>84</v>
      </c>
      <c r="J23" s="186" t="s">
        <v>85</v>
      </c>
      <c r="K23" s="186" t="s">
        <v>102</v>
      </c>
      <c r="L23" s="186" t="s">
        <v>104</v>
      </c>
      <c r="M23" s="187" t="s">
        <v>88</v>
      </c>
      <c r="N23" s="188" t="s">
        <v>93</v>
      </c>
      <c r="O23" s="188" t="s">
        <v>96</v>
      </c>
      <c r="P23" s="188" t="s">
        <v>99</v>
      </c>
      <c r="Q23" s="188" t="s">
        <v>101</v>
      </c>
      <c r="R23" s="188" t="s">
        <v>103</v>
      </c>
      <c r="S23" s="91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93" t="str">
        <f t="shared" si="1"/>
        <v>INVALID</v>
      </c>
    </row>
    <row r="24" ht="15.75" customHeight="1">
      <c r="G24" s="79">
        <v>22.0</v>
      </c>
      <c r="H24" s="185" t="s">
        <v>83</v>
      </c>
      <c r="I24" s="185" t="s">
        <v>84</v>
      </c>
      <c r="J24" s="186" t="s">
        <v>86</v>
      </c>
      <c r="K24" s="186" t="s">
        <v>87</v>
      </c>
      <c r="L24" s="186" t="s">
        <v>94</v>
      </c>
      <c r="M24" s="187" t="s">
        <v>89</v>
      </c>
      <c r="N24" s="188" t="s">
        <v>91</v>
      </c>
      <c r="O24" s="188" t="s">
        <v>92</v>
      </c>
      <c r="P24" s="188" t="s">
        <v>93</v>
      </c>
      <c r="Q24" s="188" t="s">
        <v>96</v>
      </c>
      <c r="R24" s="188" t="s">
        <v>99</v>
      </c>
      <c r="S24" s="91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93" t="str">
        <f t="shared" si="1"/>
        <v>INVALID</v>
      </c>
    </row>
    <row r="25" ht="15.75" customHeight="1">
      <c r="G25" s="64">
        <v>23.0</v>
      </c>
      <c r="H25" s="185" t="s">
        <v>83</v>
      </c>
      <c r="I25" s="185" t="s">
        <v>84</v>
      </c>
      <c r="J25" s="186" t="s">
        <v>86</v>
      </c>
      <c r="K25" s="186" t="s">
        <v>87</v>
      </c>
      <c r="L25" s="186" t="s">
        <v>97</v>
      </c>
      <c r="M25" s="187" t="s">
        <v>90</v>
      </c>
      <c r="N25" s="188" t="s">
        <v>91</v>
      </c>
      <c r="O25" s="188" t="s">
        <v>92</v>
      </c>
      <c r="P25" s="188" t="s">
        <v>93</v>
      </c>
      <c r="Q25" s="188" t="s">
        <v>96</v>
      </c>
      <c r="R25" s="188" t="s">
        <v>101</v>
      </c>
      <c r="S25" s="91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93" t="str">
        <f t="shared" si="1"/>
        <v>INVALID</v>
      </c>
    </row>
    <row r="26" ht="15.75" customHeight="1">
      <c r="G26" s="79">
        <v>24.0</v>
      </c>
      <c r="H26" s="185" t="s">
        <v>83</v>
      </c>
      <c r="I26" s="185" t="s">
        <v>84</v>
      </c>
      <c r="J26" s="186" t="s">
        <v>86</v>
      </c>
      <c r="K26" s="186" t="s">
        <v>87</v>
      </c>
      <c r="L26" s="186" t="s">
        <v>100</v>
      </c>
      <c r="M26" s="187" t="s">
        <v>95</v>
      </c>
      <c r="N26" s="188" t="s">
        <v>91</v>
      </c>
      <c r="O26" s="188" t="s">
        <v>92</v>
      </c>
      <c r="P26" s="188" t="s">
        <v>93</v>
      </c>
      <c r="Q26" s="188" t="s">
        <v>96</v>
      </c>
      <c r="R26" s="188" t="s">
        <v>103</v>
      </c>
      <c r="S26" s="91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93" t="str">
        <f t="shared" si="1"/>
        <v>INVALID</v>
      </c>
    </row>
    <row r="27" ht="15.75" customHeight="1">
      <c r="G27" s="64">
        <v>25.0</v>
      </c>
      <c r="H27" s="185" t="s">
        <v>83</v>
      </c>
      <c r="I27" s="185" t="s">
        <v>84</v>
      </c>
      <c r="J27" s="186" t="s">
        <v>86</v>
      </c>
      <c r="K27" s="186" t="s">
        <v>87</v>
      </c>
      <c r="L27" s="186" t="s">
        <v>102</v>
      </c>
      <c r="M27" s="187" t="s">
        <v>98</v>
      </c>
      <c r="N27" s="188" t="s">
        <v>91</v>
      </c>
      <c r="O27" s="188" t="s">
        <v>92</v>
      </c>
      <c r="P27" s="188" t="s">
        <v>93</v>
      </c>
      <c r="Q27" s="188" t="s">
        <v>99</v>
      </c>
      <c r="R27" s="188" t="s">
        <v>101</v>
      </c>
      <c r="S27" s="91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93" t="str">
        <f t="shared" si="1"/>
        <v>INVALID</v>
      </c>
    </row>
    <row r="28" ht="15.75" customHeight="1">
      <c r="G28" s="64">
        <v>26.0</v>
      </c>
      <c r="H28" s="185" t="s">
        <v>83</v>
      </c>
      <c r="I28" s="185" t="s">
        <v>84</v>
      </c>
      <c r="J28" s="186" t="s">
        <v>86</v>
      </c>
      <c r="K28" s="186" t="s">
        <v>87</v>
      </c>
      <c r="L28" s="186" t="s">
        <v>104</v>
      </c>
      <c r="M28" s="187" t="s">
        <v>88</v>
      </c>
      <c r="N28" s="188" t="s">
        <v>91</v>
      </c>
      <c r="O28" s="188" t="s">
        <v>92</v>
      </c>
      <c r="P28" s="188" t="s">
        <v>93</v>
      </c>
      <c r="Q28" s="188" t="s">
        <v>99</v>
      </c>
      <c r="R28" s="188" t="s">
        <v>103</v>
      </c>
      <c r="S28" s="91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93" t="str">
        <f t="shared" si="1"/>
        <v>INVALID</v>
      </c>
    </row>
    <row r="29" ht="15.75" customHeight="1">
      <c r="G29" s="79">
        <v>27.0</v>
      </c>
      <c r="H29" s="185" t="s">
        <v>83</v>
      </c>
      <c r="I29" s="185" t="s">
        <v>84</v>
      </c>
      <c r="J29" s="186" t="s">
        <v>86</v>
      </c>
      <c r="K29" s="186" t="s">
        <v>94</v>
      </c>
      <c r="L29" s="186" t="s">
        <v>97</v>
      </c>
      <c r="M29" s="187" t="s">
        <v>89</v>
      </c>
      <c r="N29" s="188" t="s">
        <v>91</v>
      </c>
      <c r="O29" s="188" t="s">
        <v>92</v>
      </c>
      <c r="P29" s="188" t="s">
        <v>93</v>
      </c>
      <c r="Q29" s="188" t="s">
        <v>101</v>
      </c>
      <c r="R29" s="188" t="s">
        <v>103</v>
      </c>
      <c r="S29" s="91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93" t="str">
        <f t="shared" si="1"/>
        <v>INVALID</v>
      </c>
    </row>
    <row r="30" ht="15.75" customHeight="1">
      <c r="G30" s="64">
        <v>28.0</v>
      </c>
      <c r="H30" s="185" t="s">
        <v>83</v>
      </c>
      <c r="I30" s="185" t="s">
        <v>84</v>
      </c>
      <c r="J30" s="186" t="s">
        <v>86</v>
      </c>
      <c r="K30" s="186" t="s">
        <v>94</v>
      </c>
      <c r="L30" s="186" t="s">
        <v>100</v>
      </c>
      <c r="M30" s="187" t="s">
        <v>90</v>
      </c>
      <c r="N30" s="188" t="s">
        <v>91</v>
      </c>
      <c r="O30" s="188" t="s">
        <v>92</v>
      </c>
      <c r="P30" s="188" t="s">
        <v>96</v>
      </c>
      <c r="Q30" s="188" t="s">
        <v>99</v>
      </c>
      <c r="R30" s="188" t="s">
        <v>101</v>
      </c>
      <c r="S30" s="91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93" t="str">
        <f t="shared" si="1"/>
        <v>INVALID</v>
      </c>
    </row>
    <row r="31" ht="15.75" customHeight="1">
      <c r="G31" s="64">
        <v>29.0</v>
      </c>
      <c r="H31" s="185" t="s">
        <v>83</v>
      </c>
      <c r="I31" s="185" t="s">
        <v>84</v>
      </c>
      <c r="J31" s="186" t="s">
        <v>86</v>
      </c>
      <c r="K31" s="186" t="s">
        <v>94</v>
      </c>
      <c r="L31" s="186" t="s">
        <v>102</v>
      </c>
      <c r="M31" s="187" t="s">
        <v>95</v>
      </c>
      <c r="N31" s="188" t="s">
        <v>91</v>
      </c>
      <c r="O31" s="188" t="s">
        <v>92</v>
      </c>
      <c r="P31" s="188" t="s">
        <v>96</v>
      </c>
      <c r="Q31" s="188" t="s">
        <v>99</v>
      </c>
      <c r="R31" s="188" t="s">
        <v>103</v>
      </c>
      <c r="S31" s="91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93" t="str">
        <f t="shared" si="1"/>
        <v>INVALID</v>
      </c>
    </row>
    <row r="32" ht="15.75" customHeight="1">
      <c r="G32" s="79">
        <v>30.0</v>
      </c>
      <c r="H32" s="185" t="s">
        <v>83</v>
      </c>
      <c r="I32" s="185" t="s">
        <v>84</v>
      </c>
      <c r="J32" s="186" t="s">
        <v>86</v>
      </c>
      <c r="K32" s="186" t="s">
        <v>94</v>
      </c>
      <c r="L32" s="186" t="s">
        <v>104</v>
      </c>
      <c r="M32" s="187" t="s">
        <v>98</v>
      </c>
      <c r="N32" s="188" t="s">
        <v>91</v>
      </c>
      <c r="O32" s="188" t="s">
        <v>92</v>
      </c>
      <c r="P32" s="188" t="s">
        <v>96</v>
      </c>
      <c r="Q32" s="188" t="s">
        <v>101</v>
      </c>
      <c r="R32" s="188" t="s">
        <v>103</v>
      </c>
      <c r="S32" s="91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93" t="str">
        <f t="shared" si="1"/>
        <v>INVALID</v>
      </c>
    </row>
    <row r="33" ht="15.75" customHeight="1">
      <c r="G33" s="64">
        <v>31.0</v>
      </c>
      <c r="H33" s="185" t="s">
        <v>83</v>
      </c>
      <c r="I33" s="185" t="s">
        <v>84</v>
      </c>
      <c r="J33" s="186" t="s">
        <v>86</v>
      </c>
      <c r="K33" s="186" t="s">
        <v>97</v>
      </c>
      <c r="L33" s="186" t="s">
        <v>100</v>
      </c>
      <c r="M33" s="187" t="s">
        <v>88</v>
      </c>
      <c r="N33" s="188" t="s">
        <v>91</v>
      </c>
      <c r="O33" s="188" t="s">
        <v>92</v>
      </c>
      <c r="P33" s="188" t="s">
        <v>99</v>
      </c>
      <c r="Q33" s="188" t="s">
        <v>101</v>
      </c>
      <c r="R33" s="188" t="s">
        <v>103</v>
      </c>
      <c r="S33" s="91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93" t="str">
        <f t="shared" si="1"/>
        <v>INVALID</v>
      </c>
    </row>
    <row r="34" ht="15.75" customHeight="1">
      <c r="G34" s="64">
        <v>32.0</v>
      </c>
      <c r="H34" s="185" t="s">
        <v>83</v>
      </c>
      <c r="I34" s="185" t="s">
        <v>84</v>
      </c>
      <c r="J34" s="186" t="s">
        <v>86</v>
      </c>
      <c r="K34" s="186" t="s">
        <v>97</v>
      </c>
      <c r="L34" s="186" t="s">
        <v>102</v>
      </c>
      <c r="M34" s="187" t="s">
        <v>89</v>
      </c>
      <c r="N34" s="188" t="s">
        <v>91</v>
      </c>
      <c r="O34" s="188" t="s">
        <v>93</v>
      </c>
      <c r="P34" s="188" t="s">
        <v>96</v>
      </c>
      <c r="Q34" s="188" t="s">
        <v>99</v>
      </c>
      <c r="R34" s="188" t="s">
        <v>101</v>
      </c>
      <c r="S34" s="91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93" t="str">
        <f t="shared" si="1"/>
        <v>INVALID</v>
      </c>
    </row>
    <row r="35" ht="15.75" customHeight="1">
      <c r="G35" s="79">
        <v>33.0</v>
      </c>
      <c r="H35" s="185" t="s">
        <v>83</v>
      </c>
      <c r="I35" s="185" t="s">
        <v>84</v>
      </c>
      <c r="J35" s="186" t="s">
        <v>86</v>
      </c>
      <c r="K35" s="186" t="s">
        <v>97</v>
      </c>
      <c r="L35" s="186" t="s">
        <v>104</v>
      </c>
      <c r="M35" s="187" t="s">
        <v>90</v>
      </c>
      <c r="N35" s="188" t="s">
        <v>91</v>
      </c>
      <c r="O35" s="188" t="s">
        <v>93</v>
      </c>
      <c r="P35" s="188" t="s">
        <v>96</v>
      </c>
      <c r="Q35" s="188" t="s">
        <v>99</v>
      </c>
      <c r="R35" s="188" t="s">
        <v>103</v>
      </c>
      <c r="S35" s="91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93" t="str">
        <f t="shared" si="1"/>
        <v>INVALID</v>
      </c>
    </row>
    <row r="36" ht="15.75" customHeight="1">
      <c r="G36" s="64">
        <v>34.0</v>
      </c>
      <c r="H36" s="185" t="s">
        <v>83</v>
      </c>
      <c r="I36" s="185" t="s">
        <v>84</v>
      </c>
      <c r="J36" s="186" t="s">
        <v>86</v>
      </c>
      <c r="K36" s="186" t="s">
        <v>100</v>
      </c>
      <c r="L36" s="186" t="s">
        <v>102</v>
      </c>
      <c r="M36" s="187" t="s">
        <v>95</v>
      </c>
      <c r="N36" s="188" t="s">
        <v>91</v>
      </c>
      <c r="O36" s="188" t="s">
        <v>93</v>
      </c>
      <c r="P36" s="188" t="s">
        <v>96</v>
      </c>
      <c r="Q36" s="188" t="s">
        <v>101</v>
      </c>
      <c r="R36" s="188" t="s">
        <v>103</v>
      </c>
      <c r="S36" s="91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93" t="str">
        <f t="shared" si="1"/>
        <v>INVALID</v>
      </c>
    </row>
    <row r="37" ht="15.75" customHeight="1">
      <c r="G37" s="79">
        <v>35.0</v>
      </c>
      <c r="H37" s="185" t="s">
        <v>83</v>
      </c>
      <c r="I37" s="185" t="s">
        <v>84</v>
      </c>
      <c r="J37" s="186" t="s">
        <v>86</v>
      </c>
      <c r="K37" s="186" t="s">
        <v>100</v>
      </c>
      <c r="L37" s="186" t="s">
        <v>104</v>
      </c>
      <c r="M37" s="187" t="s">
        <v>98</v>
      </c>
      <c r="N37" s="188" t="s">
        <v>91</v>
      </c>
      <c r="O37" s="188" t="s">
        <v>93</v>
      </c>
      <c r="P37" s="188" t="s">
        <v>99</v>
      </c>
      <c r="Q37" s="188" t="s">
        <v>101</v>
      </c>
      <c r="R37" s="188" t="s">
        <v>103</v>
      </c>
      <c r="S37" s="105" t="str">
        <f>SUMPRODUCT(SUMIF('Master Sheet'!$B$3:$B$24,$H37:$R37,'Master Sheet'!$E$3:$E$24))</f>
        <v>0</v>
      </c>
      <c r="T37" s="106" t="str">
        <f>SUMPRODUCT(COUNTIFS('Master Sheet'!$B$3:$B$24,$H37:$R37,'Master Sheet'!$C$3:$C$24,T$2))</f>
        <v>0</v>
      </c>
      <c r="U37" s="106" t="str">
        <f>SUMPRODUCT(COUNTIFS('Master Sheet'!$B$3:$B$24,$H37:$R37,'Master Sheet'!$C$3:$C$24,U$2))</f>
        <v>0</v>
      </c>
      <c r="V37" s="34" t="str">
        <f t="shared" si="1"/>
        <v>INVALID</v>
      </c>
    </row>
    <row r="38" ht="15.75" customHeight="1">
      <c r="G38" s="64">
        <v>36.0</v>
      </c>
      <c r="H38" s="185" t="s">
        <v>83</v>
      </c>
      <c r="I38" s="185" t="s">
        <v>84</v>
      </c>
      <c r="J38" s="186" t="s">
        <v>86</v>
      </c>
      <c r="K38" s="186" t="s">
        <v>102</v>
      </c>
      <c r="L38" s="186" t="s">
        <v>104</v>
      </c>
      <c r="M38" s="187" t="s">
        <v>88</v>
      </c>
      <c r="N38" s="188" t="s">
        <v>91</v>
      </c>
      <c r="O38" s="188" t="s">
        <v>96</v>
      </c>
      <c r="P38" s="188" t="s">
        <v>99</v>
      </c>
      <c r="Q38" s="188" t="s">
        <v>101</v>
      </c>
      <c r="R38" s="188" t="s">
        <v>103</v>
      </c>
      <c r="S38" s="91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93" t="str">
        <f t="shared" si="1"/>
        <v>INVALID</v>
      </c>
    </row>
    <row r="39" ht="15.75" customHeight="1">
      <c r="G39" s="79">
        <v>37.0</v>
      </c>
      <c r="H39" s="185" t="s">
        <v>83</v>
      </c>
      <c r="I39" s="185" t="s">
        <v>84</v>
      </c>
      <c r="J39" s="186" t="s">
        <v>87</v>
      </c>
      <c r="K39" s="186" t="s">
        <v>94</v>
      </c>
      <c r="L39" s="186" t="s">
        <v>97</v>
      </c>
      <c r="M39" s="187" t="s">
        <v>89</v>
      </c>
      <c r="N39" s="188" t="s">
        <v>92</v>
      </c>
      <c r="O39" s="188" t="s">
        <v>93</v>
      </c>
      <c r="P39" s="188" t="s">
        <v>96</v>
      </c>
      <c r="Q39" s="188" t="s">
        <v>99</v>
      </c>
      <c r="R39" s="188" t="s">
        <v>101</v>
      </c>
      <c r="S39" s="91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93" t="str">
        <f t="shared" si="1"/>
        <v>INVALID</v>
      </c>
    </row>
    <row r="40" ht="15.75" customHeight="1">
      <c r="G40" s="64">
        <v>38.0</v>
      </c>
      <c r="H40" s="185" t="s">
        <v>83</v>
      </c>
      <c r="I40" s="185" t="s">
        <v>84</v>
      </c>
      <c r="J40" s="186" t="s">
        <v>87</v>
      </c>
      <c r="K40" s="186" t="s">
        <v>94</v>
      </c>
      <c r="L40" s="186" t="s">
        <v>100</v>
      </c>
      <c r="M40" s="187" t="s">
        <v>90</v>
      </c>
      <c r="N40" s="188" t="s">
        <v>92</v>
      </c>
      <c r="O40" s="188" t="s">
        <v>93</v>
      </c>
      <c r="P40" s="188" t="s">
        <v>96</v>
      </c>
      <c r="Q40" s="188" t="s">
        <v>99</v>
      </c>
      <c r="R40" s="188" t="s">
        <v>103</v>
      </c>
      <c r="S40" s="91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93" t="str">
        <f t="shared" si="1"/>
        <v>INVALID</v>
      </c>
    </row>
    <row r="41" ht="15.75" customHeight="1">
      <c r="G41" s="79">
        <v>39.0</v>
      </c>
      <c r="H41" s="185" t="s">
        <v>83</v>
      </c>
      <c r="I41" s="185" t="s">
        <v>84</v>
      </c>
      <c r="J41" s="186" t="s">
        <v>87</v>
      </c>
      <c r="K41" s="186" t="s">
        <v>94</v>
      </c>
      <c r="L41" s="186" t="s">
        <v>102</v>
      </c>
      <c r="M41" s="187" t="s">
        <v>95</v>
      </c>
      <c r="N41" s="188" t="s">
        <v>92</v>
      </c>
      <c r="O41" s="188" t="s">
        <v>93</v>
      </c>
      <c r="P41" s="188" t="s">
        <v>96</v>
      </c>
      <c r="Q41" s="188" t="s">
        <v>101</v>
      </c>
      <c r="R41" s="188" t="s">
        <v>103</v>
      </c>
      <c r="S41" s="91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93" t="str">
        <f t="shared" si="1"/>
        <v>INVALID</v>
      </c>
    </row>
    <row r="42" ht="15.75" customHeight="1">
      <c r="G42" s="64">
        <v>40.0</v>
      </c>
      <c r="H42" s="185" t="s">
        <v>83</v>
      </c>
      <c r="I42" s="185" t="s">
        <v>84</v>
      </c>
      <c r="J42" s="186" t="s">
        <v>87</v>
      </c>
      <c r="K42" s="186" t="s">
        <v>94</v>
      </c>
      <c r="L42" s="186" t="s">
        <v>104</v>
      </c>
      <c r="M42" s="187" t="s">
        <v>98</v>
      </c>
      <c r="N42" s="188" t="s">
        <v>92</v>
      </c>
      <c r="O42" s="188" t="s">
        <v>93</v>
      </c>
      <c r="P42" s="188" t="s">
        <v>99</v>
      </c>
      <c r="Q42" s="188" t="s">
        <v>101</v>
      </c>
      <c r="R42" s="188" t="s">
        <v>103</v>
      </c>
      <c r="S42" s="91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93" t="str">
        <f t="shared" si="1"/>
        <v>INVALID</v>
      </c>
    </row>
    <row r="43" ht="15.75" customHeight="1">
      <c r="G43" s="79">
        <v>41.0</v>
      </c>
      <c r="H43" s="185" t="s">
        <v>83</v>
      </c>
      <c r="I43" s="185" t="s">
        <v>84</v>
      </c>
      <c r="J43" s="186" t="s">
        <v>87</v>
      </c>
      <c r="K43" s="186" t="s">
        <v>97</v>
      </c>
      <c r="L43" s="186" t="s">
        <v>100</v>
      </c>
      <c r="M43" s="187" t="s">
        <v>88</v>
      </c>
      <c r="N43" s="188" t="s">
        <v>92</v>
      </c>
      <c r="O43" s="188" t="s">
        <v>96</v>
      </c>
      <c r="P43" s="188" t="s">
        <v>99</v>
      </c>
      <c r="Q43" s="188" t="s">
        <v>101</v>
      </c>
      <c r="R43" s="188" t="s">
        <v>103</v>
      </c>
      <c r="S43" s="91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93" t="str">
        <f t="shared" si="1"/>
        <v>INVALID</v>
      </c>
    </row>
    <row r="44" ht="15.75" customHeight="1">
      <c r="G44" s="64">
        <v>42.0</v>
      </c>
      <c r="H44" s="185" t="s">
        <v>83</v>
      </c>
      <c r="I44" s="185" t="s">
        <v>84</v>
      </c>
      <c r="J44" s="186" t="s">
        <v>87</v>
      </c>
      <c r="K44" s="186" t="s">
        <v>97</v>
      </c>
      <c r="L44" s="186" t="s">
        <v>102</v>
      </c>
      <c r="M44" s="187" t="s">
        <v>89</v>
      </c>
      <c r="N44" s="188" t="s">
        <v>93</v>
      </c>
      <c r="O44" s="188" t="s">
        <v>96</v>
      </c>
      <c r="P44" s="188" t="s">
        <v>99</v>
      </c>
      <c r="Q44" s="188" t="s">
        <v>101</v>
      </c>
      <c r="R44" s="188" t="s">
        <v>103</v>
      </c>
      <c r="S44" s="91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93" t="str">
        <f t="shared" si="1"/>
        <v>INVALID</v>
      </c>
    </row>
    <row r="45" ht="15.75" customHeight="1">
      <c r="G45" s="79">
        <v>43.0</v>
      </c>
      <c r="H45" s="185" t="s">
        <v>83</v>
      </c>
      <c r="I45" s="185" t="s">
        <v>84</v>
      </c>
      <c r="J45" s="186" t="s">
        <v>87</v>
      </c>
      <c r="K45" s="186" t="s">
        <v>97</v>
      </c>
      <c r="L45" s="186" t="s">
        <v>104</v>
      </c>
      <c r="M45" s="187" t="s">
        <v>90</v>
      </c>
      <c r="N45" s="188" t="s">
        <v>91</v>
      </c>
      <c r="O45" s="188" t="s">
        <v>92</v>
      </c>
      <c r="P45" s="188" t="s">
        <v>93</v>
      </c>
      <c r="Q45" s="188" t="s">
        <v>96</v>
      </c>
      <c r="R45" s="188" t="s">
        <v>99</v>
      </c>
      <c r="S45" s="91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93" t="str">
        <f t="shared" si="1"/>
        <v>INVALID</v>
      </c>
    </row>
    <row r="46" ht="15.75" customHeight="1">
      <c r="G46" s="64">
        <v>44.0</v>
      </c>
      <c r="H46" s="185" t="s">
        <v>83</v>
      </c>
      <c r="I46" s="185" t="s">
        <v>84</v>
      </c>
      <c r="J46" s="186" t="s">
        <v>87</v>
      </c>
      <c r="K46" s="186" t="s">
        <v>100</v>
      </c>
      <c r="L46" s="186" t="s">
        <v>102</v>
      </c>
      <c r="M46" s="187" t="s">
        <v>95</v>
      </c>
      <c r="N46" s="188" t="s">
        <v>91</v>
      </c>
      <c r="O46" s="188" t="s">
        <v>92</v>
      </c>
      <c r="P46" s="188" t="s">
        <v>93</v>
      </c>
      <c r="Q46" s="188" t="s">
        <v>96</v>
      </c>
      <c r="R46" s="188" t="s">
        <v>101</v>
      </c>
      <c r="S46" s="91" t="str">
        <f>SUMPRODUCT(SUMIF('Master Sheet'!$B$3:$B$24,$H46:$R46,'Master Sheet'!$E$3:$E$24))</f>
        <v>0</v>
      </c>
      <c r="T46" s="92" t="str">
        <f>SUMPRODUCT(COUNTIFS('Master Sheet'!$B$3:$B$24,$H46:$R46,'Master Sheet'!$C$3:$C$24,T$2))</f>
        <v>0</v>
      </c>
      <c r="U46" s="92" t="str">
        <f>SUMPRODUCT(COUNTIFS('Master Sheet'!$B$3:$B$24,$H46:$R46,'Master Sheet'!$C$3:$C$24,U$2))</f>
        <v>0</v>
      </c>
      <c r="V46" s="93" t="str">
        <f t="shared" si="1"/>
        <v>INVALID</v>
      </c>
    </row>
    <row r="47" ht="15.75" customHeight="1">
      <c r="G47" s="79">
        <v>45.0</v>
      </c>
      <c r="H47" s="185" t="s">
        <v>83</v>
      </c>
      <c r="I47" s="185" t="s">
        <v>84</v>
      </c>
      <c r="J47" s="186" t="s">
        <v>87</v>
      </c>
      <c r="K47" s="186" t="s">
        <v>100</v>
      </c>
      <c r="L47" s="186" t="s">
        <v>104</v>
      </c>
      <c r="M47" s="187" t="s">
        <v>98</v>
      </c>
      <c r="N47" s="188" t="s">
        <v>91</v>
      </c>
      <c r="O47" s="188" t="s">
        <v>92</v>
      </c>
      <c r="P47" s="188" t="s">
        <v>93</v>
      </c>
      <c r="Q47" s="188" t="s">
        <v>96</v>
      </c>
      <c r="R47" s="188" t="s">
        <v>103</v>
      </c>
      <c r="S47" s="91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93" t="str">
        <f t="shared" si="1"/>
        <v>INVALID</v>
      </c>
    </row>
    <row r="48" ht="15.75" customHeight="1">
      <c r="G48" s="64">
        <v>46.0</v>
      </c>
      <c r="H48" s="185" t="s">
        <v>83</v>
      </c>
      <c r="I48" s="185" t="s">
        <v>84</v>
      </c>
      <c r="J48" s="186" t="s">
        <v>87</v>
      </c>
      <c r="K48" s="186" t="s">
        <v>102</v>
      </c>
      <c r="L48" s="186" t="s">
        <v>104</v>
      </c>
      <c r="M48" s="187" t="s">
        <v>88</v>
      </c>
      <c r="N48" s="188" t="s">
        <v>91</v>
      </c>
      <c r="O48" s="188" t="s">
        <v>92</v>
      </c>
      <c r="P48" s="188" t="s">
        <v>93</v>
      </c>
      <c r="Q48" s="188" t="s">
        <v>99</v>
      </c>
      <c r="R48" s="188" t="s">
        <v>101</v>
      </c>
      <c r="S48" s="91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93" t="str">
        <f t="shared" si="1"/>
        <v>INVALID</v>
      </c>
    </row>
    <row r="49" ht="15.75" customHeight="1">
      <c r="G49" s="79">
        <v>47.0</v>
      </c>
      <c r="H49" s="185" t="s">
        <v>83</v>
      </c>
      <c r="I49" s="185" t="s">
        <v>84</v>
      </c>
      <c r="J49" s="186" t="s">
        <v>94</v>
      </c>
      <c r="K49" s="186" t="s">
        <v>97</v>
      </c>
      <c r="L49" s="186" t="s">
        <v>100</v>
      </c>
      <c r="M49" s="187" t="s">
        <v>89</v>
      </c>
      <c r="N49" s="188" t="s">
        <v>91</v>
      </c>
      <c r="O49" s="188" t="s">
        <v>92</v>
      </c>
      <c r="P49" s="188" t="s">
        <v>93</v>
      </c>
      <c r="Q49" s="188" t="s">
        <v>99</v>
      </c>
      <c r="R49" s="188" t="s">
        <v>103</v>
      </c>
      <c r="S49" s="91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93" t="str">
        <f t="shared" si="1"/>
        <v>INVALID</v>
      </c>
    </row>
    <row r="50" ht="15.75" customHeight="1">
      <c r="G50" s="64">
        <v>48.0</v>
      </c>
      <c r="H50" s="185" t="s">
        <v>83</v>
      </c>
      <c r="I50" s="185" t="s">
        <v>84</v>
      </c>
      <c r="J50" s="186" t="s">
        <v>94</v>
      </c>
      <c r="K50" s="186" t="s">
        <v>97</v>
      </c>
      <c r="L50" s="186" t="s">
        <v>102</v>
      </c>
      <c r="M50" s="187" t="s">
        <v>90</v>
      </c>
      <c r="N50" s="188" t="s">
        <v>91</v>
      </c>
      <c r="O50" s="188" t="s">
        <v>92</v>
      </c>
      <c r="P50" s="188" t="s">
        <v>93</v>
      </c>
      <c r="Q50" s="188" t="s">
        <v>101</v>
      </c>
      <c r="R50" s="188" t="s">
        <v>103</v>
      </c>
      <c r="S50" s="91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93" t="str">
        <f t="shared" si="1"/>
        <v>INVALID</v>
      </c>
    </row>
    <row r="51" ht="15.75" customHeight="1">
      <c r="G51" s="79">
        <v>49.0</v>
      </c>
      <c r="H51" s="185" t="s">
        <v>83</v>
      </c>
      <c r="I51" s="185" t="s">
        <v>84</v>
      </c>
      <c r="J51" s="186" t="s">
        <v>94</v>
      </c>
      <c r="K51" s="186" t="s">
        <v>97</v>
      </c>
      <c r="L51" s="186" t="s">
        <v>104</v>
      </c>
      <c r="M51" s="187" t="s">
        <v>95</v>
      </c>
      <c r="N51" s="188" t="s">
        <v>91</v>
      </c>
      <c r="O51" s="188" t="s">
        <v>92</v>
      </c>
      <c r="P51" s="188" t="s">
        <v>96</v>
      </c>
      <c r="Q51" s="188" t="s">
        <v>99</v>
      </c>
      <c r="R51" s="188" t="s">
        <v>101</v>
      </c>
      <c r="S51" s="91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93" t="str">
        <f t="shared" si="1"/>
        <v>INVALID</v>
      </c>
    </row>
    <row r="52" ht="15.75" customHeight="1">
      <c r="G52" s="64">
        <v>50.0</v>
      </c>
      <c r="H52" s="185" t="s">
        <v>83</v>
      </c>
      <c r="I52" s="185" t="s">
        <v>84</v>
      </c>
      <c r="J52" s="186" t="s">
        <v>94</v>
      </c>
      <c r="K52" s="186" t="s">
        <v>100</v>
      </c>
      <c r="L52" s="186" t="s">
        <v>102</v>
      </c>
      <c r="M52" s="187" t="s">
        <v>98</v>
      </c>
      <c r="N52" s="188" t="s">
        <v>91</v>
      </c>
      <c r="O52" s="188" t="s">
        <v>92</v>
      </c>
      <c r="P52" s="188" t="s">
        <v>96</v>
      </c>
      <c r="Q52" s="188" t="s">
        <v>99</v>
      </c>
      <c r="R52" s="188" t="s">
        <v>103</v>
      </c>
      <c r="S52" s="91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93" t="str">
        <f t="shared" si="1"/>
        <v>INVALID</v>
      </c>
    </row>
    <row r="53" ht="15.75" customHeight="1">
      <c r="G53" s="79">
        <v>51.0</v>
      </c>
      <c r="H53" s="185" t="s">
        <v>83</v>
      </c>
      <c r="I53" s="185" t="s">
        <v>84</v>
      </c>
      <c r="J53" s="186" t="s">
        <v>94</v>
      </c>
      <c r="K53" s="186" t="s">
        <v>100</v>
      </c>
      <c r="L53" s="186" t="s">
        <v>104</v>
      </c>
      <c r="M53" s="187" t="s">
        <v>88</v>
      </c>
      <c r="N53" s="188" t="s">
        <v>91</v>
      </c>
      <c r="O53" s="188" t="s">
        <v>92</v>
      </c>
      <c r="P53" s="188" t="s">
        <v>96</v>
      </c>
      <c r="Q53" s="188" t="s">
        <v>101</v>
      </c>
      <c r="R53" s="188" t="s">
        <v>103</v>
      </c>
      <c r="S53" s="91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93" t="str">
        <f t="shared" si="1"/>
        <v>INVALID</v>
      </c>
    </row>
    <row r="54" ht="15.75" customHeight="1">
      <c r="G54" s="64">
        <v>52.0</v>
      </c>
      <c r="H54" s="185" t="s">
        <v>83</v>
      </c>
      <c r="I54" s="185" t="s">
        <v>84</v>
      </c>
      <c r="J54" s="186" t="s">
        <v>94</v>
      </c>
      <c r="K54" s="186" t="s">
        <v>102</v>
      </c>
      <c r="L54" s="186" t="s">
        <v>104</v>
      </c>
      <c r="M54" s="187" t="s">
        <v>89</v>
      </c>
      <c r="N54" s="188" t="s">
        <v>91</v>
      </c>
      <c r="O54" s="188" t="s">
        <v>92</v>
      </c>
      <c r="P54" s="188" t="s">
        <v>99</v>
      </c>
      <c r="Q54" s="188" t="s">
        <v>101</v>
      </c>
      <c r="R54" s="188" t="s">
        <v>103</v>
      </c>
      <c r="S54" s="91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93" t="str">
        <f t="shared" si="1"/>
        <v>INVALID</v>
      </c>
    </row>
    <row r="55" ht="15.75" customHeight="1">
      <c r="G55" s="79">
        <v>53.0</v>
      </c>
      <c r="H55" s="185" t="s">
        <v>83</v>
      </c>
      <c r="I55" s="185" t="s">
        <v>84</v>
      </c>
      <c r="J55" s="186" t="s">
        <v>97</v>
      </c>
      <c r="K55" s="186" t="s">
        <v>100</v>
      </c>
      <c r="L55" s="186" t="s">
        <v>102</v>
      </c>
      <c r="M55" s="187" t="s">
        <v>90</v>
      </c>
      <c r="N55" s="188" t="s">
        <v>91</v>
      </c>
      <c r="O55" s="188" t="s">
        <v>93</v>
      </c>
      <c r="P55" s="188" t="s">
        <v>96</v>
      </c>
      <c r="Q55" s="188" t="s">
        <v>99</v>
      </c>
      <c r="R55" s="188" t="s">
        <v>101</v>
      </c>
      <c r="S55" s="91" t="str">
        <f>SUMPRODUCT(SUMIF('Master Sheet'!$B$3:$B$24,$H55:$R55,'Master Sheet'!$E$3:$E$24))</f>
        <v>0</v>
      </c>
      <c r="T55" s="92" t="str">
        <f>SUMPRODUCT(COUNTIFS('Master Sheet'!$B$3:$B$24,$H55:$R55,'Master Sheet'!$C$3:$C$24,T$2))</f>
        <v>0</v>
      </c>
      <c r="U55" s="92" t="str">
        <f>SUMPRODUCT(COUNTIFS('Master Sheet'!$B$3:$B$24,$H55:$R55,'Master Sheet'!$C$3:$C$24,U$2))</f>
        <v>0</v>
      </c>
      <c r="V55" s="93" t="str">
        <f t="shared" si="1"/>
        <v>INVALID</v>
      </c>
    </row>
    <row r="56" ht="15.75" customHeight="1">
      <c r="G56" s="64">
        <v>54.0</v>
      </c>
      <c r="H56" s="185" t="s">
        <v>83</v>
      </c>
      <c r="I56" s="185" t="s">
        <v>84</v>
      </c>
      <c r="J56" s="186" t="s">
        <v>97</v>
      </c>
      <c r="K56" s="186" t="s">
        <v>100</v>
      </c>
      <c r="L56" s="186" t="s">
        <v>104</v>
      </c>
      <c r="M56" s="187" t="s">
        <v>95</v>
      </c>
      <c r="N56" s="188" t="s">
        <v>91</v>
      </c>
      <c r="O56" s="188" t="s">
        <v>93</v>
      </c>
      <c r="P56" s="188" t="s">
        <v>96</v>
      </c>
      <c r="Q56" s="188" t="s">
        <v>99</v>
      </c>
      <c r="R56" s="188" t="s">
        <v>103</v>
      </c>
      <c r="S56" s="91" t="str">
        <f>SUMPRODUCT(SUMIF('Master Sheet'!$B$3:$B$24,$H56:$R56,'Master Sheet'!$E$3:$E$24))</f>
        <v>0</v>
      </c>
      <c r="T56" s="92" t="str">
        <f>SUMPRODUCT(COUNTIFS('Master Sheet'!$B$3:$B$24,$H56:$R56,'Master Sheet'!$C$3:$C$24,T$2))</f>
        <v>0</v>
      </c>
      <c r="U56" s="92" t="str">
        <f>SUMPRODUCT(COUNTIFS('Master Sheet'!$B$3:$B$24,$H56:$R56,'Master Sheet'!$C$3:$C$24,U$2))</f>
        <v>0</v>
      </c>
      <c r="V56" s="93" t="str">
        <f t="shared" si="1"/>
        <v>INVALID</v>
      </c>
    </row>
    <row r="57" ht="15.75" customHeight="1">
      <c r="G57" s="79">
        <v>55.0</v>
      </c>
      <c r="H57" s="185" t="s">
        <v>83</v>
      </c>
      <c r="I57" s="185" t="s">
        <v>84</v>
      </c>
      <c r="J57" s="186" t="s">
        <v>97</v>
      </c>
      <c r="K57" s="186" t="s">
        <v>102</v>
      </c>
      <c r="L57" s="186" t="s">
        <v>104</v>
      </c>
      <c r="M57" s="187" t="s">
        <v>98</v>
      </c>
      <c r="N57" s="188" t="s">
        <v>91</v>
      </c>
      <c r="O57" s="188" t="s">
        <v>93</v>
      </c>
      <c r="P57" s="188" t="s">
        <v>96</v>
      </c>
      <c r="Q57" s="188" t="s">
        <v>101</v>
      </c>
      <c r="R57" s="188" t="s">
        <v>103</v>
      </c>
      <c r="S57" s="91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93" t="str">
        <f t="shared" si="1"/>
        <v>INVALID</v>
      </c>
    </row>
    <row r="58" ht="15.75" customHeight="1">
      <c r="G58" s="64">
        <v>56.0</v>
      </c>
      <c r="H58" s="185" t="s">
        <v>83</v>
      </c>
      <c r="I58" s="185" t="s">
        <v>84</v>
      </c>
      <c r="J58" s="186" t="s">
        <v>100</v>
      </c>
      <c r="K58" s="186" t="s">
        <v>102</v>
      </c>
      <c r="L58" s="186" t="s">
        <v>104</v>
      </c>
      <c r="M58" s="187" t="s">
        <v>88</v>
      </c>
      <c r="N58" s="188" t="s">
        <v>91</v>
      </c>
      <c r="O58" s="188" t="s">
        <v>93</v>
      </c>
      <c r="P58" s="188" t="s">
        <v>99</v>
      </c>
      <c r="Q58" s="188" t="s">
        <v>101</v>
      </c>
      <c r="R58" s="188" t="s">
        <v>103</v>
      </c>
      <c r="S58" s="105" t="str">
        <f>SUMPRODUCT(SUMIF('Master Sheet'!$B$3:$B$24,$H58:$R58,'Master Sheet'!$E$3:$E$24))</f>
        <v>0</v>
      </c>
      <c r="T58" s="106" t="str">
        <f>SUMPRODUCT(COUNTIFS('Master Sheet'!$B$3:$B$24,$H58:$R58,'Master Sheet'!$C$3:$C$24,T$2))</f>
        <v>0</v>
      </c>
      <c r="U58" s="106" t="str">
        <f>SUMPRODUCT(COUNTIFS('Master Sheet'!$B$3:$B$24,$H58:$R58,'Master Sheet'!$C$3:$C$24,U$2))</f>
        <v>0</v>
      </c>
      <c r="V58" s="34" t="str">
        <f t="shared" si="1"/>
        <v>INVALID</v>
      </c>
    </row>
    <row r="59" ht="15.75" customHeight="1">
      <c r="G59" s="64">
        <v>57.0</v>
      </c>
    </row>
    <row r="60" ht="15.75" customHeight="1">
      <c r="G60" s="79">
        <v>58.0</v>
      </c>
    </row>
    <row r="61" ht="15.75" customHeight="1">
      <c r="G61" s="64">
        <v>59.0</v>
      </c>
    </row>
    <row r="62" ht="15.75" customHeight="1">
      <c r="G62" s="79">
        <v>60.0</v>
      </c>
    </row>
    <row r="63" ht="15.75" customHeight="1">
      <c r="G63" s="64">
        <v>61.0</v>
      </c>
    </row>
    <row r="64" ht="15.75" customHeight="1">
      <c r="G64" s="79">
        <v>62.0</v>
      </c>
    </row>
    <row r="65" ht="15.75" customHeight="1">
      <c r="G65" s="64">
        <v>63.0</v>
      </c>
    </row>
    <row r="66" ht="15.75" customHeight="1">
      <c r="G66" s="64">
        <v>64.0</v>
      </c>
    </row>
    <row r="67" ht="15.75" customHeight="1">
      <c r="G67" s="79">
        <v>65.0</v>
      </c>
    </row>
    <row r="68" ht="15.75" customHeight="1">
      <c r="G68" s="64">
        <v>66.0</v>
      </c>
    </row>
    <row r="69" ht="15.75" customHeight="1">
      <c r="G69" s="79">
        <v>67.0</v>
      </c>
    </row>
    <row r="70" ht="15.75" customHeight="1">
      <c r="G70" s="64">
        <v>68.0</v>
      </c>
    </row>
    <row r="71" ht="15.75" customHeight="1">
      <c r="G71" s="79">
        <v>69.0</v>
      </c>
    </row>
    <row r="72" ht="15.75" customHeight="1">
      <c r="G72" s="64">
        <v>70.0</v>
      </c>
    </row>
    <row r="73" ht="15.75" customHeight="1">
      <c r="G73" s="64">
        <v>71.0</v>
      </c>
    </row>
    <row r="74" ht="15.75" customHeight="1">
      <c r="G74" s="79">
        <v>72.0</v>
      </c>
    </row>
    <row r="75" ht="15.75" customHeight="1">
      <c r="G75" s="64">
        <v>73.0</v>
      </c>
    </row>
    <row r="76" ht="15.75" customHeight="1">
      <c r="G76" s="79">
        <v>74.0</v>
      </c>
    </row>
    <row r="77" ht="15.75" customHeight="1">
      <c r="G77" s="64">
        <v>75.0</v>
      </c>
    </row>
    <row r="78" ht="15.75" customHeight="1">
      <c r="G78" s="79">
        <v>76.0</v>
      </c>
    </row>
    <row r="79" ht="15.75" customHeight="1">
      <c r="G79" s="64">
        <v>77.0</v>
      </c>
    </row>
    <row r="80" ht="15.75" customHeight="1">
      <c r="G80" s="64">
        <v>78.0</v>
      </c>
    </row>
    <row r="81" ht="15.75" customHeight="1">
      <c r="G81" s="79">
        <v>79.0</v>
      </c>
    </row>
    <row r="82" ht="15.75" customHeight="1">
      <c r="G82" s="64">
        <v>80.0</v>
      </c>
    </row>
    <row r="83" ht="15.75" customHeight="1">
      <c r="G83" s="79">
        <v>81.0</v>
      </c>
    </row>
    <row r="84" ht="15.75" customHeight="1">
      <c r="G84" s="64">
        <v>82.0</v>
      </c>
    </row>
    <row r="85" ht="15.75" customHeight="1">
      <c r="G85" s="79">
        <v>83.0</v>
      </c>
    </row>
    <row r="86" ht="15.75" customHeight="1">
      <c r="G86" s="64">
        <v>84.0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">
    <mergeCell ref="J1:L1"/>
    <mergeCell ref="N1:R1"/>
    <mergeCell ref="S1:V1"/>
    <mergeCell ref="A15:B15"/>
  </mergeCells>
  <conditionalFormatting sqref="S3:S58">
    <cfRule type="cellIs" dxfId="0" priority="1" operator="greaterThan">
      <formula>100</formula>
    </cfRule>
  </conditionalFormatting>
  <conditionalFormatting sqref="T3:U58">
    <cfRule type="cellIs" dxfId="0" priority="2" operator="greaterThan">
      <formula>7</formula>
    </cfRule>
  </conditionalFormatting>
  <conditionalFormatting sqref="V3:V58">
    <cfRule type="containsText" dxfId="0" priority="3" operator="containsText" text="&quot;INVALID&quot;">
      <formula>NOT(ISERROR(SEARCH(("""INVALID"""),(V3))))</formula>
    </cfRule>
  </conditionalFormatting>
  <conditionalFormatting sqref="V3:V5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8080"/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17.29"/>
    <col customWidth="1" min="3" max="3" width="14.86"/>
    <col customWidth="1" min="4" max="4" width="14.43"/>
    <col customWidth="1" min="5" max="5" width="4.57"/>
    <col customWidth="1" hidden="1" min="6" max="6" width="10.0"/>
    <col customWidth="1" min="7" max="7" width="5.0"/>
    <col customWidth="1" min="8" max="8" width="9.29"/>
    <col customWidth="1" min="9" max="9" width="8.43"/>
    <col customWidth="1" min="10" max="12" width="9.43"/>
    <col customWidth="1" min="13" max="13" width="9.57"/>
    <col customWidth="1" min="14" max="14" width="9.43"/>
    <col customWidth="1" min="15" max="15" width="8.71"/>
    <col customWidth="1" min="16" max="18" width="11.43"/>
    <col customWidth="1" min="19" max="19" width="8.43"/>
    <col customWidth="1" min="20" max="20" width="5.14"/>
    <col customWidth="1" min="21" max="21" width="3.86"/>
    <col customWidth="1" min="22" max="22" width="8.29"/>
  </cols>
  <sheetData>
    <row r="1" ht="15.75" customHeight="1">
      <c r="A1" s="206" t="s">
        <v>12</v>
      </c>
      <c r="B1" s="207" t="s">
        <v>1</v>
      </c>
      <c r="C1" s="207" t="s">
        <v>2</v>
      </c>
      <c r="D1" s="208" t="s">
        <v>3</v>
      </c>
      <c r="G1" s="54"/>
      <c r="H1" s="119" t="s">
        <v>57</v>
      </c>
      <c r="I1" s="55" t="s">
        <v>13</v>
      </c>
      <c r="J1" s="41"/>
      <c r="K1" s="41"/>
      <c r="L1" s="42"/>
      <c r="M1" s="55" t="s">
        <v>14</v>
      </c>
      <c r="N1" s="42"/>
      <c r="O1" s="211" t="s">
        <v>58</v>
      </c>
      <c r="P1" s="41"/>
      <c r="Q1" s="41"/>
      <c r="R1" s="42"/>
      <c r="S1" s="57" t="s">
        <v>59</v>
      </c>
      <c r="T1" s="58"/>
      <c r="U1" s="58"/>
      <c r="V1" s="59"/>
    </row>
    <row r="2" ht="15.75" customHeight="1">
      <c r="A2" s="182" t="str">
        <f>'Master Sheet'!H3</f>
        <v>#N/A</v>
      </c>
      <c r="B2" s="183" t="str">
        <f>'Master Sheet'!M3</f>
        <v>#N/A</v>
      </c>
      <c r="C2" s="183" t="str">
        <f>'Master Sheet'!R3</f>
        <v>#N/A</v>
      </c>
      <c r="D2" s="184" t="str">
        <f>'Master Sheet'!W3</f>
        <v>#N/A</v>
      </c>
      <c r="G2" s="60"/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G3" s="64">
        <v>1.0</v>
      </c>
      <c r="H3" s="185" t="s">
        <v>83</v>
      </c>
      <c r="I3" s="186" t="s">
        <v>85</v>
      </c>
      <c r="J3" s="186" t="s">
        <v>86</v>
      </c>
      <c r="K3" s="186" t="s">
        <v>87</v>
      </c>
      <c r="L3" s="186" t="s">
        <v>94</v>
      </c>
      <c r="M3" s="187" t="s">
        <v>88</v>
      </c>
      <c r="N3" s="187" t="s">
        <v>89</v>
      </c>
      <c r="O3" s="188" t="s">
        <v>91</v>
      </c>
      <c r="P3" s="188" t="s">
        <v>92</v>
      </c>
      <c r="Q3" s="188" t="s">
        <v>93</v>
      </c>
      <c r="R3" s="188" t="s">
        <v>96</v>
      </c>
      <c r="S3" s="76" t="str">
        <f>SUMPRODUCT(SUMIF('Master Sheet'!$B$3:$B$24,$H3:$R3,'Master Sheet'!$E$3:$E$24))</f>
        <v>0</v>
      </c>
      <c r="T3" s="77" t="str">
        <f>SUMPRODUCT(COUNTIFS('Master Sheet'!$B$3:$B$24,$H3:$R3,'Master Sheet'!$C$3:$C$24,T$2))</f>
        <v>0</v>
      </c>
      <c r="U3" s="77" t="str">
        <f>SUMPRODUCT(COUNTIFS('Master Sheet'!$B$3:$B$24,$H3:$R3,'Master Sheet'!$C$3:$C$24,U$2))</f>
        <v>0</v>
      </c>
      <c r="V3" s="78" t="str">
        <f t="shared" ref="V3:V72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G4" s="79">
        <v>2.0</v>
      </c>
      <c r="H4" s="185" t="s">
        <v>84</v>
      </c>
      <c r="I4" s="186" t="s">
        <v>85</v>
      </c>
      <c r="J4" s="186" t="s">
        <v>86</v>
      </c>
      <c r="K4" s="186" t="s">
        <v>87</v>
      </c>
      <c r="L4" s="186" t="s">
        <v>97</v>
      </c>
      <c r="M4" s="187" t="s">
        <v>88</v>
      </c>
      <c r="N4" s="187" t="s">
        <v>90</v>
      </c>
      <c r="O4" s="188" t="s">
        <v>91</v>
      </c>
      <c r="P4" s="188" t="s">
        <v>92</v>
      </c>
      <c r="Q4" s="188" t="s">
        <v>93</v>
      </c>
      <c r="R4" s="188" t="s">
        <v>99</v>
      </c>
      <c r="S4" s="91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93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G5" s="64">
        <v>3.0</v>
      </c>
      <c r="H5" s="185" t="s">
        <v>83</v>
      </c>
      <c r="I5" s="186" t="s">
        <v>85</v>
      </c>
      <c r="J5" s="186" t="s">
        <v>86</v>
      </c>
      <c r="K5" s="186" t="s">
        <v>87</v>
      </c>
      <c r="L5" s="186" t="s">
        <v>100</v>
      </c>
      <c r="M5" s="187" t="s">
        <v>88</v>
      </c>
      <c r="N5" s="187" t="s">
        <v>95</v>
      </c>
      <c r="O5" s="188" t="s">
        <v>91</v>
      </c>
      <c r="P5" s="188" t="s">
        <v>92</v>
      </c>
      <c r="Q5" s="188" t="s">
        <v>93</v>
      </c>
      <c r="R5" s="188" t="s">
        <v>101</v>
      </c>
      <c r="S5" s="91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93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G6" s="79">
        <v>4.0</v>
      </c>
      <c r="H6" s="185" t="s">
        <v>84</v>
      </c>
      <c r="I6" s="186" t="s">
        <v>85</v>
      </c>
      <c r="J6" s="186" t="s">
        <v>86</v>
      </c>
      <c r="K6" s="186" t="s">
        <v>87</v>
      </c>
      <c r="L6" s="186" t="s">
        <v>102</v>
      </c>
      <c r="M6" s="187" t="s">
        <v>88</v>
      </c>
      <c r="N6" s="187" t="s">
        <v>98</v>
      </c>
      <c r="O6" s="188" t="s">
        <v>91</v>
      </c>
      <c r="P6" s="188" t="s">
        <v>92</v>
      </c>
      <c r="Q6" s="188" t="s">
        <v>93</v>
      </c>
      <c r="R6" s="188" t="s">
        <v>103</v>
      </c>
      <c r="S6" s="91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93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G7" s="64">
        <v>5.0</v>
      </c>
      <c r="H7" s="185" t="s">
        <v>83</v>
      </c>
      <c r="I7" s="186" t="s">
        <v>85</v>
      </c>
      <c r="J7" s="186" t="s">
        <v>86</v>
      </c>
      <c r="K7" s="186" t="s">
        <v>87</v>
      </c>
      <c r="L7" s="186" t="s">
        <v>104</v>
      </c>
      <c r="M7" s="187" t="s">
        <v>89</v>
      </c>
      <c r="N7" s="187" t="s">
        <v>90</v>
      </c>
      <c r="O7" s="188" t="s">
        <v>91</v>
      </c>
      <c r="P7" s="188" t="s">
        <v>92</v>
      </c>
      <c r="Q7" s="188" t="s">
        <v>96</v>
      </c>
      <c r="R7" s="188" t="s">
        <v>99</v>
      </c>
      <c r="S7" s="91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93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G8" s="79">
        <v>6.0</v>
      </c>
      <c r="H8" s="185" t="s">
        <v>84</v>
      </c>
      <c r="I8" s="186" t="s">
        <v>85</v>
      </c>
      <c r="J8" s="186" t="s">
        <v>86</v>
      </c>
      <c r="K8" s="186" t="s">
        <v>94</v>
      </c>
      <c r="L8" s="186" t="s">
        <v>97</v>
      </c>
      <c r="M8" s="187" t="s">
        <v>89</v>
      </c>
      <c r="N8" s="187" t="s">
        <v>95</v>
      </c>
      <c r="O8" s="188" t="s">
        <v>91</v>
      </c>
      <c r="P8" s="188" t="s">
        <v>92</v>
      </c>
      <c r="Q8" s="188" t="s">
        <v>96</v>
      </c>
      <c r="R8" s="188" t="s">
        <v>101</v>
      </c>
      <c r="S8" s="91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93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G9" s="64">
        <v>7.0</v>
      </c>
      <c r="H9" s="185" t="s">
        <v>83</v>
      </c>
      <c r="I9" s="186" t="s">
        <v>85</v>
      </c>
      <c r="J9" s="186" t="s">
        <v>86</v>
      </c>
      <c r="K9" s="186" t="s">
        <v>94</v>
      </c>
      <c r="L9" s="186" t="s">
        <v>100</v>
      </c>
      <c r="M9" s="187" t="s">
        <v>89</v>
      </c>
      <c r="N9" s="187" t="s">
        <v>98</v>
      </c>
      <c r="O9" s="188" t="s">
        <v>91</v>
      </c>
      <c r="P9" s="188" t="s">
        <v>92</v>
      </c>
      <c r="Q9" s="188" t="s">
        <v>96</v>
      </c>
      <c r="R9" s="188" t="s">
        <v>103</v>
      </c>
      <c r="S9" s="91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93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G10" s="79">
        <v>8.0</v>
      </c>
      <c r="H10" s="185" t="s">
        <v>84</v>
      </c>
      <c r="I10" s="186" t="s">
        <v>85</v>
      </c>
      <c r="J10" s="186" t="s">
        <v>86</v>
      </c>
      <c r="K10" s="186" t="s">
        <v>94</v>
      </c>
      <c r="L10" s="186" t="s">
        <v>102</v>
      </c>
      <c r="M10" s="187" t="s">
        <v>90</v>
      </c>
      <c r="N10" s="187" t="s">
        <v>95</v>
      </c>
      <c r="O10" s="188" t="s">
        <v>91</v>
      </c>
      <c r="P10" s="188" t="s">
        <v>92</v>
      </c>
      <c r="Q10" s="188" t="s">
        <v>99</v>
      </c>
      <c r="R10" s="188" t="s">
        <v>101</v>
      </c>
      <c r="S10" s="91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93" t="str">
        <f t="shared" si="1"/>
        <v>INVALID</v>
      </c>
    </row>
    <row r="11" ht="15.75" customHeight="1">
      <c r="A11" s="190"/>
      <c r="B11" s="183" t="str">
        <f>'Master Sheet'!M12</f>
        <v>#N/A</v>
      </c>
      <c r="C11" s="192"/>
      <c r="D11" s="184" t="str">
        <f>'Master Sheet'!W12</f>
        <v>#N/A</v>
      </c>
      <c r="G11" s="64">
        <v>9.0</v>
      </c>
      <c r="H11" s="185" t="s">
        <v>83</v>
      </c>
      <c r="I11" s="186" t="s">
        <v>85</v>
      </c>
      <c r="J11" s="186" t="s">
        <v>86</v>
      </c>
      <c r="K11" s="186" t="s">
        <v>94</v>
      </c>
      <c r="L11" s="186" t="s">
        <v>104</v>
      </c>
      <c r="M11" s="187" t="s">
        <v>90</v>
      </c>
      <c r="N11" s="187" t="s">
        <v>98</v>
      </c>
      <c r="O11" s="188" t="s">
        <v>91</v>
      </c>
      <c r="P11" s="188" t="s">
        <v>92</v>
      </c>
      <c r="Q11" s="188" t="s">
        <v>99</v>
      </c>
      <c r="R11" s="188" t="s">
        <v>103</v>
      </c>
      <c r="S11" s="91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93" t="str">
        <f t="shared" si="1"/>
        <v>INVALID</v>
      </c>
    </row>
    <row r="12">
      <c r="G12" s="79">
        <v>10.0</v>
      </c>
      <c r="H12" s="185" t="s">
        <v>84</v>
      </c>
      <c r="I12" s="186" t="s">
        <v>85</v>
      </c>
      <c r="J12" s="186" t="s">
        <v>86</v>
      </c>
      <c r="K12" s="186" t="s">
        <v>97</v>
      </c>
      <c r="L12" s="186" t="s">
        <v>100</v>
      </c>
      <c r="M12" s="187" t="s">
        <v>95</v>
      </c>
      <c r="N12" s="187" t="s">
        <v>98</v>
      </c>
      <c r="O12" s="188" t="s">
        <v>91</v>
      </c>
      <c r="P12" s="188" t="s">
        <v>92</v>
      </c>
      <c r="Q12" s="188" t="s">
        <v>101</v>
      </c>
      <c r="R12" s="188" t="s">
        <v>103</v>
      </c>
      <c r="S12" s="91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93" t="str">
        <f t="shared" si="1"/>
        <v>INVALID</v>
      </c>
    </row>
    <row r="13">
      <c r="A13" s="4"/>
      <c r="B13" s="4"/>
      <c r="C13" s="4"/>
      <c r="D13" s="4"/>
      <c r="G13" s="64">
        <v>11.0</v>
      </c>
      <c r="H13" s="185" t="s">
        <v>83</v>
      </c>
      <c r="I13" s="186" t="s">
        <v>85</v>
      </c>
      <c r="J13" s="186" t="s">
        <v>86</v>
      </c>
      <c r="K13" s="186" t="s">
        <v>97</v>
      </c>
      <c r="L13" s="186" t="s">
        <v>102</v>
      </c>
      <c r="M13" s="187" t="s">
        <v>88</v>
      </c>
      <c r="N13" s="187" t="s">
        <v>89</v>
      </c>
      <c r="O13" s="188" t="s">
        <v>91</v>
      </c>
      <c r="P13" s="188" t="s">
        <v>93</v>
      </c>
      <c r="Q13" s="188" t="s">
        <v>96</v>
      </c>
      <c r="R13" s="188" t="s">
        <v>99</v>
      </c>
      <c r="S13" s="91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93" t="str">
        <f t="shared" si="1"/>
        <v>INVALID</v>
      </c>
    </row>
    <row r="14" ht="15.75" customHeight="1">
      <c r="G14" s="79">
        <v>12.0</v>
      </c>
      <c r="H14" s="185" t="s">
        <v>84</v>
      </c>
      <c r="I14" s="186" t="s">
        <v>85</v>
      </c>
      <c r="J14" s="186" t="s">
        <v>86</v>
      </c>
      <c r="K14" s="186" t="s">
        <v>97</v>
      </c>
      <c r="L14" s="186" t="s">
        <v>104</v>
      </c>
      <c r="M14" s="187" t="s">
        <v>88</v>
      </c>
      <c r="N14" s="187" t="s">
        <v>90</v>
      </c>
      <c r="O14" s="188" t="s">
        <v>91</v>
      </c>
      <c r="P14" s="188" t="s">
        <v>93</v>
      </c>
      <c r="Q14" s="188" t="s">
        <v>96</v>
      </c>
      <c r="R14" s="188" t="s">
        <v>101</v>
      </c>
      <c r="S14" s="91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93" t="str">
        <f t="shared" si="1"/>
        <v>INVALID</v>
      </c>
    </row>
    <row r="15" ht="16.5" customHeight="1">
      <c r="A15" s="194" t="s">
        <v>105</v>
      </c>
      <c r="B15" s="42"/>
      <c r="C15" s="195" t="str">
        <f>MAX(COMBIN('Master Sheet'!$I$16,4),COMBIN('Master Sheet'!$I$18,4))</f>
        <v>15</v>
      </c>
      <c r="G15" s="64">
        <v>13.0</v>
      </c>
      <c r="H15" s="185" t="s">
        <v>83</v>
      </c>
      <c r="I15" s="186" t="s">
        <v>85</v>
      </c>
      <c r="J15" s="186" t="s">
        <v>86</v>
      </c>
      <c r="K15" s="186" t="s">
        <v>100</v>
      </c>
      <c r="L15" s="186" t="s">
        <v>102</v>
      </c>
      <c r="M15" s="187" t="s">
        <v>88</v>
      </c>
      <c r="N15" s="187" t="s">
        <v>95</v>
      </c>
      <c r="O15" s="188" t="s">
        <v>91</v>
      </c>
      <c r="P15" s="188" t="s">
        <v>93</v>
      </c>
      <c r="Q15" s="188" t="s">
        <v>96</v>
      </c>
      <c r="R15" s="188" t="s">
        <v>103</v>
      </c>
      <c r="S15" s="91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93" t="str">
        <f t="shared" si="1"/>
        <v>INVALID</v>
      </c>
    </row>
    <row r="16">
      <c r="G16" s="79">
        <v>14.0</v>
      </c>
      <c r="H16" s="185" t="s">
        <v>84</v>
      </c>
      <c r="I16" s="186" t="s">
        <v>85</v>
      </c>
      <c r="J16" s="186" t="s">
        <v>86</v>
      </c>
      <c r="K16" s="186" t="s">
        <v>100</v>
      </c>
      <c r="L16" s="186" t="s">
        <v>104</v>
      </c>
      <c r="M16" s="187" t="s">
        <v>88</v>
      </c>
      <c r="N16" s="187" t="s">
        <v>98</v>
      </c>
      <c r="O16" s="188" t="s">
        <v>91</v>
      </c>
      <c r="P16" s="188" t="s">
        <v>93</v>
      </c>
      <c r="Q16" s="188" t="s">
        <v>99</v>
      </c>
      <c r="R16" s="188" t="s">
        <v>101</v>
      </c>
      <c r="S16" s="91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93" t="str">
        <f t="shared" si="1"/>
        <v>INVALID</v>
      </c>
    </row>
    <row r="17">
      <c r="G17" s="64">
        <v>15.0</v>
      </c>
      <c r="H17" s="185" t="s">
        <v>83</v>
      </c>
      <c r="I17" s="186" t="s">
        <v>85</v>
      </c>
      <c r="J17" s="186" t="s">
        <v>86</v>
      </c>
      <c r="K17" s="186" t="s">
        <v>102</v>
      </c>
      <c r="L17" s="186" t="s">
        <v>104</v>
      </c>
      <c r="M17" s="187" t="s">
        <v>89</v>
      </c>
      <c r="N17" s="187" t="s">
        <v>90</v>
      </c>
      <c r="O17" s="188" t="s">
        <v>91</v>
      </c>
      <c r="P17" s="188" t="s">
        <v>93</v>
      </c>
      <c r="Q17" s="188" t="s">
        <v>99</v>
      </c>
      <c r="R17" s="188" t="s">
        <v>103</v>
      </c>
      <c r="S17" s="91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93" t="str">
        <f t="shared" si="1"/>
        <v>INVALID</v>
      </c>
    </row>
    <row r="18">
      <c r="G18" s="79">
        <v>16.0</v>
      </c>
      <c r="H18" s="185" t="s">
        <v>84</v>
      </c>
      <c r="I18" s="186" t="s">
        <v>85</v>
      </c>
      <c r="J18" s="186" t="s">
        <v>87</v>
      </c>
      <c r="K18" s="186" t="s">
        <v>94</v>
      </c>
      <c r="L18" s="186" t="s">
        <v>97</v>
      </c>
      <c r="M18" s="187" t="s">
        <v>89</v>
      </c>
      <c r="N18" s="187" t="s">
        <v>95</v>
      </c>
      <c r="O18" s="188" t="s">
        <v>91</v>
      </c>
      <c r="P18" s="188" t="s">
        <v>93</v>
      </c>
      <c r="Q18" s="188" t="s">
        <v>101</v>
      </c>
      <c r="R18" s="188" t="s">
        <v>103</v>
      </c>
      <c r="S18" s="91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93" t="str">
        <f t="shared" si="1"/>
        <v>INVALID</v>
      </c>
    </row>
    <row r="19">
      <c r="G19" s="64">
        <v>17.0</v>
      </c>
      <c r="H19" s="185" t="s">
        <v>83</v>
      </c>
      <c r="I19" s="186" t="s">
        <v>85</v>
      </c>
      <c r="J19" s="186" t="s">
        <v>87</v>
      </c>
      <c r="K19" s="186" t="s">
        <v>94</v>
      </c>
      <c r="L19" s="186" t="s">
        <v>100</v>
      </c>
      <c r="M19" s="187" t="s">
        <v>89</v>
      </c>
      <c r="N19" s="187" t="s">
        <v>98</v>
      </c>
      <c r="O19" s="188" t="s">
        <v>91</v>
      </c>
      <c r="P19" s="188" t="s">
        <v>96</v>
      </c>
      <c r="Q19" s="188" t="s">
        <v>99</v>
      </c>
      <c r="R19" s="188" t="s">
        <v>101</v>
      </c>
      <c r="S19" s="91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93" t="str">
        <f t="shared" si="1"/>
        <v>INVALID</v>
      </c>
    </row>
    <row r="20">
      <c r="A20" s="4"/>
      <c r="B20" s="4"/>
      <c r="C20" s="4"/>
      <c r="D20" s="4"/>
      <c r="G20" s="79">
        <v>18.0</v>
      </c>
      <c r="H20" s="185" t="s">
        <v>84</v>
      </c>
      <c r="I20" s="186" t="s">
        <v>85</v>
      </c>
      <c r="J20" s="186" t="s">
        <v>87</v>
      </c>
      <c r="K20" s="186" t="s">
        <v>94</v>
      </c>
      <c r="L20" s="186" t="s">
        <v>102</v>
      </c>
      <c r="M20" s="187" t="s">
        <v>90</v>
      </c>
      <c r="N20" s="187" t="s">
        <v>95</v>
      </c>
      <c r="O20" s="188" t="s">
        <v>91</v>
      </c>
      <c r="P20" s="188" t="s">
        <v>96</v>
      </c>
      <c r="Q20" s="188" t="s">
        <v>99</v>
      </c>
      <c r="R20" s="188" t="s">
        <v>103</v>
      </c>
      <c r="S20" s="91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93" t="str">
        <f t="shared" si="1"/>
        <v>INVALID</v>
      </c>
    </row>
    <row r="21" ht="15.75" customHeight="1">
      <c r="G21" s="64">
        <v>19.0</v>
      </c>
      <c r="H21" s="185" t="s">
        <v>83</v>
      </c>
      <c r="I21" s="186" t="s">
        <v>85</v>
      </c>
      <c r="J21" s="186" t="s">
        <v>87</v>
      </c>
      <c r="K21" s="186" t="s">
        <v>94</v>
      </c>
      <c r="L21" s="186" t="s">
        <v>104</v>
      </c>
      <c r="M21" s="187" t="s">
        <v>90</v>
      </c>
      <c r="N21" s="187" t="s">
        <v>98</v>
      </c>
      <c r="O21" s="188" t="s">
        <v>91</v>
      </c>
      <c r="P21" s="188" t="s">
        <v>96</v>
      </c>
      <c r="Q21" s="188" t="s">
        <v>101</v>
      </c>
      <c r="R21" s="188" t="s">
        <v>103</v>
      </c>
      <c r="S21" s="91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93" t="str">
        <f t="shared" si="1"/>
        <v>INVALID</v>
      </c>
    </row>
    <row r="22" ht="15.75" customHeight="1">
      <c r="G22" s="79">
        <v>20.0</v>
      </c>
      <c r="H22" s="185" t="s">
        <v>84</v>
      </c>
      <c r="I22" s="186" t="s">
        <v>85</v>
      </c>
      <c r="J22" s="186" t="s">
        <v>87</v>
      </c>
      <c r="K22" s="186" t="s">
        <v>97</v>
      </c>
      <c r="L22" s="186" t="s">
        <v>100</v>
      </c>
      <c r="M22" s="187" t="s">
        <v>95</v>
      </c>
      <c r="N22" s="187" t="s">
        <v>98</v>
      </c>
      <c r="O22" s="188" t="s">
        <v>91</v>
      </c>
      <c r="P22" s="188" t="s">
        <v>99</v>
      </c>
      <c r="Q22" s="188" t="s">
        <v>101</v>
      </c>
      <c r="R22" s="188" t="s">
        <v>103</v>
      </c>
      <c r="S22" s="91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93" t="str">
        <f t="shared" si="1"/>
        <v>INVALID</v>
      </c>
    </row>
    <row r="23" ht="15.75" customHeight="1">
      <c r="G23" s="64">
        <v>21.0</v>
      </c>
      <c r="H23" s="185" t="s">
        <v>83</v>
      </c>
      <c r="I23" s="186" t="s">
        <v>85</v>
      </c>
      <c r="J23" s="186" t="s">
        <v>87</v>
      </c>
      <c r="K23" s="186" t="s">
        <v>97</v>
      </c>
      <c r="L23" s="186" t="s">
        <v>102</v>
      </c>
      <c r="M23" s="187" t="s">
        <v>88</v>
      </c>
      <c r="N23" s="187" t="s">
        <v>89</v>
      </c>
      <c r="O23" s="188" t="s">
        <v>92</v>
      </c>
      <c r="P23" s="188" t="s">
        <v>93</v>
      </c>
      <c r="Q23" s="188" t="s">
        <v>96</v>
      </c>
      <c r="R23" s="188" t="s">
        <v>99</v>
      </c>
      <c r="S23" s="91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93" t="str">
        <f t="shared" si="1"/>
        <v>INVALID</v>
      </c>
    </row>
    <row r="24" ht="15.75" customHeight="1">
      <c r="G24" s="79">
        <v>22.0</v>
      </c>
      <c r="H24" s="185" t="s">
        <v>84</v>
      </c>
      <c r="I24" s="186" t="s">
        <v>85</v>
      </c>
      <c r="J24" s="186" t="s">
        <v>87</v>
      </c>
      <c r="K24" s="186" t="s">
        <v>97</v>
      </c>
      <c r="L24" s="186" t="s">
        <v>104</v>
      </c>
      <c r="M24" s="187" t="s">
        <v>88</v>
      </c>
      <c r="N24" s="187" t="s">
        <v>90</v>
      </c>
      <c r="O24" s="188" t="s">
        <v>92</v>
      </c>
      <c r="P24" s="188" t="s">
        <v>93</v>
      </c>
      <c r="Q24" s="188" t="s">
        <v>96</v>
      </c>
      <c r="R24" s="188" t="s">
        <v>101</v>
      </c>
      <c r="S24" s="91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93" t="str">
        <f t="shared" si="1"/>
        <v>INVALID</v>
      </c>
    </row>
    <row r="25" ht="15.75" customHeight="1">
      <c r="G25" s="64">
        <v>23.0</v>
      </c>
      <c r="H25" s="185" t="s">
        <v>83</v>
      </c>
      <c r="I25" s="186" t="s">
        <v>85</v>
      </c>
      <c r="J25" s="186" t="s">
        <v>87</v>
      </c>
      <c r="K25" s="186" t="s">
        <v>100</v>
      </c>
      <c r="L25" s="186" t="s">
        <v>102</v>
      </c>
      <c r="M25" s="187" t="s">
        <v>88</v>
      </c>
      <c r="N25" s="187" t="s">
        <v>95</v>
      </c>
      <c r="O25" s="188" t="s">
        <v>92</v>
      </c>
      <c r="P25" s="188" t="s">
        <v>93</v>
      </c>
      <c r="Q25" s="188" t="s">
        <v>96</v>
      </c>
      <c r="R25" s="188" t="s">
        <v>103</v>
      </c>
      <c r="S25" s="91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93" t="str">
        <f t="shared" si="1"/>
        <v>INVALID</v>
      </c>
    </row>
    <row r="26" ht="15.75" customHeight="1">
      <c r="G26" s="79">
        <v>24.0</v>
      </c>
      <c r="H26" s="185" t="s">
        <v>84</v>
      </c>
      <c r="I26" s="186" t="s">
        <v>85</v>
      </c>
      <c r="J26" s="186" t="s">
        <v>87</v>
      </c>
      <c r="K26" s="186" t="s">
        <v>100</v>
      </c>
      <c r="L26" s="186" t="s">
        <v>104</v>
      </c>
      <c r="M26" s="187" t="s">
        <v>88</v>
      </c>
      <c r="N26" s="187" t="s">
        <v>98</v>
      </c>
      <c r="O26" s="188" t="s">
        <v>92</v>
      </c>
      <c r="P26" s="188" t="s">
        <v>93</v>
      </c>
      <c r="Q26" s="188" t="s">
        <v>99</v>
      </c>
      <c r="R26" s="188" t="s">
        <v>101</v>
      </c>
      <c r="S26" s="91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93" t="str">
        <f t="shared" si="1"/>
        <v>INVALID</v>
      </c>
    </row>
    <row r="27" ht="15.75" customHeight="1">
      <c r="G27" s="64">
        <v>25.0</v>
      </c>
      <c r="H27" s="185" t="s">
        <v>83</v>
      </c>
      <c r="I27" s="186" t="s">
        <v>85</v>
      </c>
      <c r="J27" s="186" t="s">
        <v>87</v>
      </c>
      <c r="K27" s="186" t="s">
        <v>102</v>
      </c>
      <c r="L27" s="186" t="s">
        <v>104</v>
      </c>
      <c r="M27" s="187" t="s">
        <v>89</v>
      </c>
      <c r="N27" s="187" t="s">
        <v>90</v>
      </c>
      <c r="O27" s="188" t="s">
        <v>92</v>
      </c>
      <c r="P27" s="188" t="s">
        <v>93</v>
      </c>
      <c r="Q27" s="188" t="s">
        <v>99</v>
      </c>
      <c r="R27" s="188" t="s">
        <v>103</v>
      </c>
      <c r="S27" s="91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93" t="str">
        <f t="shared" si="1"/>
        <v>INVALID</v>
      </c>
    </row>
    <row r="28" ht="15.75" customHeight="1">
      <c r="G28" s="79">
        <v>26.0</v>
      </c>
      <c r="H28" s="185" t="s">
        <v>84</v>
      </c>
      <c r="I28" s="186" t="s">
        <v>85</v>
      </c>
      <c r="J28" s="186" t="s">
        <v>94</v>
      </c>
      <c r="K28" s="186" t="s">
        <v>97</v>
      </c>
      <c r="L28" s="186" t="s">
        <v>100</v>
      </c>
      <c r="M28" s="187" t="s">
        <v>89</v>
      </c>
      <c r="N28" s="187" t="s">
        <v>95</v>
      </c>
      <c r="O28" s="188" t="s">
        <v>92</v>
      </c>
      <c r="P28" s="188" t="s">
        <v>93</v>
      </c>
      <c r="Q28" s="188" t="s">
        <v>101</v>
      </c>
      <c r="R28" s="188" t="s">
        <v>103</v>
      </c>
      <c r="S28" s="91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93" t="str">
        <f t="shared" si="1"/>
        <v>INVALID</v>
      </c>
    </row>
    <row r="29" ht="15.75" customHeight="1">
      <c r="G29" s="64">
        <v>27.0</v>
      </c>
      <c r="H29" s="185" t="s">
        <v>83</v>
      </c>
      <c r="I29" s="186" t="s">
        <v>85</v>
      </c>
      <c r="J29" s="186" t="s">
        <v>94</v>
      </c>
      <c r="K29" s="186" t="s">
        <v>97</v>
      </c>
      <c r="L29" s="186" t="s">
        <v>102</v>
      </c>
      <c r="M29" s="187" t="s">
        <v>89</v>
      </c>
      <c r="N29" s="187" t="s">
        <v>98</v>
      </c>
      <c r="O29" s="188" t="s">
        <v>92</v>
      </c>
      <c r="P29" s="188" t="s">
        <v>96</v>
      </c>
      <c r="Q29" s="188" t="s">
        <v>99</v>
      </c>
      <c r="R29" s="188" t="s">
        <v>101</v>
      </c>
      <c r="S29" s="91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93" t="str">
        <f t="shared" si="1"/>
        <v>INVALID</v>
      </c>
    </row>
    <row r="30" ht="15.75" customHeight="1">
      <c r="G30" s="79">
        <v>28.0</v>
      </c>
      <c r="H30" s="185" t="s">
        <v>84</v>
      </c>
      <c r="I30" s="186" t="s">
        <v>85</v>
      </c>
      <c r="J30" s="186" t="s">
        <v>94</v>
      </c>
      <c r="K30" s="186" t="s">
        <v>97</v>
      </c>
      <c r="L30" s="186" t="s">
        <v>104</v>
      </c>
      <c r="M30" s="187" t="s">
        <v>90</v>
      </c>
      <c r="N30" s="187" t="s">
        <v>95</v>
      </c>
      <c r="O30" s="188" t="s">
        <v>92</v>
      </c>
      <c r="P30" s="188" t="s">
        <v>96</v>
      </c>
      <c r="Q30" s="188" t="s">
        <v>99</v>
      </c>
      <c r="R30" s="188" t="s">
        <v>103</v>
      </c>
      <c r="S30" s="91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93" t="str">
        <f t="shared" si="1"/>
        <v>INVALID</v>
      </c>
    </row>
    <row r="31" ht="15.75" customHeight="1">
      <c r="G31" s="64">
        <v>29.0</v>
      </c>
      <c r="H31" s="185" t="s">
        <v>83</v>
      </c>
      <c r="I31" s="186" t="s">
        <v>85</v>
      </c>
      <c r="J31" s="186" t="s">
        <v>94</v>
      </c>
      <c r="K31" s="186" t="s">
        <v>100</v>
      </c>
      <c r="L31" s="186" t="s">
        <v>102</v>
      </c>
      <c r="M31" s="187" t="s">
        <v>90</v>
      </c>
      <c r="N31" s="187" t="s">
        <v>98</v>
      </c>
      <c r="O31" s="188" t="s">
        <v>92</v>
      </c>
      <c r="P31" s="188" t="s">
        <v>96</v>
      </c>
      <c r="Q31" s="188" t="s">
        <v>101</v>
      </c>
      <c r="R31" s="188" t="s">
        <v>103</v>
      </c>
      <c r="S31" s="91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93" t="str">
        <f t="shared" si="1"/>
        <v>INVALID</v>
      </c>
    </row>
    <row r="32" ht="15.75" customHeight="1">
      <c r="G32" s="79">
        <v>30.0</v>
      </c>
      <c r="H32" s="185" t="s">
        <v>84</v>
      </c>
      <c r="I32" s="186" t="s">
        <v>85</v>
      </c>
      <c r="J32" s="186" t="s">
        <v>94</v>
      </c>
      <c r="K32" s="186" t="s">
        <v>100</v>
      </c>
      <c r="L32" s="186" t="s">
        <v>104</v>
      </c>
      <c r="M32" s="187" t="s">
        <v>95</v>
      </c>
      <c r="N32" s="187" t="s">
        <v>98</v>
      </c>
      <c r="O32" s="188" t="s">
        <v>92</v>
      </c>
      <c r="P32" s="188" t="s">
        <v>99</v>
      </c>
      <c r="Q32" s="188" t="s">
        <v>101</v>
      </c>
      <c r="R32" s="188" t="s">
        <v>103</v>
      </c>
      <c r="S32" s="91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93" t="str">
        <f t="shared" si="1"/>
        <v>INVALID</v>
      </c>
    </row>
    <row r="33" ht="15.75" customHeight="1">
      <c r="G33" s="64">
        <v>31.0</v>
      </c>
      <c r="H33" s="185" t="s">
        <v>83</v>
      </c>
      <c r="I33" s="186" t="s">
        <v>85</v>
      </c>
      <c r="J33" s="186" t="s">
        <v>94</v>
      </c>
      <c r="K33" s="186" t="s">
        <v>102</v>
      </c>
      <c r="L33" s="186" t="s">
        <v>104</v>
      </c>
      <c r="M33" s="187" t="s">
        <v>88</v>
      </c>
      <c r="N33" s="187" t="s">
        <v>89</v>
      </c>
      <c r="O33" s="188" t="s">
        <v>93</v>
      </c>
      <c r="P33" s="188" t="s">
        <v>96</v>
      </c>
      <c r="Q33" s="188" t="s">
        <v>99</v>
      </c>
      <c r="R33" s="188" t="s">
        <v>101</v>
      </c>
      <c r="S33" s="91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93" t="str">
        <f t="shared" si="1"/>
        <v>INVALID</v>
      </c>
    </row>
    <row r="34" ht="15.75" customHeight="1">
      <c r="G34" s="79">
        <v>32.0</v>
      </c>
      <c r="H34" s="185" t="s">
        <v>84</v>
      </c>
      <c r="I34" s="186" t="s">
        <v>85</v>
      </c>
      <c r="J34" s="186" t="s">
        <v>97</v>
      </c>
      <c r="K34" s="186" t="s">
        <v>100</v>
      </c>
      <c r="L34" s="186" t="s">
        <v>102</v>
      </c>
      <c r="M34" s="187" t="s">
        <v>88</v>
      </c>
      <c r="N34" s="187" t="s">
        <v>90</v>
      </c>
      <c r="O34" s="188" t="s">
        <v>93</v>
      </c>
      <c r="P34" s="188" t="s">
        <v>96</v>
      </c>
      <c r="Q34" s="188" t="s">
        <v>99</v>
      </c>
      <c r="R34" s="188" t="s">
        <v>103</v>
      </c>
      <c r="S34" s="91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93" t="str">
        <f t="shared" si="1"/>
        <v>INVALID</v>
      </c>
    </row>
    <row r="35" ht="15.75" customHeight="1">
      <c r="G35" s="64">
        <v>33.0</v>
      </c>
      <c r="H35" s="185" t="s">
        <v>83</v>
      </c>
      <c r="I35" s="186" t="s">
        <v>85</v>
      </c>
      <c r="J35" s="186" t="s">
        <v>97</v>
      </c>
      <c r="K35" s="186" t="s">
        <v>100</v>
      </c>
      <c r="L35" s="186" t="s">
        <v>104</v>
      </c>
      <c r="M35" s="187" t="s">
        <v>88</v>
      </c>
      <c r="N35" s="187" t="s">
        <v>95</v>
      </c>
      <c r="O35" s="188" t="s">
        <v>93</v>
      </c>
      <c r="P35" s="188" t="s">
        <v>96</v>
      </c>
      <c r="Q35" s="188" t="s">
        <v>101</v>
      </c>
      <c r="R35" s="188" t="s">
        <v>103</v>
      </c>
      <c r="S35" s="91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93" t="str">
        <f t="shared" si="1"/>
        <v>INVALID</v>
      </c>
    </row>
    <row r="36" ht="15.75" customHeight="1">
      <c r="G36" s="79">
        <v>34.0</v>
      </c>
      <c r="H36" s="185" t="s">
        <v>84</v>
      </c>
      <c r="I36" s="186" t="s">
        <v>85</v>
      </c>
      <c r="J36" s="186" t="s">
        <v>97</v>
      </c>
      <c r="K36" s="186" t="s">
        <v>102</v>
      </c>
      <c r="L36" s="186" t="s">
        <v>104</v>
      </c>
      <c r="M36" s="187" t="s">
        <v>88</v>
      </c>
      <c r="N36" s="187" t="s">
        <v>98</v>
      </c>
      <c r="O36" s="188" t="s">
        <v>93</v>
      </c>
      <c r="P36" s="188" t="s">
        <v>99</v>
      </c>
      <c r="Q36" s="188" t="s">
        <v>101</v>
      </c>
      <c r="R36" s="188" t="s">
        <v>103</v>
      </c>
      <c r="S36" s="91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93" t="str">
        <f t="shared" si="1"/>
        <v>INVALID</v>
      </c>
    </row>
    <row r="37" ht="15.75" customHeight="1">
      <c r="G37" s="64">
        <v>35.0</v>
      </c>
      <c r="H37" s="185" t="s">
        <v>83</v>
      </c>
      <c r="I37" s="186" t="s">
        <v>85</v>
      </c>
      <c r="J37" s="186" t="s">
        <v>100</v>
      </c>
      <c r="K37" s="186" t="s">
        <v>102</v>
      </c>
      <c r="L37" s="186" t="s">
        <v>104</v>
      </c>
      <c r="M37" s="187" t="s">
        <v>89</v>
      </c>
      <c r="N37" s="187" t="s">
        <v>90</v>
      </c>
      <c r="O37" s="188" t="s">
        <v>96</v>
      </c>
      <c r="P37" s="188" t="s">
        <v>99</v>
      </c>
      <c r="Q37" s="188" t="s">
        <v>101</v>
      </c>
      <c r="R37" s="188" t="s">
        <v>103</v>
      </c>
      <c r="S37" s="91" t="str">
        <f>SUMPRODUCT(SUMIF('Master Sheet'!$B$3:$B$24,$H37:$R37,'Master Sheet'!$E$3:$E$24))</f>
        <v>0</v>
      </c>
      <c r="T37" s="92" t="str">
        <f>SUMPRODUCT(COUNTIFS('Master Sheet'!$B$3:$B$24,$H37:$R37,'Master Sheet'!$C$3:$C$24,T$2))</f>
        <v>0</v>
      </c>
      <c r="U37" s="92" t="str">
        <f>SUMPRODUCT(COUNTIFS('Master Sheet'!$B$3:$B$24,$H37:$R37,'Master Sheet'!$C$3:$C$24,U$2))</f>
        <v>0</v>
      </c>
      <c r="V37" s="93" t="str">
        <f t="shared" si="1"/>
        <v>INVALID</v>
      </c>
    </row>
    <row r="38" ht="15.75" customHeight="1">
      <c r="G38" s="79">
        <v>36.0</v>
      </c>
      <c r="H38" s="185" t="s">
        <v>84</v>
      </c>
      <c r="I38" s="186" t="s">
        <v>86</v>
      </c>
      <c r="J38" s="186" t="s">
        <v>87</v>
      </c>
      <c r="K38" s="186" t="s">
        <v>94</v>
      </c>
      <c r="L38" s="186" t="s">
        <v>97</v>
      </c>
      <c r="M38" s="187" t="s">
        <v>89</v>
      </c>
      <c r="N38" s="187" t="s">
        <v>95</v>
      </c>
      <c r="O38" s="188" t="s">
        <v>91</v>
      </c>
      <c r="P38" s="188" t="s">
        <v>92</v>
      </c>
      <c r="Q38" s="188" t="s">
        <v>93</v>
      </c>
      <c r="R38" s="188" t="s">
        <v>96</v>
      </c>
      <c r="S38" s="91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93" t="str">
        <f t="shared" si="1"/>
        <v>INVALID</v>
      </c>
    </row>
    <row r="39" ht="15.75" customHeight="1">
      <c r="G39" s="64">
        <v>37.0</v>
      </c>
      <c r="H39" s="185" t="s">
        <v>83</v>
      </c>
      <c r="I39" s="186" t="s">
        <v>86</v>
      </c>
      <c r="J39" s="186" t="s">
        <v>87</v>
      </c>
      <c r="K39" s="186" t="s">
        <v>94</v>
      </c>
      <c r="L39" s="186" t="s">
        <v>100</v>
      </c>
      <c r="M39" s="187" t="s">
        <v>89</v>
      </c>
      <c r="N39" s="187" t="s">
        <v>98</v>
      </c>
      <c r="O39" s="188" t="s">
        <v>91</v>
      </c>
      <c r="P39" s="188" t="s">
        <v>92</v>
      </c>
      <c r="Q39" s="188" t="s">
        <v>93</v>
      </c>
      <c r="R39" s="188" t="s">
        <v>99</v>
      </c>
      <c r="S39" s="91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93" t="str">
        <f t="shared" si="1"/>
        <v>INVALID</v>
      </c>
    </row>
    <row r="40" ht="15.75" customHeight="1">
      <c r="G40" s="79">
        <v>38.0</v>
      </c>
      <c r="H40" s="185" t="s">
        <v>84</v>
      </c>
      <c r="I40" s="186" t="s">
        <v>86</v>
      </c>
      <c r="J40" s="186" t="s">
        <v>87</v>
      </c>
      <c r="K40" s="186" t="s">
        <v>94</v>
      </c>
      <c r="L40" s="186" t="s">
        <v>102</v>
      </c>
      <c r="M40" s="187" t="s">
        <v>90</v>
      </c>
      <c r="N40" s="187" t="s">
        <v>95</v>
      </c>
      <c r="O40" s="188" t="s">
        <v>91</v>
      </c>
      <c r="P40" s="188" t="s">
        <v>92</v>
      </c>
      <c r="Q40" s="188" t="s">
        <v>93</v>
      </c>
      <c r="R40" s="188" t="s">
        <v>101</v>
      </c>
      <c r="S40" s="91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93" t="str">
        <f t="shared" si="1"/>
        <v>INVALID</v>
      </c>
    </row>
    <row r="41" ht="15.75" customHeight="1">
      <c r="G41" s="64">
        <v>39.0</v>
      </c>
      <c r="H41" s="185" t="s">
        <v>83</v>
      </c>
      <c r="I41" s="186" t="s">
        <v>86</v>
      </c>
      <c r="J41" s="186" t="s">
        <v>87</v>
      </c>
      <c r="K41" s="186" t="s">
        <v>94</v>
      </c>
      <c r="L41" s="186" t="s">
        <v>104</v>
      </c>
      <c r="M41" s="187" t="s">
        <v>90</v>
      </c>
      <c r="N41" s="187" t="s">
        <v>98</v>
      </c>
      <c r="O41" s="188" t="s">
        <v>91</v>
      </c>
      <c r="P41" s="188" t="s">
        <v>92</v>
      </c>
      <c r="Q41" s="188" t="s">
        <v>93</v>
      </c>
      <c r="R41" s="188" t="s">
        <v>103</v>
      </c>
      <c r="S41" s="91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93" t="str">
        <f t="shared" si="1"/>
        <v>INVALID</v>
      </c>
    </row>
    <row r="42" ht="15.75" customHeight="1">
      <c r="G42" s="79">
        <v>40.0</v>
      </c>
      <c r="H42" s="185" t="s">
        <v>84</v>
      </c>
      <c r="I42" s="186" t="s">
        <v>86</v>
      </c>
      <c r="J42" s="186" t="s">
        <v>87</v>
      </c>
      <c r="K42" s="186" t="s">
        <v>97</v>
      </c>
      <c r="L42" s="186" t="s">
        <v>100</v>
      </c>
      <c r="M42" s="187" t="s">
        <v>95</v>
      </c>
      <c r="N42" s="187" t="s">
        <v>98</v>
      </c>
      <c r="O42" s="188" t="s">
        <v>91</v>
      </c>
      <c r="P42" s="188" t="s">
        <v>92</v>
      </c>
      <c r="Q42" s="188" t="s">
        <v>96</v>
      </c>
      <c r="R42" s="188" t="s">
        <v>99</v>
      </c>
      <c r="S42" s="91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93" t="str">
        <f t="shared" si="1"/>
        <v>INVALID</v>
      </c>
    </row>
    <row r="43" ht="15.75" customHeight="1">
      <c r="G43" s="64">
        <v>41.0</v>
      </c>
      <c r="H43" s="185" t="s">
        <v>83</v>
      </c>
      <c r="I43" s="186" t="s">
        <v>86</v>
      </c>
      <c r="J43" s="186" t="s">
        <v>87</v>
      </c>
      <c r="K43" s="186" t="s">
        <v>97</v>
      </c>
      <c r="L43" s="186" t="s">
        <v>102</v>
      </c>
      <c r="M43" s="187" t="s">
        <v>88</v>
      </c>
      <c r="N43" s="187" t="s">
        <v>89</v>
      </c>
      <c r="O43" s="188" t="s">
        <v>91</v>
      </c>
      <c r="P43" s="188" t="s">
        <v>92</v>
      </c>
      <c r="Q43" s="188" t="s">
        <v>96</v>
      </c>
      <c r="R43" s="188" t="s">
        <v>101</v>
      </c>
      <c r="S43" s="91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93" t="str">
        <f t="shared" si="1"/>
        <v>INVALID</v>
      </c>
    </row>
    <row r="44" ht="15.75" customHeight="1">
      <c r="G44" s="79">
        <v>42.0</v>
      </c>
      <c r="H44" s="185" t="s">
        <v>84</v>
      </c>
      <c r="I44" s="186" t="s">
        <v>86</v>
      </c>
      <c r="J44" s="186" t="s">
        <v>87</v>
      </c>
      <c r="K44" s="186" t="s">
        <v>97</v>
      </c>
      <c r="L44" s="186" t="s">
        <v>104</v>
      </c>
      <c r="M44" s="187" t="s">
        <v>88</v>
      </c>
      <c r="N44" s="187" t="s">
        <v>90</v>
      </c>
      <c r="O44" s="188" t="s">
        <v>91</v>
      </c>
      <c r="P44" s="188" t="s">
        <v>92</v>
      </c>
      <c r="Q44" s="188" t="s">
        <v>96</v>
      </c>
      <c r="R44" s="188" t="s">
        <v>103</v>
      </c>
      <c r="S44" s="91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93" t="str">
        <f t="shared" si="1"/>
        <v>INVALID</v>
      </c>
    </row>
    <row r="45" ht="15.75" customHeight="1">
      <c r="G45" s="64">
        <v>43.0</v>
      </c>
      <c r="H45" s="185" t="s">
        <v>83</v>
      </c>
      <c r="I45" s="186" t="s">
        <v>86</v>
      </c>
      <c r="J45" s="186" t="s">
        <v>87</v>
      </c>
      <c r="K45" s="186" t="s">
        <v>100</v>
      </c>
      <c r="L45" s="186" t="s">
        <v>102</v>
      </c>
      <c r="M45" s="187" t="s">
        <v>88</v>
      </c>
      <c r="N45" s="187" t="s">
        <v>95</v>
      </c>
      <c r="O45" s="188" t="s">
        <v>91</v>
      </c>
      <c r="P45" s="188" t="s">
        <v>92</v>
      </c>
      <c r="Q45" s="188" t="s">
        <v>99</v>
      </c>
      <c r="R45" s="188" t="s">
        <v>101</v>
      </c>
      <c r="S45" s="91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93" t="str">
        <f t="shared" si="1"/>
        <v>INVALID</v>
      </c>
    </row>
    <row r="46" ht="15.75" customHeight="1">
      <c r="G46" s="79">
        <v>44.0</v>
      </c>
      <c r="H46" s="185" t="s">
        <v>84</v>
      </c>
      <c r="I46" s="186" t="s">
        <v>86</v>
      </c>
      <c r="J46" s="186" t="s">
        <v>87</v>
      </c>
      <c r="K46" s="186" t="s">
        <v>100</v>
      </c>
      <c r="L46" s="186" t="s">
        <v>104</v>
      </c>
      <c r="M46" s="187" t="s">
        <v>88</v>
      </c>
      <c r="N46" s="187" t="s">
        <v>98</v>
      </c>
      <c r="O46" s="188" t="s">
        <v>91</v>
      </c>
      <c r="P46" s="188" t="s">
        <v>92</v>
      </c>
      <c r="Q46" s="188" t="s">
        <v>99</v>
      </c>
      <c r="R46" s="188" t="s">
        <v>103</v>
      </c>
      <c r="S46" s="91" t="str">
        <f>SUMPRODUCT(SUMIF('Master Sheet'!$B$3:$B$24,$H46:$R46,'Master Sheet'!$E$3:$E$24))</f>
        <v>0</v>
      </c>
      <c r="T46" s="92" t="str">
        <f>SUMPRODUCT(COUNTIFS('Master Sheet'!$B$3:$B$24,$H46:$R46,'Master Sheet'!$C$3:$C$24,T$2))</f>
        <v>0</v>
      </c>
      <c r="U46" s="92" t="str">
        <f>SUMPRODUCT(COUNTIFS('Master Sheet'!$B$3:$B$24,$H46:$R46,'Master Sheet'!$C$3:$C$24,U$2))</f>
        <v>0</v>
      </c>
      <c r="V46" s="93" t="str">
        <f t="shared" si="1"/>
        <v>INVALID</v>
      </c>
    </row>
    <row r="47" ht="15.75" customHeight="1">
      <c r="G47" s="64">
        <v>45.0</v>
      </c>
      <c r="H47" s="185" t="s">
        <v>83</v>
      </c>
      <c r="I47" s="186" t="s">
        <v>86</v>
      </c>
      <c r="J47" s="186" t="s">
        <v>87</v>
      </c>
      <c r="K47" s="186" t="s">
        <v>102</v>
      </c>
      <c r="L47" s="186" t="s">
        <v>104</v>
      </c>
      <c r="M47" s="187" t="s">
        <v>89</v>
      </c>
      <c r="N47" s="187" t="s">
        <v>90</v>
      </c>
      <c r="O47" s="188" t="s">
        <v>91</v>
      </c>
      <c r="P47" s="188" t="s">
        <v>92</v>
      </c>
      <c r="Q47" s="188" t="s">
        <v>101</v>
      </c>
      <c r="R47" s="188" t="s">
        <v>103</v>
      </c>
      <c r="S47" s="91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93" t="str">
        <f t="shared" si="1"/>
        <v>INVALID</v>
      </c>
    </row>
    <row r="48" ht="15.75" customHeight="1">
      <c r="G48" s="79">
        <v>46.0</v>
      </c>
      <c r="H48" s="185" t="s">
        <v>84</v>
      </c>
      <c r="I48" s="186" t="s">
        <v>86</v>
      </c>
      <c r="J48" s="186" t="s">
        <v>94</v>
      </c>
      <c r="K48" s="186" t="s">
        <v>97</v>
      </c>
      <c r="L48" s="186" t="s">
        <v>100</v>
      </c>
      <c r="M48" s="187" t="s">
        <v>89</v>
      </c>
      <c r="N48" s="187" t="s">
        <v>95</v>
      </c>
      <c r="O48" s="188" t="s">
        <v>91</v>
      </c>
      <c r="P48" s="188" t="s">
        <v>93</v>
      </c>
      <c r="Q48" s="188" t="s">
        <v>96</v>
      </c>
      <c r="R48" s="188" t="s">
        <v>99</v>
      </c>
      <c r="S48" s="91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93" t="str">
        <f t="shared" si="1"/>
        <v>INVALID</v>
      </c>
    </row>
    <row r="49" ht="15.75" customHeight="1">
      <c r="G49" s="64">
        <v>47.0</v>
      </c>
      <c r="H49" s="185" t="s">
        <v>83</v>
      </c>
      <c r="I49" s="186" t="s">
        <v>86</v>
      </c>
      <c r="J49" s="186" t="s">
        <v>94</v>
      </c>
      <c r="K49" s="186" t="s">
        <v>97</v>
      </c>
      <c r="L49" s="186" t="s">
        <v>102</v>
      </c>
      <c r="M49" s="187" t="s">
        <v>89</v>
      </c>
      <c r="N49" s="187" t="s">
        <v>98</v>
      </c>
      <c r="O49" s="188" t="s">
        <v>91</v>
      </c>
      <c r="P49" s="188" t="s">
        <v>93</v>
      </c>
      <c r="Q49" s="188" t="s">
        <v>96</v>
      </c>
      <c r="R49" s="188" t="s">
        <v>101</v>
      </c>
      <c r="S49" s="91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93" t="str">
        <f t="shared" si="1"/>
        <v>INVALID</v>
      </c>
    </row>
    <row r="50" ht="15.75" customHeight="1">
      <c r="G50" s="79">
        <v>48.0</v>
      </c>
      <c r="H50" s="185" t="s">
        <v>84</v>
      </c>
      <c r="I50" s="186" t="s">
        <v>86</v>
      </c>
      <c r="J50" s="186" t="s">
        <v>94</v>
      </c>
      <c r="K50" s="186" t="s">
        <v>97</v>
      </c>
      <c r="L50" s="186" t="s">
        <v>104</v>
      </c>
      <c r="M50" s="187" t="s">
        <v>90</v>
      </c>
      <c r="N50" s="187" t="s">
        <v>95</v>
      </c>
      <c r="O50" s="188" t="s">
        <v>91</v>
      </c>
      <c r="P50" s="188" t="s">
        <v>93</v>
      </c>
      <c r="Q50" s="188" t="s">
        <v>96</v>
      </c>
      <c r="R50" s="188" t="s">
        <v>103</v>
      </c>
      <c r="S50" s="91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93" t="str">
        <f t="shared" si="1"/>
        <v>INVALID</v>
      </c>
    </row>
    <row r="51" ht="15.75" customHeight="1">
      <c r="G51" s="64">
        <v>49.0</v>
      </c>
      <c r="H51" s="185" t="s">
        <v>83</v>
      </c>
      <c r="I51" s="186" t="s">
        <v>86</v>
      </c>
      <c r="J51" s="186" t="s">
        <v>94</v>
      </c>
      <c r="K51" s="186" t="s">
        <v>100</v>
      </c>
      <c r="L51" s="186" t="s">
        <v>102</v>
      </c>
      <c r="M51" s="187" t="s">
        <v>90</v>
      </c>
      <c r="N51" s="187" t="s">
        <v>98</v>
      </c>
      <c r="O51" s="188" t="s">
        <v>91</v>
      </c>
      <c r="P51" s="188" t="s">
        <v>93</v>
      </c>
      <c r="Q51" s="188" t="s">
        <v>99</v>
      </c>
      <c r="R51" s="188" t="s">
        <v>101</v>
      </c>
      <c r="S51" s="91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93" t="str">
        <f t="shared" si="1"/>
        <v>INVALID</v>
      </c>
    </row>
    <row r="52" ht="15.75" customHeight="1">
      <c r="G52" s="79">
        <v>50.0</v>
      </c>
      <c r="H52" s="185" t="s">
        <v>84</v>
      </c>
      <c r="I52" s="186" t="s">
        <v>86</v>
      </c>
      <c r="J52" s="186" t="s">
        <v>94</v>
      </c>
      <c r="K52" s="186" t="s">
        <v>100</v>
      </c>
      <c r="L52" s="186" t="s">
        <v>104</v>
      </c>
      <c r="M52" s="187" t="s">
        <v>95</v>
      </c>
      <c r="N52" s="187" t="s">
        <v>98</v>
      </c>
      <c r="O52" s="188" t="s">
        <v>91</v>
      </c>
      <c r="P52" s="188" t="s">
        <v>93</v>
      </c>
      <c r="Q52" s="188" t="s">
        <v>99</v>
      </c>
      <c r="R52" s="188" t="s">
        <v>103</v>
      </c>
      <c r="S52" s="91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93" t="str">
        <f t="shared" si="1"/>
        <v>INVALID</v>
      </c>
    </row>
    <row r="53" ht="15.75" customHeight="1">
      <c r="G53" s="64">
        <v>51.0</v>
      </c>
      <c r="H53" s="185" t="s">
        <v>83</v>
      </c>
      <c r="I53" s="186" t="s">
        <v>86</v>
      </c>
      <c r="J53" s="186" t="s">
        <v>94</v>
      </c>
      <c r="K53" s="186" t="s">
        <v>102</v>
      </c>
      <c r="L53" s="186" t="s">
        <v>104</v>
      </c>
      <c r="M53" s="187" t="s">
        <v>88</v>
      </c>
      <c r="N53" s="187" t="s">
        <v>89</v>
      </c>
      <c r="O53" s="188" t="s">
        <v>91</v>
      </c>
      <c r="P53" s="188" t="s">
        <v>93</v>
      </c>
      <c r="Q53" s="188" t="s">
        <v>101</v>
      </c>
      <c r="R53" s="188" t="s">
        <v>103</v>
      </c>
      <c r="S53" s="91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93" t="str">
        <f t="shared" si="1"/>
        <v>INVALID</v>
      </c>
    </row>
    <row r="54" ht="15.75" customHeight="1">
      <c r="G54" s="79">
        <v>52.0</v>
      </c>
      <c r="H54" s="185" t="s">
        <v>84</v>
      </c>
      <c r="I54" s="186" t="s">
        <v>86</v>
      </c>
      <c r="J54" s="186" t="s">
        <v>97</v>
      </c>
      <c r="K54" s="186" t="s">
        <v>100</v>
      </c>
      <c r="L54" s="186" t="s">
        <v>102</v>
      </c>
      <c r="M54" s="187" t="s">
        <v>88</v>
      </c>
      <c r="N54" s="187" t="s">
        <v>90</v>
      </c>
      <c r="O54" s="188" t="s">
        <v>91</v>
      </c>
      <c r="P54" s="188" t="s">
        <v>96</v>
      </c>
      <c r="Q54" s="188" t="s">
        <v>99</v>
      </c>
      <c r="R54" s="188" t="s">
        <v>101</v>
      </c>
      <c r="S54" s="91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93" t="str">
        <f t="shared" si="1"/>
        <v>INVALID</v>
      </c>
    </row>
    <row r="55" ht="15.75" customHeight="1">
      <c r="G55" s="64">
        <v>53.0</v>
      </c>
      <c r="H55" s="185" t="s">
        <v>83</v>
      </c>
      <c r="I55" s="186" t="s">
        <v>86</v>
      </c>
      <c r="J55" s="186" t="s">
        <v>97</v>
      </c>
      <c r="K55" s="186" t="s">
        <v>100</v>
      </c>
      <c r="L55" s="186" t="s">
        <v>104</v>
      </c>
      <c r="M55" s="187" t="s">
        <v>88</v>
      </c>
      <c r="N55" s="187" t="s">
        <v>95</v>
      </c>
      <c r="O55" s="188" t="s">
        <v>91</v>
      </c>
      <c r="P55" s="188" t="s">
        <v>96</v>
      </c>
      <c r="Q55" s="188" t="s">
        <v>99</v>
      </c>
      <c r="R55" s="188" t="s">
        <v>103</v>
      </c>
      <c r="S55" s="91" t="str">
        <f>SUMPRODUCT(SUMIF('Master Sheet'!$B$3:$B$24,$H55:$R55,'Master Sheet'!$E$3:$E$24))</f>
        <v>0</v>
      </c>
      <c r="T55" s="92" t="str">
        <f>SUMPRODUCT(COUNTIFS('Master Sheet'!$B$3:$B$24,$H55:$R55,'Master Sheet'!$C$3:$C$24,T$2))</f>
        <v>0</v>
      </c>
      <c r="U55" s="92" t="str">
        <f>SUMPRODUCT(COUNTIFS('Master Sheet'!$B$3:$B$24,$H55:$R55,'Master Sheet'!$C$3:$C$24,U$2))</f>
        <v>0</v>
      </c>
      <c r="V55" s="93" t="str">
        <f t="shared" si="1"/>
        <v>INVALID</v>
      </c>
    </row>
    <row r="56" ht="15.75" customHeight="1">
      <c r="G56" s="79">
        <v>54.0</v>
      </c>
      <c r="H56" s="185" t="s">
        <v>84</v>
      </c>
      <c r="I56" s="186" t="s">
        <v>86</v>
      </c>
      <c r="J56" s="186" t="s">
        <v>97</v>
      </c>
      <c r="K56" s="186" t="s">
        <v>102</v>
      </c>
      <c r="L56" s="186" t="s">
        <v>104</v>
      </c>
      <c r="M56" s="187" t="s">
        <v>88</v>
      </c>
      <c r="N56" s="187" t="s">
        <v>98</v>
      </c>
      <c r="O56" s="188" t="s">
        <v>91</v>
      </c>
      <c r="P56" s="188" t="s">
        <v>96</v>
      </c>
      <c r="Q56" s="188" t="s">
        <v>101</v>
      </c>
      <c r="R56" s="188" t="s">
        <v>103</v>
      </c>
      <c r="S56" s="91" t="str">
        <f>SUMPRODUCT(SUMIF('Master Sheet'!$B$3:$B$24,$H56:$R56,'Master Sheet'!$E$3:$E$24))</f>
        <v>0</v>
      </c>
      <c r="T56" s="92" t="str">
        <f>SUMPRODUCT(COUNTIFS('Master Sheet'!$B$3:$B$24,$H56:$R56,'Master Sheet'!$C$3:$C$24,T$2))</f>
        <v>0</v>
      </c>
      <c r="U56" s="92" t="str">
        <f>SUMPRODUCT(COUNTIFS('Master Sheet'!$B$3:$B$24,$H56:$R56,'Master Sheet'!$C$3:$C$24,U$2))</f>
        <v>0</v>
      </c>
      <c r="V56" s="93" t="str">
        <f t="shared" si="1"/>
        <v>INVALID</v>
      </c>
    </row>
    <row r="57" ht="15.75" customHeight="1">
      <c r="G57" s="64">
        <v>55.0</v>
      </c>
      <c r="H57" s="185" t="s">
        <v>83</v>
      </c>
      <c r="I57" s="186" t="s">
        <v>86</v>
      </c>
      <c r="J57" s="186" t="s">
        <v>100</v>
      </c>
      <c r="K57" s="186" t="s">
        <v>102</v>
      </c>
      <c r="L57" s="186" t="s">
        <v>104</v>
      </c>
      <c r="M57" s="187" t="s">
        <v>89</v>
      </c>
      <c r="N57" s="187" t="s">
        <v>90</v>
      </c>
      <c r="O57" s="188" t="s">
        <v>91</v>
      </c>
      <c r="P57" s="188" t="s">
        <v>99</v>
      </c>
      <c r="Q57" s="188" t="s">
        <v>101</v>
      </c>
      <c r="R57" s="188" t="s">
        <v>103</v>
      </c>
      <c r="S57" s="91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93" t="str">
        <f t="shared" si="1"/>
        <v>INVALID</v>
      </c>
    </row>
    <row r="58" ht="15.75" customHeight="1">
      <c r="G58" s="79">
        <v>56.0</v>
      </c>
      <c r="H58" s="185" t="s">
        <v>84</v>
      </c>
      <c r="I58" s="186" t="s">
        <v>87</v>
      </c>
      <c r="J58" s="186" t="s">
        <v>94</v>
      </c>
      <c r="K58" s="186" t="s">
        <v>97</v>
      </c>
      <c r="L58" s="186" t="s">
        <v>100</v>
      </c>
      <c r="M58" s="187" t="s">
        <v>89</v>
      </c>
      <c r="N58" s="187" t="s">
        <v>95</v>
      </c>
      <c r="O58" s="188" t="s">
        <v>92</v>
      </c>
      <c r="P58" s="188" t="s">
        <v>93</v>
      </c>
      <c r="Q58" s="188" t="s">
        <v>96</v>
      </c>
      <c r="R58" s="188" t="s">
        <v>99</v>
      </c>
      <c r="S58" s="91" t="str">
        <f>SUMPRODUCT(SUMIF('Master Sheet'!$B$3:$B$24,$H58:$R58,'Master Sheet'!$E$3:$E$24))</f>
        <v>0</v>
      </c>
      <c r="T58" s="92" t="str">
        <f>SUMPRODUCT(COUNTIFS('Master Sheet'!$B$3:$B$24,$H58:$R58,'Master Sheet'!$C$3:$C$24,T$2))</f>
        <v>0</v>
      </c>
      <c r="U58" s="92" t="str">
        <f>SUMPRODUCT(COUNTIFS('Master Sheet'!$B$3:$B$24,$H58:$R58,'Master Sheet'!$C$3:$C$24,U$2))</f>
        <v>0</v>
      </c>
      <c r="V58" s="93" t="str">
        <f t="shared" si="1"/>
        <v>INVALID</v>
      </c>
    </row>
    <row r="59" ht="15.75" customHeight="1">
      <c r="G59" s="79">
        <v>57.0</v>
      </c>
      <c r="H59" s="185" t="s">
        <v>83</v>
      </c>
      <c r="I59" s="186" t="s">
        <v>87</v>
      </c>
      <c r="J59" s="186" t="s">
        <v>94</v>
      </c>
      <c r="K59" s="186" t="s">
        <v>97</v>
      </c>
      <c r="L59" s="186" t="s">
        <v>102</v>
      </c>
      <c r="M59" s="187" t="s">
        <v>89</v>
      </c>
      <c r="N59" s="187" t="s">
        <v>98</v>
      </c>
      <c r="O59" s="188" t="s">
        <v>92</v>
      </c>
      <c r="P59" s="188" t="s">
        <v>93</v>
      </c>
      <c r="Q59" s="188" t="s">
        <v>96</v>
      </c>
      <c r="R59" s="188" t="s">
        <v>101</v>
      </c>
      <c r="S59" s="91" t="str">
        <f>SUMPRODUCT(SUMIF('Master Sheet'!$B$3:$B$24,$H59:$R59,'Master Sheet'!$E$3:$E$24))</f>
        <v>0</v>
      </c>
      <c r="T59" s="92" t="str">
        <f>SUMPRODUCT(COUNTIFS('Master Sheet'!$B$3:$B$24,$H59:$R59,'Master Sheet'!$C$3:$C$24,T$2))</f>
        <v>0</v>
      </c>
      <c r="U59" s="92" t="str">
        <f>SUMPRODUCT(COUNTIFS('Master Sheet'!$B$3:$B$24,$H59:$R59,'Master Sheet'!$C$3:$C$24,U$2))</f>
        <v>0</v>
      </c>
      <c r="V59" s="93" t="str">
        <f t="shared" si="1"/>
        <v>INVALID</v>
      </c>
    </row>
    <row r="60" ht="15.75" customHeight="1">
      <c r="G60" s="64">
        <v>58.0</v>
      </c>
      <c r="H60" s="185" t="s">
        <v>84</v>
      </c>
      <c r="I60" s="186" t="s">
        <v>87</v>
      </c>
      <c r="J60" s="186" t="s">
        <v>94</v>
      </c>
      <c r="K60" s="186" t="s">
        <v>97</v>
      </c>
      <c r="L60" s="186" t="s">
        <v>104</v>
      </c>
      <c r="M60" s="187" t="s">
        <v>90</v>
      </c>
      <c r="N60" s="187" t="s">
        <v>95</v>
      </c>
      <c r="O60" s="188" t="s">
        <v>92</v>
      </c>
      <c r="P60" s="188" t="s">
        <v>93</v>
      </c>
      <c r="Q60" s="188" t="s">
        <v>96</v>
      </c>
      <c r="R60" s="188" t="s">
        <v>103</v>
      </c>
      <c r="S60" s="91" t="str">
        <f>SUMPRODUCT(SUMIF('Master Sheet'!$B$3:$B$24,$H60:$R60,'Master Sheet'!$E$3:$E$24))</f>
        <v>0</v>
      </c>
      <c r="T60" s="92" t="str">
        <f>SUMPRODUCT(COUNTIFS('Master Sheet'!$B$3:$B$24,$H60:$R60,'Master Sheet'!$C$3:$C$24,T$2))</f>
        <v>0</v>
      </c>
      <c r="U60" s="92" t="str">
        <f>SUMPRODUCT(COUNTIFS('Master Sheet'!$B$3:$B$24,$H60:$R60,'Master Sheet'!$C$3:$C$24,U$2))</f>
        <v>0</v>
      </c>
      <c r="V60" s="93" t="str">
        <f t="shared" si="1"/>
        <v>INVALID</v>
      </c>
    </row>
    <row r="61" ht="15.75" customHeight="1">
      <c r="G61" s="79">
        <v>59.0</v>
      </c>
      <c r="H61" s="185" t="s">
        <v>83</v>
      </c>
      <c r="I61" s="186" t="s">
        <v>87</v>
      </c>
      <c r="J61" s="186" t="s">
        <v>94</v>
      </c>
      <c r="K61" s="186" t="s">
        <v>100</v>
      </c>
      <c r="L61" s="186" t="s">
        <v>102</v>
      </c>
      <c r="M61" s="187" t="s">
        <v>90</v>
      </c>
      <c r="N61" s="187" t="s">
        <v>98</v>
      </c>
      <c r="O61" s="188" t="s">
        <v>92</v>
      </c>
      <c r="P61" s="188" t="s">
        <v>93</v>
      </c>
      <c r="Q61" s="188" t="s">
        <v>99</v>
      </c>
      <c r="R61" s="188" t="s">
        <v>101</v>
      </c>
      <c r="S61" s="91" t="str">
        <f>SUMPRODUCT(SUMIF('Master Sheet'!$B$3:$B$24,$H61:$R61,'Master Sheet'!$E$3:$E$24))</f>
        <v>0</v>
      </c>
      <c r="T61" s="92" t="str">
        <f>SUMPRODUCT(COUNTIFS('Master Sheet'!$B$3:$B$24,$H61:$R61,'Master Sheet'!$C$3:$C$24,T$2))</f>
        <v>0</v>
      </c>
      <c r="U61" s="92" t="str">
        <f>SUMPRODUCT(COUNTIFS('Master Sheet'!$B$3:$B$24,$H61:$R61,'Master Sheet'!$C$3:$C$24,U$2))</f>
        <v>0</v>
      </c>
      <c r="V61" s="93" t="str">
        <f t="shared" si="1"/>
        <v>INVALID</v>
      </c>
    </row>
    <row r="62" ht="15.75" customHeight="1">
      <c r="G62" s="79">
        <v>60.0</v>
      </c>
      <c r="H62" s="185" t="s">
        <v>84</v>
      </c>
      <c r="I62" s="186" t="s">
        <v>87</v>
      </c>
      <c r="J62" s="186" t="s">
        <v>94</v>
      </c>
      <c r="K62" s="186" t="s">
        <v>100</v>
      </c>
      <c r="L62" s="186" t="s">
        <v>104</v>
      </c>
      <c r="M62" s="187" t="s">
        <v>95</v>
      </c>
      <c r="N62" s="187" t="s">
        <v>98</v>
      </c>
      <c r="O62" s="188" t="s">
        <v>92</v>
      </c>
      <c r="P62" s="188" t="s">
        <v>93</v>
      </c>
      <c r="Q62" s="188" t="s">
        <v>99</v>
      </c>
      <c r="R62" s="188" t="s">
        <v>103</v>
      </c>
      <c r="S62" s="91" t="str">
        <f>SUMPRODUCT(SUMIF('Master Sheet'!$B$3:$B$24,$H62:$R62,'Master Sheet'!$E$3:$E$24))</f>
        <v>0</v>
      </c>
      <c r="T62" s="92" t="str">
        <f>SUMPRODUCT(COUNTIFS('Master Sheet'!$B$3:$B$24,$H62:$R62,'Master Sheet'!$C$3:$C$24,T$2))</f>
        <v>0</v>
      </c>
      <c r="U62" s="92" t="str">
        <f>SUMPRODUCT(COUNTIFS('Master Sheet'!$B$3:$B$24,$H62:$R62,'Master Sheet'!$C$3:$C$24,U$2))</f>
        <v>0</v>
      </c>
      <c r="V62" s="93" t="str">
        <f t="shared" si="1"/>
        <v>INVALID</v>
      </c>
    </row>
    <row r="63" ht="15.75" customHeight="1">
      <c r="G63" s="64">
        <v>61.0</v>
      </c>
      <c r="H63" s="185" t="s">
        <v>83</v>
      </c>
      <c r="I63" s="186" t="s">
        <v>87</v>
      </c>
      <c r="J63" s="186" t="s">
        <v>94</v>
      </c>
      <c r="K63" s="186" t="s">
        <v>102</v>
      </c>
      <c r="L63" s="186" t="s">
        <v>104</v>
      </c>
      <c r="M63" s="187" t="s">
        <v>88</v>
      </c>
      <c r="N63" s="187" t="s">
        <v>89</v>
      </c>
      <c r="O63" s="188" t="s">
        <v>92</v>
      </c>
      <c r="P63" s="188" t="s">
        <v>93</v>
      </c>
      <c r="Q63" s="188" t="s">
        <v>101</v>
      </c>
      <c r="R63" s="188" t="s">
        <v>103</v>
      </c>
      <c r="S63" s="91" t="str">
        <f>SUMPRODUCT(SUMIF('Master Sheet'!$B$3:$B$24,$H63:$R63,'Master Sheet'!$E$3:$E$24))</f>
        <v>0</v>
      </c>
      <c r="T63" s="92" t="str">
        <f>SUMPRODUCT(COUNTIFS('Master Sheet'!$B$3:$B$24,$H63:$R63,'Master Sheet'!$C$3:$C$24,T$2))</f>
        <v>0</v>
      </c>
      <c r="U63" s="92" t="str">
        <f>SUMPRODUCT(COUNTIFS('Master Sheet'!$B$3:$B$24,$H63:$R63,'Master Sheet'!$C$3:$C$24,U$2))</f>
        <v>0</v>
      </c>
      <c r="V63" s="93" t="str">
        <f t="shared" si="1"/>
        <v>INVALID</v>
      </c>
    </row>
    <row r="64" ht="15.75" customHeight="1">
      <c r="G64" s="79">
        <v>62.0</v>
      </c>
      <c r="H64" s="185" t="s">
        <v>84</v>
      </c>
      <c r="I64" s="186" t="s">
        <v>87</v>
      </c>
      <c r="J64" s="186" t="s">
        <v>97</v>
      </c>
      <c r="K64" s="186" t="s">
        <v>100</v>
      </c>
      <c r="L64" s="186" t="s">
        <v>102</v>
      </c>
      <c r="M64" s="187" t="s">
        <v>88</v>
      </c>
      <c r="N64" s="187" t="s">
        <v>90</v>
      </c>
      <c r="O64" s="188" t="s">
        <v>92</v>
      </c>
      <c r="P64" s="188" t="s">
        <v>96</v>
      </c>
      <c r="Q64" s="188" t="s">
        <v>99</v>
      </c>
      <c r="R64" s="188" t="s">
        <v>101</v>
      </c>
      <c r="S64" s="91" t="str">
        <f>SUMPRODUCT(SUMIF('Master Sheet'!$B$3:$B$24,$H64:$R64,'Master Sheet'!$E$3:$E$24))</f>
        <v>0</v>
      </c>
      <c r="T64" s="92" t="str">
        <f>SUMPRODUCT(COUNTIFS('Master Sheet'!$B$3:$B$24,$H64:$R64,'Master Sheet'!$C$3:$C$24,T$2))</f>
        <v>0</v>
      </c>
      <c r="U64" s="92" t="str">
        <f>SUMPRODUCT(COUNTIFS('Master Sheet'!$B$3:$B$24,$H64:$R64,'Master Sheet'!$C$3:$C$24,U$2))</f>
        <v>0</v>
      </c>
      <c r="V64" s="93" t="str">
        <f t="shared" si="1"/>
        <v>INVALID</v>
      </c>
    </row>
    <row r="65" ht="15.75" customHeight="1">
      <c r="G65" s="79">
        <v>63.0</v>
      </c>
      <c r="H65" s="185" t="s">
        <v>83</v>
      </c>
      <c r="I65" s="186" t="s">
        <v>87</v>
      </c>
      <c r="J65" s="186" t="s">
        <v>97</v>
      </c>
      <c r="K65" s="186" t="s">
        <v>100</v>
      </c>
      <c r="L65" s="186" t="s">
        <v>104</v>
      </c>
      <c r="M65" s="187" t="s">
        <v>88</v>
      </c>
      <c r="N65" s="187" t="s">
        <v>95</v>
      </c>
      <c r="O65" s="188" t="s">
        <v>92</v>
      </c>
      <c r="P65" s="188" t="s">
        <v>96</v>
      </c>
      <c r="Q65" s="188" t="s">
        <v>99</v>
      </c>
      <c r="R65" s="188" t="s">
        <v>103</v>
      </c>
      <c r="S65" s="91" t="str">
        <f>SUMPRODUCT(SUMIF('Master Sheet'!$B$3:$B$24,$H65:$R65,'Master Sheet'!$E$3:$E$24))</f>
        <v>0</v>
      </c>
      <c r="T65" s="92" t="str">
        <f>SUMPRODUCT(COUNTIFS('Master Sheet'!$B$3:$B$24,$H65:$R65,'Master Sheet'!$C$3:$C$24,T$2))</f>
        <v>0</v>
      </c>
      <c r="U65" s="92" t="str">
        <f>SUMPRODUCT(COUNTIFS('Master Sheet'!$B$3:$B$24,$H65:$R65,'Master Sheet'!$C$3:$C$24,U$2))</f>
        <v>0</v>
      </c>
      <c r="V65" s="93" t="str">
        <f t="shared" si="1"/>
        <v>INVALID</v>
      </c>
    </row>
    <row r="66" ht="15.75" customHeight="1">
      <c r="G66" s="64">
        <v>64.0</v>
      </c>
      <c r="H66" s="185" t="s">
        <v>84</v>
      </c>
      <c r="I66" s="186" t="s">
        <v>87</v>
      </c>
      <c r="J66" s="186" t="s">
        <v>97</v>
      </c>
      <c r="K66" s="186" t="s">
        <v>102</v>
      </c>
      <c r="L66" s="186" t="s">
        <v>104</v>
      </c>
      <c r="M66" s="187" t="s">
        <v>88</v>
      </c>
      <c r="N66" s="187" t="s">
        <v>98</v>
      </c>
      <c r="O66" s="188" t="s">
        <v>92</v>
      </c>
      <c r="P66" s="188" t="s">
        <v>96</v>
      </c>
      <c r="Q66" s="188" t="s">
        <v>101</v>
      </c>
      <c r="R66" s="188" t="s">
        <v>103</v>
      </c>
      <c r="S66" s="91" t="str">
        <f>SUMPRODUCT(SUMIF('Master Sheet'!$B$3:$B$24,$H66:$R66,'Master Sheet'!$E$3:$E$24))</f>
        <v>0</v>
      </c>
      <c r="T66" s="92" t="str">
        <f>SUMPRODUCT(COUNTIFS('Master Sheet'!$B$3:$B$24,$H66:$R66,'Master Sheet'!$C$3:$C$24,T$2))</f>
        <v>0</v>
      </c>
      <c r="U66" s="92" t="str">
        <f>SUMPRODUCT(COUNTIFS('Master Sheet'!$B$3:$B$24,$H66:$R66,'Master Sheet'!$C$3:$C$24,U$2))</f>
        <v>0</v>
      </c>
      <c r="V66" s="93" t="str">
        <f t="shared" si="1"/>
        <v>INVALID</v>
      </c>
    </row>
    <row r="67" ht="15.75" customHeight="1">
      <c r="G67" s="79">
        <v>65.0</v>
      </c>
      <c r="H67" s="185" t="s">
        <v>83</v>
      </c>
      <c r="I67" s="186" t="s">
        <v>87</v>
      </c>
      <c r="J67" s="186" t="s">
        <v>100</v>
      </c>
      <c r="K67" s="186" t="s">
        <v>102</v>
      </c>
      <c r="L67" s="186" t="s">
        <v>104</v>
      </c>
      <c r="M67" s="187" t="s">
        <v>89</v>
      </c>
      <c r="N67" s="187" t="s">
        <v>90</v>
      </c>
      <c r="O67" s="188" t="s">
        <v>92</v>
      </c>
      <c r="P67" s="188" t="s">
        <v>99</v>
      </c>
      <c r="Q67" s="188" t="s">
        <v>101</v>
      </c>
      <c r="R67" s="188" t="s">
        <v>103</v>
      </c>
      <c r="S67" s="91" t="str">
        <f>SUMPRODUCT(SUMIF('Master Sheet'!$B$3:$B$24,$H67:$R67,'Master Sheet'!$E$3:$E$24))</f>
        <v>0</v>
      </c>
      <c r="T67" s="92" t="str">
        <f>SUMPRODUCT(COUNTIFS('Master Sheet'!$B$3:$B$24,$H67:$R67,'Master Sheet'!$C$3:$C$24,T$2))</f>
        <v>0</v>
      </c>
      <c r="U67" s="92" t="str">
        <f>SUMPRODUCT(COUNTIFS('Master Sheet'!$B$3:$B$24,$H67:$R67,'Master Sheet'!$C$3:$C$24,U$2))</f>
        <v>0</v>
      </c>
      <c r="V67" s="93" t="str">
        <f t="shared" si="1"/>
        <v>INVALID</v>
      </c>
    </row>
    <row r="68" ht="15.75" customHeight="1">
      <c r="G68" s="79">
        <v>66.0</v>
      </c>
      <c r="H68" s="185" t="s">
        <v>84</v>
      </c>
      <c r="I68" s="186" t="s">
        <v>94</v>
      </c>
      <c r="J68" s="186" t="s">
        <v>97</v>
      </c>
      <c r="K68" s="186" t="s">
        <v>100</v>
      </c>
      <c r="L68" s="186" t="s">
        <v>102</v>
      </c>
      <c r="M68" s="187" t="s">
        <v>89</v>
      </c>
      <c r="N68" s="187" t="s">
        <v>95</v>
      </c>
      <c r="O68" s="188" t="s">
        <v>93</v>
      </c>
      <c r="P68" s="188" t="s">
        <v>96</v>
      </c>
      <c r="Q68" s="188" t="s">
        <v>99</v>
      </c>
      <c r="R68" s="188" t="s">
        <v>101</v>
      </c>
      <c r="S68" s="91" t="str">
        <f>SUMPRODUCT(SUMIF('Master Sheet'!$B$3:$B$24,$H68:$R68,'Master Sheet'!$E$3:$E$24))</f>
        <v>0</v>
      </c>
      <c r="T68" s="92" t="str">
        <f>SUMPRODUCT(COUNTIFS('Master Sheet'!$B$3:$B$24,$H68:$R68,'Master Sheet'!$C$3:$C$24,T$2))</f>
        <v>0</v>
      </c>
      <c r="U68" s="92" t="str">
        <f>SUMPRODUCT(COUNTIFS('Master Sheet'!$B$3:$B$24,$H68:$R68,'Master Sheet'!$C$3:$C$24,U$2))</f>
        <v>0</v>
      </c>
      <c r="V68" s="93" t="str">
        <f t="shared" si="1"/>
        <v>INVALID</v>
      </c>
    </row>
    <row r="69" ht="15.75" customHeight="1">
      <c r="G69" s="64">
        <v>67.0</v>
      </c>
      <c r="H69" s="185" t="s">
        <v>83</v>
      </c>
      <c r="I69" s="186" t="s">
        <v>94</v>
      </c>
      <c r="J69" s="186" t="s">
        <v>97</v>
      </c>
      <c r="K69" s="186" t="s">
        <v>100</v>
      </c>
      <c r="L69" s="186" t="s">
        <v>104</v>
      </c>
      <c r="M69" s="187" t="s">
        <v>89</v>
      </c>
      <c r="N69" s="187" t="s">
        <v>98</v>
      </c>
      <c r="O69" s="188" t="s">
        <v>93</v>
      </c>
      <c r="P69" s="188" t="s">
        <v>96</v>
      </c>
      <c r="Q69" s="188" t="s">
        <v>99</v>
      </c>
      <c r="R69" s="188" t="s">
        <v>103</v>
      </c>
      <c r="S69" s="91" t="str">
        <f>SUMPRODUCT(SUMIF('Master Sheet'!$B$3:$B$24,$H69:$R69,'Master Sheet'!$E$3:$E$24))</f>
        <v>0</v>
      </c>
      <c r="T69" s="92" t="str">
        <f>SUMPRODUCT(COUNTIFS('Master Sheet'!$B$3:$B$24,$H69:$R69,'Master Sheet'!$C$3:$C$24,T$2))</f>
        <v>0</v>
      </c>
      <c r="U69" s="92" t="str">
        <f>SUMPRODUCT(COUNTIFS('Master Sheet'!$B$3:$B$24,$H69:$R69,'Master Sheet'!$C$3:$C$24,U$2))</f>
        <v>0</v>
      </c>
      <c r="V69" s="93" t="str">
        <f t="shared" si="1"/>
        <v>INVALID</v>
      </c>
    </row>
    <row r="70" ht="15.75" customHeight="1">
      <c r="G70" s="79">
        <v>68.0</v>
      </c>
      <c r="H70" s="185" t="s">
        <v>84</v>
      </c>
      <c r="I70" s="186" t="s">
        <v>94</v>
      </c>
      <c r="J70" s="186" t="s">
        <v>97</v>
      </c>
      <c r="K70" s="186" t="s">
        <v>102</v>
      </c>
      <c r="L70" s="186" t="s">
        <v>104</v>
      </c>
      <c r="M70" s="187" t="s">
        <v>90</v>
      </c>
      <c r="N70" s="187" t="s">
        <v>95</v>
      </c>
      <c r="O70" s="188" t="s">
        <v>93</v>
      </c>
      <c r="P70" s="188" t="s">
        <v>96</v>
      </c>
      <c r="Q70" s="188" t="s">
        <v>101</v>
      </c>
      <c r="R70" s="188" t="s">
        <v>103</v>
      </c>
      <c r="S70" s="91" t="str">
        <f>SUMPRODUCT(SUMIF('Master Sheet'!$B$3:$B$24,$H70:$R70,'Master Sheet'!$E$3:$E$24))</f>
        <v>0</v>
      </c>
      <c r="T70" s="92" t="str">
        <f>SUMPRODUCT(COUNTIFS('Master Sheet'!$B$3:$B$24,$H70:$R70,'Master Sheet'!$C$3:$C$24,T$2))</f>
        <v>0</v>
      </c>
      <c r="U70" s="92" t="str">
        <f>SUMPRODUCT(COUNTIFS('Master Sheet'!$B$3:$B$24,$H70:$R70,'Master Sheet'!$C$3:$C$24,U$2))</f>
        <v>0</v>
      </c>
      <c r="V70" s="93" t="str">
        <f t="shared" si="1"/>
        <v>INVALID</v>
      </c>
    </row>
    <row r="71" ht="15.75" customHeight="1">
      <c r="G71" s="79">
        <v>69.0</v>
      </c>
      <c r="H71" s="185" t="s">
        <v>83</v>
      </c>
      <c r="I71" s="186" t="s">
        <v>94</v>
      </c>
      <c r="J71" s="186" t="s">
        <v>100</v>
      </c>
      <c r="K71" s="186" t="s">
        <v>102</v>
      </c>
      <c r="L71" s="186" t="s">
        <v>104</v>
      </c>
      <c r="M71" s="187" t="s">
        <v>90</v>
      </c>
      <c r="N71" s="187" t="s">
        <v>98</v>
      </c>
      <c r="O71" s="188" t="s">
        <v>93</v>
      </c>
      <c r="P71" s="188" t="s">
        <v>99</v>
      </c>
      <c r="Q71" s="188" t="s">
        <v>101</v>
      </c>
      <c r="R71" s="188" t="s">
        <v>103</v>
      </c>
      <c r="S71" s="91" t="str">
        <f>SUMPRODUCT(SUMIF('Master Sheet'!$B$3:$B$24,$H71:$R71,'Master Sheet'!$E$3:$E$24))</f>
        <v>0</v>
      </c>
      <c r="T71" s="92" t="str">
        <f>SUMPRODUCT(COUNTIFS('Master Sheet'!$B$3:$B$24,$H71:$R71,'Master Sheet'!$C$3:$C$24,T$2))</f>
        <v>0</v>
      </c>
      <c r="U71" s="92" t="str">
        <f>SUMPRODUCT(COUNTIFS('Master Sheet'!$B$3:$B$24,$H71:$R71,'Master Sheet'!$C$3:$C$24,U$2))</f>
        <v>0</v>
      </c>
      <c r="V71" s="93" t="str">
        <f t="shared" si="1"/>
        <v>INVALID</v>
      </c>
    </row>
    <row r="72" ht="15.75" customHeight="1">
      <c r="G72" s="64">
        <v>70.0</v>
      </c>
      <c r="H72" s="185" t="s">
        <v>84</v>
      </c>
      <c r="I72" s="186" t="s">
        <v>97</v>
      </c>
      <c r="J72" s="186" t="s">
        <v>100</v>
      </c>
      <c r="K72" s="186" t="s">
        <v>102</v>
      </c>
      <c r="L72" s="186" t="s">
        <v>104</v>
      </c>
      <c r="M72" s="187" t="s">
        <v>95</v>
      </c>
      <c r="N72" s="187" t="s">
        <v>98</v>
      </c>
      <c r="O72" s="188" t="s">
        <v>96</v>
      </c>
      <c r="P72" s="188" t="s">
        <v>99</v>
      </c>
      <c r="Q72" s="188" t="s">
        <v>101</v>
      </c>
      <c r="R72" s="188" t="s">
        <v>103</v>
      </c>
      <c r="S72" s="91" t="str">
        <f>SUMPRODUCT(SUMIF('Master Sheet'!$B$3:$B$24,$H72:$R72,'Master Sheet'!$E$3:$E$24))</f>
        <v>0</v>
      </c>
      <c r="T72" s="92" t="str">
        <f>SUMPRODUCT(COUNTIFS('Master Sheet'!$B$3:$B$24,$H72:$R72,'Master Sheet'!$C$3:$C$24,T$2))</f>
        <v>0</v>
      </c>
      <c r="U72" s="92" t="str">
        <f>SUMPRODUCT(COUNTIFS('Master Sheet'!$B$3:$B$24,$H72:$R72,'Master Sheet'!$C$3:$C$24,U$2))</f>
        <v>0</v>
      </c>
      <c r="V72" s="93" t="str">
        <f t="shared" si="1"/>
        <v>INVALID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O1:R1"/>
    <mergeCell ref="M1:N1"/>
    <mergeCell ref="I1:L1"/>
    <mergeCell ref="S1:V1"/>
    <mergeCell ref="A15:B15"/>
  </mergeCells>
  <conditionalFormatting sqref="S58:S71">
    <cfRule type="cellIs" dxfId="0" priority="1" operator="greaterThan">
      <formula>100</formula>
    </cfRule>
  </conditionalFormatting>
  <conditionalFormatting sqref="V3:V36 V39:V57">
    <cfRule type="containsText" dxfId="0" priority="2" operator="containsText" text="&quot;INVALID&quot;">
      <formula>NOT(ISERROR(SEARCH(("""INVALID"""),(V3))))</formula>
    </cfRule>
  </conditionalFormatting>
  <conditionalFormatting sqref="V3:V36 V39:V5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U36 T39:U57">
    <cfRule type="cellIs" dxfId="0" priority="4" operator="greaterThan">
      <formula>7</formula>
    </cfRule>
  </conditionalFormatting>
  <conditionalFormatting sqref="S37:S38">
    <cfRule type="cellIs" dxfId="0" priority="5" operator="greaterThan">
      <formula>100</formula>
    </cfRule>
  </conditionalFormatting>
  <conditionalFormatting sqref="V58:V71">
    <cfRule type="containsText" dxfId="0" priority="6" operator="containsText" text="&quot;INVALID&quot;">
      <formula>NOT(ISERROR(SEARCH(("""INVALID"""),(V58))))</formula>
    </cfRule>
  </conditionalFormatting>
  <conditionalFormatting sqref="V58:V7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2">
    <cfRule type="containsText" dxfId="0" priority="8" operator="containsText" text="&quot;INVALID&quot;">
      <formula>NOT(ISERROR(SEARCH(("""INVALID"""),(V72))))</formula>
    </cfRule>
  </conditionalFormatting>
  <conditionalFormatting sqref="V7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8:U71">
    <cfRule type="cellIs" dxfId="0" priority="10" operator="greaterThan">
      <formula>7</formula>
    </cfRule>
  </conditionalFormatting>
  <conditionalFormatting sqref="S3:S36 S39:S57">
    <cfRule type="cellIs" dxfId="0" priority="11" operator="greaterThan">
      <formula>100</formula>
    </cfRule>
  </conditionalFormatting>
  <conditionalFormatting sqref="T72:U72">
    <cfRule type="cellIs" dxfId="0" priority="12" operator="greaterThan">
      <formula>7</formula>
    </cfRule>
  </conditionalFormatting>
  <conditionalFormatting sqref="S72">
    <cfRule type="cellIs" dxfId="0" priority="13" operator="greaterThan">
      <formula>100</formula>
    </cfRule>
  </conditionalFormatting>
  <conditionalFormatting sqref="V37:V38">
    <cfRule type="containsText" dxfId="0" priority="14" operator="containsText" text="&quot;INVALID&quot;">
      <formula>NOT(ISERROR(SEARCH(("""INVALID"""),(V37))))</formula>
    </cfRule>
  </conditionalFormatting>
  <conditionalFormatting sqref="V37:V3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7:U38">
    <cfRule type="cellIs" dxfId="0" priority="16" operator="greaterThan">
      <formula>7</formula>
    </cfRule>
  </conditionalFormatting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CCCC"/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17.29"/>
    <col customWidth="1" min="3" max="3" width="14.86"/>
    <col customWidth="1" min="4" max="4" width="14.43"/>
    <col customWidth="1" min="5" max="5" width="2.14"/>
    <col customWidth="1" hidden="1" min="6" max="6" width="10.0"/>
    <col customWidth="1" min="7" max="7" width="3.0"/>
    <col customWidth="1" min="8" max="8" width="14.71"/>
    <col customWidth="1" min="9" max="9" width="10.71"/>
    <col customWidth="1" min="10" max="12" width="17.29"/>
    <col customWidth="1" min="13" max="14" width="15.71"/>
    <col customWidth="1" min="15" max="18" width="14.57"/>
    <col customWidth="1" min="19" max="19" width="10.71"/>
    <col customWidth="1" min="20" max="20" width="7.43"/>
    <col customWidth="1" min="21" max="21" width="6.14"/>
    <col customWidth="1" min="22" max="22" width="9.57"/>
  </cols>
  <sheetData>
    <row r="1" ht="15.75" customHeight="1">
      <c r="A1" s="174" t="s">
        <v>12</v>
      </c>
      <c r="B1" s="175" t="s">
        <v>1</v>
      </c>
      <c r="C1" s="175" t="s">
        <v>2</v>
      </c>
      <c r="D1" s="176" t="s">
        <v>3</v>
      </c>
      <c r="G1" s="54"/>
      <c r="H1" s="55" t="s">
        <v>57</v>
      </c>
      <c r="I1" s="42"/>
      <c r="J1" s="56" t="s">
        <v>13</v>
      </c>
      <c r="K1" s="41"/>
      <c r="L1" s="42"/>
      <c r="M1" s="55" t="s">
        <v>14</v>
      </c>
      <c r="N1" s="41"/>
      <c r="O1" s="55" t="s">
        <v>58</v>
      </c>
      <c r="P1" s="41"/>
      <c r="Q1" s="41"/>
      <c r="R1" s="42"/>
      <c r="S1" s="57" t="s">
        <v>59</v>
      </c>
      <c r="T1" s="58"/>
      <c r="U1" s="58"/>
      <c r="V1" s="59"/>
    </row>
    <row r="2" ht="15.75" customHeight="1">
      <c r="A2" s="177" t="str">
        <f>'Master Sheet'!H3</f>
        <v>#N/A</v>
      </c>
      <c r="B2" s="178" t="str">
        <f>'Master Sheet'!M3</f>
        <v>#N/A</v>
      </c>
      <c r="C2" s="178" t="str">
        <f>'Master Sheet'!R3</f>
        <v>#N/A</v>
      </c>
      <c r="D2" s="179" t="str">
        <f>'Master Sheet'!W3</f>
        <v>#N/A</v>
      </c>
      <c r="G2" s="60"/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G3" s="64">
        <v>1.0</v>
      </c>
      <c r="H3" s="185" t="s">
        <v>83</v>
      </c>
      <c r="I3" s="185" t="s">
        <v>84</v>
      </c>
      <c r="J3" s="186" t="s">
        <v>85</v>
      </c>
      <c r="K3" s="186" t="s">
        <v>86</v>
      </c>
      <c r="L3" s="186" t="s">
        <v>87</v>
      </c>
      <c r="M3" s="187" t="s">
        <v>88</v>
      </c>
      <c r="N3" s="187" t="s">
        <v>89</v>
      </c>
      <c r="O3" s="188" t="s">
        <v>91</v>
      </c>
      <c r="P3" s="188" t="s">
        <v>92</v>
      </c>
      <c r="Q3" s="188" t="s">
        <v>93</v>
      </c>
      <c r="R3" s="188" t="s">
        <v>96</v>
      </c>
      <c r="S3" s="76" t="str">
        <f>SUMPRODUCT(SUMIF('Master Sheet'!$B$3:$B$24,$H3:$R3,'Master Sheet'!$E$3:$E$24))</f>
        <v>0</v>
      </c>
      <c r="T3" s="77" t="str">
        <f>SUMPRODUCT(COUNTIFS('Master Sheet'!$B$3:$B$24,$H3:$R3,'Master Sheet'!$C$3:$C$24,T$2))</f>
        <v>0</v>
      </c>
      <c r="U3" s="77" t="str">
        <f>SUMPRODUCT(COUNTIFS('Master Sheet'!$B$3:$B$24,$H3:$R3,'Master Sheet'!$C$3:$C$24,U$2))</f>
        <v>0</v>
      </c>
      <c r="V3" s="78" t="str">
        <f t="shared" ref="V3:V86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G4" s="79">
        <v>2.0</v>
      </c>
      <c r="H4" s="185" t="s">
        <v>83</v>
      </c>
      <c r="I4" s="185" t="s">
        <v>84</v>
      </c>
      <c r="J4" s="186" t="s">
        <v>85</v>
      </c>
      <c r="K4" s="186" t="s">
        <v>86</v>
      </c>
      <c r="L4" s="186" t="s">
        <v>94</v>
      </c>
      <c r="M4" s="187" t="s">
        <v>88</v>
      </c>
      <c r="N4" s="187" t="s">
        <v>90</v>
      </c>
      <c r="O4" s="188" t="s">
        <v>91</v>
      </c>
      <c r="P4" s="188" t="s">
        <v>92</v>
      </c>
      <c r="Q4" s="188" t="s">
        <v>93</v>
      </c>
      <c r="R4" s="188" t="s">
        <v>99</v>
      </c>
      <c r="S4" s="91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93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G5" s="64">
        <v>3.0</v>
      </c>
      <c r="H5" s="185" t="s">
        <v>83</v>
      </c>
      <c r="I5" s="185" t="s">
        <v>84</v>
      </c>
      <c r="J5" s="186" t="s">
        <v>85</v>
      </c>
      <c r="K5" s="186" t="s">
        <v>86</v>
      </c>
      <c r="L5" s="186" t="s">
        <v>97</v>
      </c>
      <c r="M5" s="187" t="s">
        <v>88</v>
      </c>
      <c r="N5" s="187" t="s">
        <v>95</v>
      </c>
      <c r="O5" s="188" t="s">
        <v>91</v>
      </c>
      <c r="P5" s="188" t="s">
        <v>92</v>
      </c>
      <c r="Q5" s="188" t="s">
        <v>93</v>
      </c>
      <c r="R5" s="188" t="s">
        <v>101</v>
      </c>
      <c r="S5" s="91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93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G6" s="64">
        <v>4.0</v>
      </c>
      <c r="H6" s="185" t="s">
        <v>83</v>
      </c>
      <c r="I6" s="185" t="s">
        <v>84</v>
      </c>
      <c r="J6" s="186" t="s">
        <v>85</v>
      </c>
      <c r="K6" s="186" t="s">
        <v>86</v>
      </c>
      <c r="L6" s="186" t="s">
        <v>100</v>
      </c>
      <c r="M6" s="187" t="s">
        <v>88</v>
      </c>
      <c r="N6" s="187" t="s">
        <v>98</v>
      </c>
      <c r="O6" s="188" t="s">
        <v>91</v>
      </c>
      <c r="P6" s="188" t="s">
        <v>92</v>
      </c>
      <c r="Q6" s="188" t="s">
        <v>93</v>
      </c>
      <c r="R6" s="188" t="s">
        <v>103</v>
      </c>
      <c r="S6" s="91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93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G7" s="79">
        <v>5.0</v>
      </c>
      <c r="H7" s="185" t="s">
        <v>83</v>
      </c>
      <c r="I7" s="185" t="s">
        <v>84</v>
      </c>
      <c r="J7" s="186" t="s">
        <v>85</v>
      </c>
      <c r="K7" s="186" t="s">
        <v>86</v>
      </c>
      <c r="L7" s="186" t="s">
        <v>102</v>
      </c>
      <c r="M7" s="187" t="s">
        <v>89</v>
      </c>
      <c r="N7" s="187" t="s">
        <v>90</v>
      </c>
      <c r="O7" s="188" t="s">
        <v>91</v>
      </c>
      <c r="P7" s="188" t="s">
        <v>92</v>
      </c>
      <c r="Q7" s="188" t="s">
        <v>96</v>
      </c>
      <c r="R7" s="188" t="s">
        <v>99</v>
      </c>
      <c r="S7" s="91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93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G8" s="64">
        <v>6.0</v>
      </c>
      <c r="H8" s="185" t="s">
        <v>83</v>
      </c>
      <c r="I8" s="185" t="s">
        <v>84</v>
      </c>
      <c r="J8" s="186" t="s">
        <v>85</v>
      </c>
      <c r="K8" s="186" t="s">
        <v>86</v>
      </c>
      <c r="L8" s="186" t="s">
        <v>104</v>
      </c>
      <c r="M8" s="187" t="s">
        <v>89</v>
      </c>
      <c r="N8" s="187" t="s">
        <v>95</v>
      </c>
      <c r="O8" s="188" t="s">
        <v>91</v>
      </c>
      <c r="P8" s="188" t="s">
        <v>92</v>
      </c>
      <c r="Q8" s="188" t="s">
        <v>96</v>
      </c>
      <c r="R8" s="188" t="s">
        <v>101</v>
      </c>
      <c r="S8" s="91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93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G9" s="64">
        <v>7.0</v>
      </c>
      <c r="H9" s="185" t="s">
        <v>83</v>
      </c>
      <c r="I9" s="185" t="s">
        <v>84</v>
      </c>
      <c r="J9" s="186" t="s">
        <v>85</v>
      </c>
      <c r="K9" s="186" t="s">
        <v>87</v>
      </c>
      <c r="L9" s="186" t="s">
        <v>94</v>
      </c>
      <c r="M9" s="187" t="s">
        <v>89</v>
      </c>
      <c r="N9" s="187" t="s">
        <v>98</v>
      </c>
      <c r="O9" s="188" t="s">
        <v>91</v>
      </c>
      <c r="P9" s="188" t="s">
        <v>92</v>
      </c>
      <c r="Q9" s="188" t="s">
        <v>96</v>
      </c>
      <c r="R9" s="188" t="s">
        <v>103</v>
      </c>
      <c r="S9" s="91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93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G10" s="79">
        <v>8.0</v>
      </c>
      <c r="H10" s="185" t="s">
        <v>83</v>
      </c>
      <c r="I10" s="185" t="s">
        <v>84</v>
      </c>
      <c r="J10" s="186" t="s">
        <v>85</v>
      </c>
      <c r="K10" s="186" t="s">
        <v>87</v>
      </c>
      <c r="L10" s="186" t="s">
        <v>97</v>
      </c>
      <c r="M10" s="187" t="s">
        <v>90</v>
      </c>
      <c r="N10" s="187" t="s">
        <v>95</v>
      </c>
      <c r="O10" s="188" t="s">
        <v>91</v>
      </c>
      <c r="P10" s="188" t="s">
        <v>92</v>
      </c>
      <c r="Q10" s="188" t="s">
        <v>99</v>
      </c>
      <c r="R10" s="188" t="s">
        <v>101</v>
      </c>
      <c r="S10" s="91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93" t="str">
        <f t="shared" si="1"/>
        <v>INVALID</v>
      </c>
    </row>
    <row r="11" ht="15.75" customHeight="1">
      <c r="A11" s="190"/>
      <c r="B11" s="191" t="str">
        <f>'Master Sheet'!M12</f>
        <v>#N/A</v>
      </c>
      <c r="C11" s="192"/>
      <c r="D11" s="193" t="str">
        <f>'Master Sheet'!W12</f>
        <v>#N/A</v>
      </c>
      <c r="G11" s="64">
        <v>9.0</v>
      </c>
      <c r="H11" s="185" t="s">
        <v>83</v>
      </c>
      <c r="I11" s="185" t="s">
        <v>84</v>
      </c>
      <c r="J11" s="186" t="s">
        <v>85</v>
      </c>
      <c r="K11" s="186" t="s">
        <v>87</v>
      </c>
      <c r="L11" s="186" t="s">
        <v>100</v>
      </c>
      <c r="M11" s="187" t="s">
        <v>90</v>
      </c>
      <c r="N11" s="187" t="s">
        <v>98</v>
      </c>
      <c r="O11" s="188" t="s">
        <v>91</v>
      </c>
      <c r="P11" s="188" t="s">
        <v>92</v>
      </c>
      <c r="Q11" s="188" t="s">
        <v>99</v>
      </c>
      <c r="R11" s="188" t="s">
        <v>103</v>
      </c>
      <c r="S11" s="91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93" t="str">
        <f t="shared" si="1"/>
        <v>INVALID</v>
      </c>
    </row>
    <row r="12">
      <c r="G12" s="64">
        <v>10.0</v>
      </c>
      <c r="H12" s="185" t="s">
        <v>83</v>
      </c>
      <c r="I12" s="185" t="s">
        <v>84</v>
      </c>
      <c r="J12" s="186" t="s">
        <v>85</v>
      </c>
      <c r="K12" s="186" t="s">
        <v>87</v>
      </c>
      <c r="L12" s="186" t="s">
        <v>102</v>
      </c>
      <c r="M12" s="187" t="s">
        <v>95</v>
      </c>
      <c r="N12" s="187" t="s">
        <v>98</v>
      </c>
      <c r="O12" s="188" t="s">
        <v>91</v>
      </c>
      <c r="P12" s="188" t="s">
        <v>92</v>
      </c>
      <c r="Q12" s="188" t="s">
        <v>101</v>
      </c>
      <c r="R12" s="188" t="s">
        <v>103</v>
      </c>
      <c r="S12" s="91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93" t="str">
        <f t="shared" si="1"/>
        <v>INVALID</v>
      </c>
    </row>
    <row r="13">
      <c r="A13" s="4"/>
      <c r="B13" s="4"/>
      <c r="C13" s="4"/>
      <c r="D13" s="4"/>
      <c r="G13" s="79">
        <v>11.0</v>
      </c>
      <c r="H13" s="185" t="s">
        <v>83</v>
      </c>
      <c r="I13" s="185" t="s">
        <v>84</v>
      </c>
      <c r="J13" s="186" t="s">
        <v>85</v>
      </c>
      <c r="K13" s="186" t="s">
        <v>87</v>
      </c>
      <c r="L13" s="186" t="s">
        <v>104</v>
      </c>
      <c r="M13" s="187" t="s">
        <v>88</v>
      </c>
      <c r="N13" s="187" t="s">
        <v>89</v>
      </c>
      <c r="O13" s="188" t="s">
        <v>91</v>
      </c>
      <c r="P13" s="188" t="s">
        <v>93</v>
      </c>
      <c r="Q13" s="188" t="s">
        <v>96</v>
      </c>
      <c r="R13" s="188" t="s">
        <v>99</v>
      </c>
      <c r="S13" s="91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93" t="str">
        <f t="shared" si="1"/>
        <v>INVALID</v>
      </c>
    </row>
    <row r="14" ht="15.75" customHeight="1">
      <c r="G14" s="64">
        <v>12.0</v>
      </c>
      <c r="H14" s="185" t="s">
        <v>83</v>
      </c>
      <c r="I14" s="185" t="s">
        <v>84</v>
      </c>
      <c r="J14" s="186" t="s">
        <v>85</v>
      </c>
      <c r="K14" s="186" t="s">
        <v>94</v>
      </c>
      <c r="L14" s="186" t="s">
        <v>97</v>
      </c>
      <c r="M14" s="187" t="s">
        <v>88</v>
      </c>
      <c r="N14" s="187" t="s">
        <v>90</v>
      </c>
      <c r="O14" s="188" t="s">
        <v>91</v>
      </c>
      <c r="P14" s="188" t="s">
        <v>93</v>
      </c>
      <c r="Q14" s="188" t="s">
        <v>96</v>
      </c>
      <c r="R14" s="188" t="s">
        <v>101</v>
      </c>
      <c r="S14" s="91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93" t="str">
        <f t="shared" si="1"/>
        <v>INVALID</v>
      </c>
    </row>
    <row r="15" ht="16.5" customHeight="1">
      <c r="A15" s="194" t="s">
        <v>105</v>
      </c>
      <c r="B15" s="42"/>
      <c r="C15" s="195" t="str">
        <f>MAX(COMBIN('Master Sheet'!$I$16,3),COMBIN('Master Sheet'!$I$18,4))</f>
        <v>20</v>
      </c>
      <c r="G15" s="79">
        <v>13.0</v>
      </c>
      <c r="H15" s="185" t="s">
        <v>83</v>
      </c>
      <c r="I15" s="185" t="s">
        <v>84</v>
      </c>
      <c r="J15" s="186" t="s">
        <v>85</v>
      </c>
      <c r="K15" s="186" t="s">
        <v>94</v>
      </c>
      <c r="L15" s="186" t="s">
        <v>100</v>
      </c>
      <c r="M15" s="187" t="s">
        <v>88</v>
      </c>
      <c r="N15" s="187" t="s">
        <v>95</v>
      </c>
      <c r="O15" s="188" t="s">
        <v>91</v>
      </c>
      <c r="P15" s="188" t="s">
        <v>93</v>
      </c>
      <c r="Q15" s="188" t="s">
        <v>96</v>
      </c>
      <c r="R15" s="188" t="s">
        <v>103</v>
      </c>
      <c r="S15" s="91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93" t="str">
        <f t="shared" si="1"/>
        <v>INVALID</v>
      </c>
    </row>
    <row r="16">
      <c r="G16" s="64">
        <v>14.0</v>
      </c>
      <c r="H16" s="185" t="s">
        <v>83</v>
      </c>
      <c r="I16" s="185" t="s">
        <v>84</v>
      </c>
      <c r="J16" s="186" t="s">
        <v>85</v>
      </c>
      <c r="K16" s="186" t="s">
        <v>94</v>
      </c>
      <c r="L16" s="186" t="s">
        <v>102</v>
      </c>
      <c r="M16" s="187" t="s">
        <v>88</v>
      </c>
      <c r="N16" s="187" t="s">
        <v>98</v>
      </c>
      <c r="O16" s="188" t="s">
        <v>91</v>
      </c>
      <c r="P16" s="188" t="s">
        <v>93</v>
      </c>
      <c r="Q16" s="188" t="s">
        <v>99</v>
      </c>
      <c r="R16" s="188" t="s">
        <v>101</v>
      </c>
      <c r="S16" s="91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93" t="str">
        <f t="shared" si="1"/>
        <v>INVALID</v>
      </c>
    </row>
    <row r="17">
      <c r="G17" s="64">
        <v>15.0</v>
      </c>
      <c r="H17" s="185" t="s">
        <v>83</v>
      </c>
      <c r="I17" s="185" t="s">
        <v>84</v>
      </c>
      <c r="J17" s="186" t="s">
        <v>85</v>
      </c>
      <c r="K17" s="186" t="s">
        <v>94</v>
      </c>
      <c r="L17" s="186" t="s">
        <v>104</v>
      </c>
      <c r="M17" s="187" t="s">
        <v>89</v>
      </c>
      <c r="N17" s="187" t="s">
        <v>90</v>
      </c>
      <c r="O17" s="188" t="s">
        <v>91</v>
      </c>
      <c r="P17" s="188" t="s">
        <v>93</v>
      </c>
      <c r="Q17" s="188" t="s">
        <v>99</v>
      </c>
      <c r="R17" s="188" t="s">
        <v>103</v>
      </c>
      <c r="S17" s="91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93" t="str">
        <f t="shared" si="1"/>
        <v>INVALID</v>
      </c>
    </row>
    <row r="18">
      <c r="G18" s="79">
        <v>16.0</v>
      </c>
      <c r="H18" s="185" t="s">
        <v>83</v>
      </c>
      <c r="I18" s="185" t="s">
        <v>84</v>
      </c>
      <c r="J18" s="186" t="s">
        <v>85</v>
      </c>
      <c r="K18" s="186" t="s">
        <v>97</v>
      </c>
      <c r="L18" s="186" t="s">
        <v>100</v>
      </c>
      <c r="M18" s="187" t="s">
        <v>89</v>
      </c>
      <c r="N18" s="187" t="s">
        <v>95</v>
      </c>
      <c r="O18" s="188" t="s">
        <v>91</v>
      </c>
      <c r="P18" s="188" t="s">
        <v>93</v>
      </c>
      <c r="Q18" s="188" t="s">
        <v>101</v>
      </c>
      <c r="R18" s="188" t="s">
        <v>103</v>
      </c>
      <c r="S18" s="91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93" t="str">
        <f t="shared" si="1"/>
        <v>INVALID</v>
      </c>
    </row>
    <row r="19">
      <c r="G19" s="64">
        <v>17.0</v>
      </c>
      <c r="H19" s="185" t="s">
        <v>83</v>
      </c>
      <c r="I19" s="185" t="s">
        <v>84</v>
      </c>
      <c r="J19" s="186" t="s">
        <v>85</v>
      </c>
      <c r="K19" s="186" t="s">
        <v>97</v>
      </c>
      <c r="L19" s="186" t="s">
        <v>102</v>
      </c>
      <c r="M19" s="187" t="s">
        <v>89</v>
      </c>
      <c r="N19" s="187" t="s">
        <v>98</v>
      </c>
      <c r="O19" s="188" t="s">
        <v>91</v>
      </c>
      <c r="P19" s="188" t="s">
        <v>96</v>
      </c>
      <c r="Q19" s="188" t="s">
        <v>99</v>
      </c>
      <c r="R19" s="188" t="s">
        <v>101</v>
      </c>
      <c r="S19" s="91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93" t="str">
        <f t="shared" si="1"/>
        <v>INVALID</v>
      </c>
    </row>
    <row r="20">
      <c r="A20" s="4"/>
      <c r="B20" s="4"/>
      <c r="C20" s="4"/>
      <c r="D20" s="4"/>
      <c r="G20" s="64">
        <v>18.0</v>
      </c>
      <c r="H20" s="185" t="s">
        <v>83</v>
      </c>
      <c r="I20" s="185" t="s">
        <v>84</v>
      </c>
      <c r="J20" s="186" t="s">
        <v>85</v>
      </c>
      <c r="K20" s="186" t="s">
        <v>97</v>
      </c>
      <c r="L20" s="186" t="s">
        <v>104</v>
      </c>
      <c r="M20" s="187" t="s">
        <v>90</v>
      </c>
      <c r="N20" s="187" t="s">
        <v>95</v>
      </c>
      <c r="O20" s="188" t="s">
        <v>91</v>
      </c>
      <c r="P20" s="188" t="s">
        <v>96</v>
      </c>
      <c r="Q20" s="188" t="s">
        <v>99</v>
      </c>
      <c r="R20" s="188" t="s">
        <v>103</v>
      </c>
      <c r="S20" s="91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93" t="str">
        <f t="shared" si="1"/>
        <v>INVALID</v>
      </c>
    </row>
    <row r="21" ht="15.75" customHeight="1">
      <c r="G21" s="79">
        <v>19.0</v>
      </c>
      <c r="H21" s="185" t="s">
        <v>83</v>
      </c>
      <c r="I21" s="185" t="s">
        <v>84</v>
      </c>
      <c r="J21" s="186" t="s">
        <v>85</v>
      </c>
      <c r="K21" s="186" t="s">
        <v>100</v>
      </c>
      <c r="L21" s="186" t="s">
        <v>102</v>
      </c>
      <c r="M21" s="187" t="s">
        <v>90</v>
      </c>
      <c r="N21" s="187" t="s">
        <v>98</v>
      </c>
      <c r="O21" s="188" t="s">
        <v>91</v>
      </c>
      <c r="P21" s="188" t="s">
        <v>96</v>
      </c>
      <c r="Q21" s="188" t="s">
        <v>101</v>
      </c>
      <c r="R21" s="188" t="s">
        <v>103</v>
      </c>
      <c r="S21" s="91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93" t="str">
        <f t="shared" si="1"/>
        <v>INVALID</v>
      </c>
    </row>
    <row r="22" ht="15.75" customHeight="1">
      <c r="G22" s="64">
        <v>20.0</v>
      </c>
      <c r="H22" s="185" t="s">
        <v>83</v>
      </c>
      <c r="I22" s="185" t="s">
        <v>84</v>
      </c>
      <c r="J22" s="186" t="s">
        <v>85</v>
      </c>
      <c r="K22" s="186" t="s">
        <v>100</v>
      </c>
      <c r="L22" s="186" t="s">
        <v>104</v>
      </c>
      <c r="M22" s="187" t="s">
        <v>95</v>
      </c>
      <c r="N22" s="187" t="s">
        <v>98</v>
      </c>
      <c r="O22" s="188" t="s">
        <v>91</v>
      </c>
      <c r="P22" s="188" t="s">
        <v>99</v>
      </c>
      <c r="Q22" s="188" t="s">
        <v>101</v>
      </c>
      <c r="R22" s="188" t="s">
        <v>103</v>
      </c>
      <c r="S22" s="91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93" t="str">
        <f t="shared" si="1"/>
        <v>INVALID</v>
      </c>
    </row>
    <row r="23" ht="15.75" customHeight="1">
      <c r="G23" s="64">
        <v>21.0</v>
      </c>
      <c r="H23" s="185" t="s">
        <v>83</v>
      </c>
      <c r="I23" s="185" t="s">
        <v>84</v>
      </c>
      <c r="J23" s="186" t="s">
        <v>85</v>
      </c>
      <c r="K23" s="186" t="s">
        <v>102</v>
      </c>
      <c r="L23" s="186" t="s">
        <v>104</v>
      </c>
      <c r="M23" s="187" t="s">
        <v>88</v>
      </c>
      <c r="N23" s="187" t="s">
        <v>89</v>
      </c>
      <c r="O23" s="188" t="s">
        <v>92</v>
      </c>
      <c r="P23" s="188" t="s">
        <v>93</v>
      </c>
      <c r="Q23" s="188" t="s">
        <v>96</v>
      </c>
      <c r="R23" s="188" t="s">
        <v>99</v>
      </c>
      <c r="S23" s="91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93" t="str">
        <f t="shared" si="1"/>
        <v>INVALID</v>
      </c>
    </row>
    <row r="24" ht="15.75" customHeight="1">
      <c r="G24" s="79">
        <v>22.0</v>
      </c>
      <c r="H24" s="185" t="s">
        <v>83</v>
      </c>
      <c r="I24" s="185" t="s">
        <v>84</v>
      </c>
      <c r="J24" s="186" t="s">
        <v>86</v>
      </c>
      <c r="K24" s="186" t="s">
        <v>87</v>
      </c>
      <c r="L24" s="186" t="s">
        <v>94</v>
      </c>
      <c r="M24" s="187" t="s">
        <v>88</v>
      </c>
      <c r="N24" s="187" t="s">
        <v>90</v>
      </c>
      <c r="O24" s="188" t="s">
        <v>92</v>
      </c>
      <c r="P24" s="188" t="s">
        <v>93</v>
      </c>
      <c r="Q24" s="188" t="s">
        <v>96</v>
      </c>
      <c r="R24" s="188" t="s">
        <v>101</v>
      </c>
      <c r="S24" s="91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93" t="str">
        <f t="shared" si="1"/>
        <v>INVALID</v>
      </c>
    </row>
    <row r="25" ht="15.75" customHeight="1">
      <c r="G25" s="64">
        <v>23.0</v>
      </c>
      <c r="H25" s="185" t="s">
        <v>83</v>
      </c>
      <c r="I25" s="185" t="s">
        <v>84</v>
      </c>
      <c r="J25" s="186" t="s">
        <v>86</v>
      </c>
      <c r="K25" s="186" t="s">
        <v>87</v>
      </c>
      <c r="L25" s="186" t="s">
        <v>97</v>
      </c>
      <c r="M25" s="187" t="s">
        <v>88</v>
      </c>
      <c r="N25" s="187" t="s">
        <v>95</v>
      </c>
      <c r="O25" s="188" t="s">
        <v>92</v>
      </c>
      <c r="P25" s="188" t="s">
        <v>93</v>
      </c>
      <c r="Q25" s="188" t="s">
        <v>96</v>
      </c>
      <c r="R25" s="188" t="s">
        <v>103</v>
      </c>
      <c r="S25" s="91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93" t="str">
        <f t="shared" si="1"/>
        <v>INVALID</v>
      </c>
    </row>
    <row r="26" ht="15.75" customHeight="1">
      <c r="G26" s="79">
        <v>24.0</v>
      </c>
      <c r="H26" s="185" t="s">
        <v>83</v>
      </c>
      <c r="I26" s="185" t="s">
        <v>84</v>
      </c>
      <c r="J26" s="186" t="s">
        <v>86</v>
      </c>
      <c r="K26" s="186" t="s">
        <v>87</v>
      </c>
      <c r="L26" s="186" t="s">
        <v>100</v>
      </c>
      <c r="M26" s="187" t="s">
        <v>88</v>
      </c>
      <c r="N26" s="187" t="s">
        <v>98</v>
      </c>
      <c r="O26" s="188" t="s">
        <v>92</v>
      </c>
      <c r="P26" s="188" t="s">
        <v>93</v>
      </c>
      <c r="Q26" s="188" t="s">
        <v>99</v>
      </c>
      <c r="R26" s="188" t="s">
        <v>101</v>
      </c>
      <c r="S26" s="91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93" t="str">
        <f t="shared" si="1"/>
        <v>INVALID</v>
      </c>
    </row>
    <row r="27" ht="15.75" customHeight="1">
      <c r="G27" s="64">
        <v>25.0</v>
      </c>
      <c r="H27" s="185" t="s">
        <v>83</v>
      </c>
      <c r="I27" s="185" t="s">
        <v>84</v>
      </c>
      <c r="J27" s="186" t="s">
        <v>86</v>
      </c>
      <c r="K27" s="186" t="s">
        <v>87</v>
      </c>
      <c r="L27" s="186" t="s">
        <v>102</v>
      </c>
      <c r="M27" s="187" t="s">
        <v>89</v>
      </c>
      <c r="N27" s="187" t="s">
        <v>90</v>
      </c>
      <c r="O27" s="188" t="s">
        <v>92</v>
      </c>
      <c r="P27" s="188" t="s">
        <v>93</v>
      </c>
      <c r="Q27" s="188" t="s">
        <v>99</v>
      </c>
      <c r="R27" s="188" t="s">
        <v>103</v>
      </c>
      <c r="S27" s="91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93" t="str">
        <f t="shared" si="1"/>
        <v>INVALID</v>
      </c>
    </row>
    <row r="28" ht="15.75" customHeight="1">
      <c r="G28" s="64">
        <v>26.0</v>
      </c>
      <c r="H28" s="185" t="s">
        <v>83</v>
      </c>
      <c r="I28" s="185" t="s">
        <v>84</v>
      </c>
      <c r="J28" s="186" t="s">
        <v>86</v>
      </c>
      <c r="K28" s="186" t="s">
        <v>87</v>
      </c>
      <c r="L28" s="186" t="s">
        <v>104</v>
      </c>
      <c r="M28" s="187" t="s">
        <v>89</v>
      </c>
      <c r="N28" s="187" t="s">
        <v>95</v>
      </c>
      <c r="O28" s="188" t="s">
        <v>92</v>
      </c>
      <c r="P28" s="188" t="s">
        <v>93</v>
      </c>
      <c r="Q28" s="188" t="s">
        <v>101</v>
      </c>
      <c r="R28" s="188" t="s">
        <v>103</v>
      </c>
      <c r="S28" s="91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93" t="str">
        <f t="shared" si="1"/>
        <v>INVALID</v>
      </c>
    </row>
    <row r="29" ht="15.75" customHeight="1">
      <c r="G29" s="79">
        <v>27.0</v>
      </c>
      <c r="H29" s="185" t="s">
        <v>83</v>
      </c>
      <c r="I29" s="185" t="s">
        <v>84</v>
      </c>
      <c r="J29" s="186" t="s">
        <v>86</v>
      </c>
      <c r="K29" s="186" t="s">
        <v>94</v>
      </c>
      <c r="L29" s="186" t="s">
        <v>97</v>
      </c>
      <c r="M29" s="187" t="s">
        <v>89</v>
      </c>
      <c r="N29" s="187" t="s">
        <v>98</v>
      </c>
      <c r="O29" s="188" t="s">
        <v>92</v>
      </c>
      <c r="P29" s="188" t="s">
        <v>96</v>
      </c>
      <c r="Q29" s="188" t="s">
        <v>99</v>
      </c>
      <c r="R29" s="188" t="s">
        <v>101</v>
      </c>
      <c r="S29" s="91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93" t="str">
        <f t="shared" si="1"/>
        <v>INVALID</v>
      </c>
    </row>
    <row r="30" ht="15.75" customHeight="1">
      <c r="G30" s="64">
        <v>28.0</v>
      </c>
      <c r="H30" s="185" t="s">
        <v>83</v>
      </c>
      <c r="I30" s="185" t="s">
        <v>84</v>
      </c>
      <c r="J30" s="186" t="s">
        <v>86</v>
      </c>
      <c r="K30" s="186" t="s">
        <v>94</v>
      </c>
      <c r="L30" s="186" t="s">
        <v>100</v>
      </c>
      <c r="M30" s="187" t="s">
        <v>90</v>
      </c>
      <c r="N30" s="187" t="s">
        <v>95</v>
      </c>
      <c r="O30" s="188" t="s">
        <v>92</v>
      </c>
      <c r="P30" s="188" t="s">
        <v>96</v>
      </c>
      <c r="Q30" s="188" t="s">
        <v>99</v>
      </c>
      <c r="R30" s="188" t="s">
        <v>103</v>
      </c>
      <c r="S30" s="91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93" t="str">
        <f t="shared" si="1"/>
        <v>INVALID</v>
      </c>
    </row>
    <row r="31" ht="15.75" customHeight="1">
      <c r="G31" s="64">
        <v>29.0</v>
      </c>
      <c r="H31" s="185" t="s">
        <v>83</v>
      </c>
      <c r="I31" s="185" t="s">
        <v>84</v>
      </c>
      <c r="J31" s="186" t="s">
        <v>86</v>
      </c>
      <c r="K31" s="186" t="s">
        <v>94</v>
      </c>
      <c r="L31" s="186" t="s">
        <v>102</v>
      </c>
      <c r="M31" s="187" t="s">
        <v>90</v>
      </c>
      <c r="N31" s="187" t="s">
        <v>98</v>
      </c>
      <c r="O31" s="188" t="s">
        <v>92</v>
      </c>
      <c r="P31" s="188" t="s">
        <v>96</v>
      </c>
      <c r="Q31" s="188" t="s">
        <v>101</v>
      </c>
      <c r="R31" s="188" t="s">
        <v>103</v>
      </c>
      <c r="S31" s="91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93" t="str">
        <f t="shared" si="1"/>
        <v>INVALID</v>
      </c>
    </row>
    <row r="32" ht="15.75" customHeight="1">
      <c r="G32" s="79">
        <v>30.0</v>
      </c>
      <c r="H32" s="185" t="s">
        <v>83</v>
      </c>
      <c r="I32" s="185" t="s">
        <v>84</v>
      </c>
      <c r="J32" s="186" t="s">
        <v>86</v>
      </c>
      <c r="K32" s="186" t="s">
        <v>94</v>
      </c>
      <c r="L32" s="186" t="s">
        <v>104</v>
      </c>
      <c r="M32" s="187" t="s">
        <v>95</v>
      </c>
      <c r="N32" s="187" t="s">
        <v>98</v>
      </c>
      <c r="O32" s="188" t="s">
        <v>92</v>
      </c>
      <c r="P32" s="188" t="s">
        <v>99</v>
      </c>
      <c r="Q32" s="188" t="s">
        <v>101</v>
      </c>
      <c r="R32" s="188" t="s">
        <v>103</v>
      </c>
      <c r="S32" s="91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93" t="str">
        <f t="shared" si="1"/>
        <v>INVALID</v>
      </c>
    </row>
    <row r="33" ht="15.75" customHeight="1">
      <c r="G33" s="64">
        <v>31.0</v>
      </c>
      <c r="H33" s="185" t="s">
        <v>83</v>
      </c>
      <c r="I33" s="185" t="s">
        <v>84</v>
      </c>
      <c r="J33" s="186" t="s">
        <v>86</v>
      </c>
      <c r="K33" s="186" t="s">
        <v>97</v>
      </c>
      <c r="L33" s="186" t="s">
        <v>100</v>
      </c>
      <c r="M33" s="187" t="s">
        <v>88</v>
      </c>
      <c r="N33" s="187" t="s">
        <v>89</v>
      </c>
      <c r="O33" s="188" t="s">
        <v>93</v>
      </c>
      <c r="P33" s="188" t="s">
        <v>96</v>
      </c>
      <c r="Q33" s="188" t="s">
        <v>99</v>
      </c>
      <c r="R33" s="188" t="s">
        <v>101</v>
      </c>
      <c r="S33" s="91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93" t="str">
        <f t="shared" si="1"/>
        <v>INVALID</v>
      </c>
    </row>
    <row r="34" ht="15.75" customHeight="1">
      <c r="G34" s="64">
        <v>32.0</v>
      </c>
      <c r="H34" s="185" t="s">
        <v>83</v>
      </c>
      <c r="I34" s="185" t="s">
        <v>84</v>
      </c>
      <c r="J34" s="186" t="s">
        <v>86</v>
      </c>
      <c r="K34" s="186" t="s">
        <v>97</v>
      </c>
      <c r="L34" s="186" t="s">
        <v>102</v>
      </c>
      <c r="M34" s="187" t="s">
        <v>88</v>
      </c>
      <c r="N34" s="187" t="s">
        <v>90</v>
      </c>
      <c r="O34" s="188" t="s">
        <v>93</v>
      </c>
      <c r="P34" s="188" t="s">
        <v>96</v>
      </c>
      <c r="Q34" s="188" t="s">
        <v>99</v>
      </c>
      <c r="R34" s="188" t="s">
        <v>103</v>
      </c>
      <c r="S34" s="91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93" t="str">
        <f t="shared" si="1"/>
        <v>INVALID</v>
      </c>
    </row>
    <row r="35" ht="15.75" customHeight="1">
      <c r="G35" s="79">
        <v>33.0</v>
      </c>
      <c r="H35" s="185" t="s">
        <v>83</v>
      </c>
      <c r="I35" s="185" t="s">
        <v>84</v>
      </c>
      <c r="J35" s="186" t="s">
        <v>86</v>
      </c>
      <c r="K35" s="186" t="s">
        <v>97</v>
      </c>
      <c r="L35" s="186" t="s">
        <v>104</v>
      </c>
      <c r="M35" s="187" t="s">
        <v>88</v>
      </c>
      <c r="N35" s="187" t="s">
        <v>95</v>
      </c>
      <c r="O35" s="188" t="s">
        <v>93</v>
      </c>
      <c r="P35" s="188" t="s">
        <v>96</v>
      </c>
      <c r="Q35" s="188" t="s">
        <v>101</v>
      </c>
      <c r="R35" s="188" t="s">
        <v>103</v>
      </c>
      <c r="S35" s="91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93" t="str">
        <f t="shared" si="1"/>
        <v>INVALID</v>
      </c>
    </row>
    <row r="36" ht="15.75" customHeight="1">
      <c r="G36" s="64">
        <v>34.0</v>
      </c>
      <c r="H36" s="185" t="s">
        <v>83</v>
      </c>
      <c r="I36" s="185" t="s">
        <v>84</v>
      </c>
      <c r="J36" s="186" t="s">
        <v>86</v>
      </c>
      <c r="K36" s="186" t="s">
        <v>100</v>
      </c>
      <c r="L36" s="186" t="s">
        <v>102</v>
      </c>
      <c r="M36" s="187" t="s">
        <v>88</v>
      </c>
      <c r="N36" s="187" t="s">
        <v>98</v>
      </c>
      <c r="O36" s="188" t="s">
        <v>93</v>
      </c>
      <c r="P36" s="188" t="s">
        <v>99</v>
      </c>
      <c r="Q36" s="188" t="s">
        <v>101</v>
      </c>
      <c r="R36" s="188" t="s">
        <v>103</v>
      </c>
      <c r="S36" s="91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93" t="str">
        <f t="shared" si="1"/>
        <v>INVALID</v>
      </c>
    </row>
    <row r="37" ht="15.75" customHeight="1">
      <c r="G37" s="79">
        <v>35.0</v>
      </c>
      <c r="H37" s="185" t="s">
        <v>83</v>
      </c>
      <c r="I37" s="185" t="s">
        <v>84</v>
      </c>
      <c r="J37" s="186" t="s">
        <v>86</v>
      </c>
      <c r="K37" s="186" t="s">
        <v>100</v>
      </c>
      <c r="L37" s="186" t="s">
        <v>104</v>
      </c>
      <c r="M37" s="187" t="s">
        <v>89</v>
      </c>
      <c r="N37" s="187" t="s">
        <v>90</v>
      </c>
      <c r="O37" s="188" t="s">
        <v>96</v>
      </c>
      <c r="P37" s="188" t="s">
        <v>99</v>
      </c>
      <c r="Q37" s="188" t="s">
        <v>101</v>
      </c>
      <c r="R37" s="188" t="s">
        <v>103</v>
      </c>
      <c r="S37" s="91" t="str">
        <f>SUMPRODUCT(SUMIF('Master Sheet'!$B$3:$B$24,$H37:$R37,'Master Sheet'!$E$3:$E$24))</f>
        <v>0</v>
      </c>
      <c r="T37" s="92" t="str">
        <f>SUMPRODUCT(COUNTIFS('Master Sheet'!$B$3:$B$24,$H37:$R37,'Master Sheet'!$C$3:$C$24,T$2))</f>
        <v>0</v>
      </c>
      <c r="U37" s="92" t="str">
        <f>SUMPRODUCT(COUNTIFS('Master Sheet'!$B$3:$B$24,$H37:$R37,'Master Sheet'!$C$3:$C$24,U$2))</f>
        <v>0</v>
      </c>
      <c r="V37" s="93" t="str">
        <f t="shared" si="1"/>
        <v>INVALID</v>
      </c>
    </row>
    <row r="38" ht="15.75" customHeight="1">
      <c r="G38" s="64">
        <v>36.0</v>
      </c>
      <c r="H38" s="185" t="s">
        <v>83</v>
      </c>
      <c r="I38" s="185" t="s">
        <v>84</v>
      </c>
      <c r="J38" s="186" t="s">
        <v>86</v>
      </c>
      <c r="K38" s="186" t="s">
        <v>102</v>
      </c>
      <c r="L38" s="186" t="s">
        <v>104</v>
      </c>
      <c r="M38" s="187" t="s">
        <v>89</v>
      </c>
      <c r="N38" s="187" t="s">
        <v>95</v>
      </c>
      <c r="O38" s="188" t="s">
        <v>91</v>
      </c>
      <c r="P38" s="188" t="s">
        <v>92</v>
      </c>
      <c r="Q38" s="188" t="s">
        <v>93</v>
      </c>
      <c r="R38" s="188" t="s">
        <v>96</v>
      </c>
      <c r="S38" s="91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93" t="str">
        <f t="shared" si="1"/>
        <v>INVALID</v>
      </c>
    </row>
    <row r="39" ht="15.75" customHeight="1">
      <c r="G39" s="79">
        <v>37.0</v>
      </c>
      <c r="H39" s="185" t="s">
        <v>83</v>
      </c>
      <c r="I39" s="185" t="s">
        <v>84</v>
      </c>
      <c r="J39" s="186" t="s">
        <v>87</v>
      </c>
      <c r="K39" s="186" t="s">
        <v>94</v>
      </c>
      <c r="L39" s="186" t="s">
        <v>97</v>
      </c>
      <c r="M39" s="187" t="s">
        <v>89</v>
      </c>
      <c r="N39" s="187" t="s">
        <v>98</v>
      </c>
      <c r="O39" s="188" t="s">
        <v>91</v>
      </c>
      <c r="P39" s="188" t="s">
        <v>92</v>
      </c>
      <c r="Q39" s="188" t="s">
        <v>93</v>
      </c>
      <c r="R39" s="188" t="s">
        <v>99</v>
      </c>
      <c r="S39" s="91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93" t="str">
        <f t="shared" si="1"/>
        <v>INVALID</v>
      </c>
    </row>
    <row r="40" ht="15.75" customHeight="1">
      <c r="G40" s="64">
        <v>38.0</v>
      </c>
      <c r="H40" s="185" t="s">
        <v>83</v>
      </c>
      <c r="I40" s="185" t="s">
        <v>84</v>
      </c>
      <c r="J40" s="186" t="s">
        <v>87</v>
      </c>
      <c r="K40" s="186" t="s">
        <v>94</v>
      </c>
      <c r="L40" s="186" t="s">
        <v>100</v>
      </c>
      <c r="M40" s="187" t="s">
        <v>90</v>
      </c>
      <c r="N40" s="187" t="s">
        <v>95</v>
      </c>
      <c r="O40" s="188" t="s">
        <v>91</v>
      </c>
      <c r="P40" s="188" t="s">
        <v>92</v>
      </c>
      <c r="Q40" s="188" t="s">
        <v>93</v>
      </c>
      <c r="R40" s="188" t="s">
        <v>101</v>
      </c>
      <c r="S40" s="91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93" t="str">
        <f t="shared" si="1"/>
        <v>INVALID</v>
      </c>
    </row>
    <row r="41" ht="15.75" customHeight="1">
      <c r="G41" s="79">
        <v>39.0</v>
      </c>
      <c r="H41" s="185" t="s">
        <v>83</v>
      </c>
      <c r="I41" s="185" t="s">
        <v>84</v>
      </c>
      <c r="J41" s="186" t="s">
        <v>87</v>
      </c>
      <c r="K41" s="186" t="s">
        <v>94</v>
      </c>
      <c r="L41" s="186" t="s">
        <v>102</v>
      </c>
      <c r="M41" s="187" t="s">
        <v>90</v>
      </c>
      <c r="N41" s="187" t="s">
        <v>98</v>
      </c>
      <c r="O41" s="188" t="s">
        <v>91</v>
      </c>
      <c r="P41" s="188" t="s">
        <v>92</v>
      </c>
      <c r="Q41" s="188" t="s">
        <v>93</v>
      </c>
      <c r="R41" s="188" t="s">
        <v>103</v>
      </c>
      <c r="S41" s="91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93" t="str">
        <f t="shared" si="1"/>
        <v>INVALID</v>
      </c>
    </row>
    <row r="42" ht="15.75" customHeight="1">
      <c r="G42" s="64">
        <v>40.0</v>
      </c>
      <c r="H42" s="185" t="s">
        <v>83</v>
      </c>
      <c r="I42" s="185" t="s">
        <v>84</v>
      </c>
      <c r="J42" s="186" t="s">
        <v>87</v>
      </c>
      <c r="K42" s="186" t="s">
        <v>94</v>
      </c>
      <c r="L42" s="186" t="s">
        <v>104</v>
      </c>
      <c r="M42" s="187" t="s">
        <v>95</v>
      </c>
      <c r="N42" s="187" t="s">
        <v>98</v>
      </c>
      <c r="O42" s="188" t="s">
        <v>91</v>
      </c>
      <c r="P42" s="188" t="s">
        <v>92</v>
      </c>
      <c r="Q42" s="188" t="s">
        <v>96</v>
      </c>
      <c r="R42" s="188" t="s">
        <v>99</v>
      </c>
      <c r="S42" s="91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93" t="str">
        <f t="shared" si="1"/>
        <v>INVALID</v>
      </c>
    </row>
    <row r="43" ht="15.75" customHeight="1">
      <c r="G43" s="79">
        <v>41.0</v>
      </c>
      <c r="H43" s="185" t="s">
        <v>83</v>
      </c>
      <c r="I43" s="185" t="s">
        <v>84</v>
      </c>
      <c r="J43" s="186" t="s">
        <v>87</v>
      </c>
      <c r="K43" s="186" t="s">
        <v>97</v>
      </c>
      <c r="L43" s="186" t="s">
        <v>100</v>
      </c>
      <c r="M43" s="187" t="s">
        <v>88</v>
      </c>
      <c r="N43" s="187" t="s">
        <v>89</v>
      </c>
      <c r="O43" s="188" t="s">
        <v>91</v>
      </c>
      <c r="P43" s="188" t="s">
        <v>92</v>
      </c>
      <c r="Q43" s="188" t="s">
        <v>96</v>
      </c>
      <c r="R43" s="188" t="s">
        <v>101</v>
      </c>
      <c r="S43" s="91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93" t="str">
        <f t="shared" si="1"/>
        <v>INVALID</v>
      </c>
    </row>
    <row r="44" ht="15.75" customHeight="1">
      <c r="G44" s="64">
        <v>42.0</v>
      </c>
      <c r="H44" s="185" t="s">
        <v>83</v>
      </c>
      <c r="I44" s="185" t="s">
        <v>84</v>
      </c>
      <c r="J44" s="186" t="s">
        <v>87</v>
      </c>
      <c r="K44" s="186" t="s">
        <v>97</v>
      </c>
      <c r="L44" s="186" t="s">
        <v>102</v>
      </c>
      <c r="M44" s="187" t="s">
        <v>88</v>
      </c>
      <c r="N44" s="187" t="s">
        <v>90</v>
      </c>
      <c r="O44" s="188" t="s">
        <v>91</v>
      </c>
      <c r="P44" s="188" t="s">
        <v>92</v>
      </c>
      <c r="Q44" s="188" t="s">
        <v>96</v>
      </c>
      <c r="R44" s="188" t="s">
        <v>103</v>
      </c>
      <c r="S44" s="91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93" t="str">
        <f t="shared" si="1"/>
        <v>INVALID</v>
      </c>
    </row>
    <row r="45" ht="15.75" customHeight="1">
      <c r="G45" s="79">
        <v>43.0</v>
      </c>
      <c r="H45" s="185" t="s">
        <v>83</v>
      </c>
      <c r="I45" s="185" t="s">
        <v>84</v>
      </c>
      <c r="J45" s="186" t="s">
        <v>87</v>
      </c>
      <c r="K45" s="186" t="s">
        <v>97</v>
      </c>
      <c r="L45" s="186" t="s">
        <v>104</v>
      </c>
      <c r="M45" s="187" t="s">
        <v>88</v>
      </c>
      <c r="N45" s="187" t="s">
        <v>95</v>
      </c>
      <c r="O45" s="188" t="s">
        <v>91</v>
      </c>
      <c r="P45" s="188" t="s">
        <v>92</v>
      </c>
      <c r="Q45" s="188" t="s">
        <v>99</v>
      </c>
      <c r="R45" s="188" t="s">
        <v>101</v>
      </c>
      <c r="S45" s="91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93" t="str">
        <f t="shared" si="1"/>
        <v>INVALID</v>
      </c>
    </row>
    <row r="46" ht="15.75" customHeight="1">
      <c r="G46" s="64">
        <v>44.0</v>
      </c>
      <c r="H46" s="185" t="s">
        <v>83</v>
      </c>
      <c r="I46" s="185" t="s">
        <v>84</v>
      </c>
      <c r="J46" s="186" t="s">
        <v>87</v>
      </c>
      <c r="K46" s="186" t="s">
        <v>100</v>
      </c>
      <c r="L46" s="186" t="s">
        <v>102</v>
      </c>
      <c r="M46" s="187" t="s">
        <v>88</v>
      </c>
      <c r="N46" s="187" t="s">
        <v>98</v>
      </c>
      <c r="O46" s="188" t="s">
        <v>91</v>
      </c>
      <c r="P46" s="188" t="s">
        <v>92</v>
      </c>
      <c r="Q46" s="188" t="s">
        <v>99</v>
      </c>
      <c r="R46" s="188" t="s">
        <v>103</v>
      </c>
      <c r="S46" s="91" t="str">
        <f>SUMPRODUCT(SUMIF('Master Sheet'!$B$3:$B$24,$H46:$R46,'Master Sheet'!$E$3:$E$24))</f>
        <v>0</v>
      </c>
      <c r="T46" s="92" t="str">
        <f>SUMPRODUCT(COUNTIFS('Master Sheet'!$B$3:$B$24,$H46:$R46,'Master Sheet'!$C$3:$C$24,T$2))</f>
        <v>0</v>
      </c>
      <c r="U46" s="92" t="str">
        <f>SUMPRODUCT(COUNTIFS('Master Sheet'!$B$3:$B$24,$H46:$R46,'Master Sheet'!$C$3:$C$24,U$2))</f>
        <v>0</v>
      </c>
      <c r="V46" s="93" t="str">
        <f t="shared" si="1"/>
        <v>INVALID</v>
      </c>
    </row>
    <row r="47" ht="15.75" customHeight="1">
      <c r="G47" s="79">
        <v>45.0</v>
      </c>
      <c r="H47" s="185" t="s">
        <v>83</v>
      </c>
      <c r="I47" s="185" t="s">
        <v>84</v>
      </c>
      <c r="J47" s="186" t="s">
        <v>87</v>
      </c>
      <c r="K47" s="186" t="s">
        <v>100</v>
      </c>
      <c r="L47" s="186" t="s">
        <v>104</v>
      </c>
      <c r="M47" s="187" t="s">
        <v>89</v>
      </c>
      <c r="N47" s="187" t="s">
        <v>90</v>
      </c>
      <c r="O47" s="188" t="s">
        <v>91</v>
      </c>
      <c r="P47" s="188" t="s">
        <v>92</v>
      </c>
      <c r="Q47" s="188" t="s">
        <v>101</v>
      </c>
      <c r="R47" s="188" t="s">
        <v>103</v>
      </c>
      <c r="S47" s="91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93" t="str">
        <f t="shared" si="1"/>
        <v>INVALID</v>
      </c>
    </row>
    <row r="48" ht="15.75" customHeight="1">
      <c r="G48" s="64">
        <v>46.0</v>
      </c>
      <c r="H48" s="185" t="s">
        <v>83</v>
      </c>
      <c r="I48" s="185" t="s">
        <v>84</v>
      </c>
      <c r="J48" s="186" t="s">
        <v>87</v>
      </c>
      <c r="K48" s="186" t="s">
        <v>102</v>
      </c>
      <c r="L48" s="186" t="s">
        <v>104</v>
      </c>
      <c r="M48" s="187" t="s">
        <v>89</v>
      </c>
      <c r="N48" s="187" t="s">
        <v>95</v>
      </c>
      <c r="O48" s="188" t="s">
        <v>91</v>
      </c>
      <c r="P48" s="188" t="s">
        <v>93</v>
      </c>
      <c r="Q48" s="188" t="s">
        <v>96</v>
      </c>
      <c r="R48" s="188" t="s">
        <v>99</v>
      </c>
      <c r="S48" s="91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93" t="str">
        <f t="shared" si="1"/>
        <v>INVALID</v>
      </c>
    </row>
    <row r="49" ht="15.75" customHeight="1">
      <c r="G49" s="79">
        <v>47.0</v>
      </c>
      <c r="H49" s="185" t="s">
        <v>83</v>
      </c>
      <c r="I49" s="185" t="s">
        <v>84</v>
      </c>
      <c r="J49" s="186" t="s">
        <v>94</v>
      </c>
      <c r="K49" s="186" t="s">
        <v>97</v>
      </c>
      <c r="L49" s="186" t="s">
        <v>100</v>
      </c>
      <c r="M49" s="187" t="s">
        <v>89</v>
      </c>
      <c r="N49" s="187" t="s">
        <v>98</v>
      </c>
      <c r="O49" s="188" t="s">
        <v>91</v>
      </c>
      <c r="P49" s="188" t="s">
        <v>93</v>
      </c>
      <c r="Q49" s="188" t="s">
        <v>96</v>
      </c>
      <c r="R49" s="188" t="s">
        <v>101</v>
      </c>
      <c r="S49" s="91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93" t="str">
        <f t="shared" si="1"/>
        <v>INVALID</v>
      </c>
    </row>
    <row r="50" ht="15.75" customHeight="1">
      <c r="G50" s="64">
        <v>48.0</v>
      </c>
      <c r="H50" s="185" t="s">
        <v>83</v>
      </c>
      <c r="I50" s="185" t="s">
        <v>84</v>
      </c>
      <c r="J50" s="186" t="s">
        <v>94</v>
      </c>
      <c r="K50" s="186" t="s">
        <v>97</v>
      </c>
      <c r="L50" s="186" t="s">
        <v>102</v>
      </c>
      <c r="M50" s="187" t="s">
        <v>90</v>
      </c>
      <c r="N50" s="187" t="s">
        <v>95</v>
      </c>
      <c r="O50" s="188" t="s">
        <v>91</v>
      </c>
      <c r="P50" s="188" t="s">
        <v>93</v>
      </c>
      <c r="Q50" s="188" t="s">
        <v>96</v>
      </c>
      <c r="R50" s="188" t="s">
        <v>103</v>
      </c>
      <c r="S50" s="91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93" t="str">
        <f t="shared" si="1"/>
        <v>INVALID</v>
      </c>
    </row>
    <row r="51" ht="15.75" customHeight="1">
      <c r="G51" s="79">
        <v>49.0</v>
      </c>
      <c r="H51" s="185" t="s">
        <v>83</v>
      </c>
      <c r="I51" s="185" t="s">
        <v>84</v>
      </c>
      <c r="J51" s="186" t="s">
        <v>94</v>
      </c>
      <c r="K51" s="186" t="s">
        <v>97</v>
      </c>
      <c r="L51" s="186" t="s">
        <v>104</v>
      </c>
      <c r="M51" s="187" t="s">
        <v>90</v>
      </c>
      <c r="N51" s="187" t="s">
        <v>98</v>
      </c>
      <c r="O51" s="188" t="s">
        <v>91</v>
      </c>
      <c r="P51" s="188" t="s">
        <v>93</v>
      </c>
      <c r="Q51" s="188" t="s">
        <v>99</v>
      </c>
      <c r="R51" s="188" t="s">
        <v>101</v>
      </c>
      <c r="S51" s="91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93" t="str">
        <f t="shared" si="1"/>
        <v>INVALID</v>
      </c>
    </row>
    <row r="52" ht="15.75" customHeight="1">
      <c r="G52" s="64">
        <v>50.0</v>
      </c>
      <c r="H52" s="185" t="s">
        <v>83</v>
      </c>
      <c r="I52" s="185" t="s">
        <v>84</v>
      </c>
      <c r="J52" s="186" t="s">
        <v>94</v>
      </c>
      <c r="K52" s="186" t="s">
        <v>100</v>
      </c>
      <c r="L52" s="186" t="s">
        <v>102</v>
      </c>
      <c r="M52" s="187" t="s">
        <v>95</v>
      </c>
      <c r="N52" s="187" t="s">
        <v>98</v>
      </c>
      <c r="O52" s="188" t="s">
        <v>91</v>
      </c>
      <c r="P52" s="188" t="s">
        <v>93</v>
      </c>
      <c r="Q52" s="188" t="s">
        <v>99</v>
      </c>
      <c r="R52" s="188" t="s">
        <v>103</v>
      </c>
      <c r="S52" s="91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93" t="str">
        <f t="shared" si="1"/>
        <v>INVALID</v>
      </c>
    </row>
    <row r="53" ht="15.75" customHeight="1">
      <c r="G53" s="79">
        <v>51.0</v>
      </c>
      <c r="H53" s="185" t="s">
        <v>83</v>
      </c>
      <c r="I53" s="185" t="s">
        <v>84</v>
      </c>
      <c r="J53" s="186" t="s">
        <v>94</v>
      </c>
      <c r="K53" s="186" t="s">
        <v>100</v>
      </c>
      <c r="L53" s="186" t="s">
        <v>104</v>
      </c>
      <c r="M53" s="187" t="s">
        <v>88</v>
      </c>
      <c r="N53" s="187" t="s">
        <v>89</v>
      </c>
      <c r="O53" s="188" t="s">
        <v>91</v>
      </c>
      <c r="P53" s="188" t="s">
        <v>93</v>
      </c>
      <c r="Q53" s="188" t="s">
        <v>101</v>
      </c>
      <c r="R53" s="188" t="s">
        <v>103</v>
      </c>
      <c r="S53" s="91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93" t="str">
        <f t="shared" si="1"/>
        <v>INVALID</v>
      </c>
    </row>
    <row r="54" ht="15.75" customHeight="1">
      <c r="G54" s="64">
        <v>52.0</v>
      </c>
      <c r="H54" s="185" t="s">
        <v>83</v>
      </c>
      <c r="I54" s="185" t="s">
        <v>84</v>
      </c>
      <c r="J54" s="186" t="s">
        <v>94</v>
      </c>
      <c r="K54" s="186" t="s">
        <v>102</v>
      </c>
      <c r="L54" s="186" t="s">
        <v>104</v>
      </c>
      <c r="M54" s="187" t="s">
        <v>88</v>
      </c>
      <c r="N54" s="187" t="s">
        <v>90</v>
      </c>
      <c r="O54" s="188" t="s">
        <v>91</v>
      </c>
      <c r="P54" s="188" t="s">
        <v>96</v>
      </c>
      <c r="Q54" s="188" t="s">
        <v>99</v>
      </c>
      <c r="R54" s="188" t="s">
        <v>101</v>
      </c>
      <c r="S54" s="91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93" t="str">
        <f t="shared" si="1"/>
        <v>INVALID</v>
      </c>
    </row>
    <row r="55" ht="15.75" customHeight="1">
      <c r="G55" s="79">
        <v>53.0</v>
      </c>
      <c r="H55" s="185" t="s">
        <v>83</v>
      </c>
      <c r="I55" s="185" t="s">
        <v>84</v>
      </c>
      <c r="J55" s="186" t="s">
        <v>97</v>
      </c>
      <c r="K55" s="186" t="s">
        <v>100</v>
      </c>
      <c r="L55" s="186" t="s">
        <v>102</v>
      </c>
      <c r="M55" s="187" t="s">
        <v>88</v>
      </c>
      <c r="N55" s="187" t="s">
        <v>95</v>
      </c>
      <c r="O55" s="188" t="s">
        <v>91</v>
      </c>
      <c r="P55" s="188" t="s">
        <v>96</v>
      </c>
      <c r="Q55" s="188" t="s">
        <v>99</v>
      </c>
      <c r="R55" s="188" t="s">
        <v>103</v>
      </c>
      <c r="S55" s="91" t="str">
        <f>SUMPRODUCT(SUMIF('Master Sheet'!$B$3:$B$24,$H55:$R55,'Master Sheet'!$E$3:$E$24))</f>
        <v>0</v>
      </c>
      <c r="T55" s="92" t="str">
        <f>SUMPRODUCT(COUNTIFS('Master Sheet'!$B$3:$B$24,$H55:$R55,'Master Sheet'!$C$3:$C$24,T$2))</f>
        <v>0</v>
      </c>
      <c r="U55" s="92" t="str">
        <f>SUMPRODUCT(COUNTIFS('Master Sheet'!$B$3:$B$24,$H55:$R55,'Master Sheet'!$C$3:$C$24,U$2))</f>
        <v>0</v>
      </c>
      <c r="V55" s="93" t="str">
        <f t="shared" si="1"/>
        <v>INVALID</v>
      </c>
    </row>
    <row r="56" ht="15.75" customHeight="1">
      <c r="G56" s="64">
        <v>54.0</v>
      </c>
      <c r="H56" s="185" t="s">
        <v>83</v>
      </c>
      <c r="I56" s="185" t="s">
        <v>84</v>
      </c>
      <c r="J56" s="186" t="s">
        <v>97</v>
      </c>
      <c r="K56" s="186" t="s">
        <v>100</v>
      </c>
      <c r="L56" s="186" t="s">
        <v>104</v>
      </c>
      <c r="M56" s="187" t="s">
        <v>88</v>
      </c>
      <c r="N56" s="187" t="s">
        <v>98</v>
      </c>
      <c r="O56" s="188" t="s">
        <v>91</v>
      </c>
      <c r="P56" s="188" t="s">
        <v>96</v>
      </c>
      <c r="Q56" s="188" t="s">
        <v>101</v>
      </c>
      <c r="R56" s="188" t="s">
        <v>103</v>
      </c>
      <c r="S56" s="91" t="str">
        <f>SUMPRODUCT(SUMIF('Master Sheet'!$B$3:$B$24,$H56:$R56,'Master Sheet'!$E$3:$E$24))</f>
        <v>0</v>
      </c>
      <c r="T56" s="92" t="str">
        <f>SUMPRODUCT(COUNTIFS('Master Sheet'!$B$3:$B$24,$H56:$R56,'Master Sheet'!$C$3:$C$24,T$2))</f>
        <v>0</v>
      </c>
      <c r="U56" s="92" t="str">
        <f>SUMPRODUCT(COUNTIFS('Master Sheet'!$B$3:$B$24,$H56:$R56,'Master Sheet'!$C$3:$C$24,U$2))</f>
        <v>0</v>
      </c>
      <c r="V56" s="93" t="str">
        <f t="shared" si="1"/>
        <v>INVALID</v>
      </c>
    </row>
    <row r="57" ht="15.75" customHeight="1">
      <c r="G57" s="79">
        <v>55.0</v>
      </c>
      <c r="H57" s="185" t="s">
        <v>83</v>
      </c>
      <c r="I57" s="185" t="s">
        <v>84</v>
      </c>
      <c r="J57" s="186" t="s">
        <v>97</v>
      </c>
      <c r="K57" s="186" t="s">
        <v>102</v>
      </c>
      <c r="L57" s="186" t="s">
        <v>104</v>
      </c>
      <c r="M57" s="187" t="s">
        <v>89</v>
      </c>
      <c r="N57" s="187" t="s">
        <v>90</v>
      </c>
      <c r="O57" s="188" t="s">
        <v>91</v>
      </c>
      <c r="P57" s="188" t="s">
        <v>99</v>
      </c>
      <c r="Q57" s="188" t="s">
        <v>101</v>
      </c>
      <c r="R57" s="188" t="s">
        <v>103</v>
      </c>
      <c r="S57" s="91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93" t="str">
        <f t="shared" si="1"/>
        <v>INVALID</v>
      </c>
    </row>
    <row r="58" ht="15.75" customHeight="1">
      <c r="G58" s="64">
        <v>56.0</v>
      </c>
      <c r="H58" s="185" t="s">
        <v>83</v>
      </c>
      <c r="I58" s="185" t="s">
        <v>84</v>
      </c>
      <c r="J58" s="186" t="s">
        <v>100</v>
      </c>
      <c r="K58" s="186" t="s">
        <v>102</v>
      </c>
      <c r="L58" s="186" t="s">
        <v>104</v>
      </c>
      <c r="M58" s="187" t="s">
        <v>89</v>
      </c>
      <c r="N58" s="187" t="s">
        <v>95</v>
      </c>
      <c r="O58" s="188" t="s">
        <v>92</v>
      </c>
      <c r="P58" s="188" t="s">
        <v>93</v>
      </c>
      <c r="Q58" s="188" t="s">
        <v>96</v>
      </c>
      <c r="R58" s="188" t="s">
        <v>99</v>
      </c>
      <c r="S58" s="91" t="str">
        <f>SUMPRODUCT(SUMIF('Master Sheet'!$B$3:$B$24,$H58:$R58,'Master Sheet'!$E$3:$E$24))</f>
        <v>0</v>
      </c>
      <c r="T58" s="92" t="str">
        <f>SUMPRODUCT(COUNTIFS('Master Sheet'!$B$3:$B$24,$H58:$R58,'Master Sheet'!$C$3:$C$24,T$2))</f>
        <v>0</v>
      </c>
      <c r="U58" s="92" t="str">
        <f>SUMPRODUCT(COUNTIFS('Master Sheet'!$B$3:$B$24,$H58:$R58,'Master Sheet'!$C$3:$C$24,U$2))</f>
        <v>0</v>
      </c>
      <c r="V58" s="93" t="str">
        <f t="shared" si="1"/>
        <v>INVALID</v>
      </c>
    </row>
    <row r="59" ht="15.75" customHeight="1">
      <c r="G59" s="64">
        <v>57.0</v>
      </c>
      <c r="H59" s="185"/>
      <c r="I59" s="185"/>
      <c r="J59" s="186"/>
      <c r="K59" s="186"/>
      <c r="L59" s="186"/>
      <c r="M59" s="187"/>
      <c r="N59" s="187"/>
      <c r="O59" s="188"/>
      <c r="P59" s="188"/>
      <c r="Q59" s="188"/>
      <c r="R59" s="188"/>
      <c r="S59" s="91" t="str">
        <f>SUMPRODUCT(SUMIF('Master Sheet'!$B$3:$B$24,$H59:$R59,'Master Sheet'!$E$3:$E$24))</f>
        <v>0</v>
      </c>
      <c r="T59" s="92" t="str">
        <f>SUMPRODUCT(COUNTIFS('Master Sheet'!$B$3:$B$24,$H59:$R59,'Master Sheet'!$C$3:$C$24,T$2))</f>
        <v>0</v>
      </c>
      <c r="U59" s="92" t="str">
        <f>SUMPRODUCT(COUNTIFS('Master Sheet'!$B$3:$B$24,$H59:$R59,'Master Sheet'!$C$3:$C$24,U$2))</f>
        <v>0</v>
      </c>
      <c r="V59" s="93" t="str">
        <f t="shared" si="1"/>
        <v>INVALID</v>
      </c>
    </row>
    <row r="60" ht="15.75" customHeight="1">
      <c r="G60" s="79">
        <v>58.0</v>
      </c>
      <c r="H60" s="185"/>
      <c r="I60" s="185"/>
      <c r="J60" s="186"/>
      <c r="K60" s="186"/>
      <c r="L60" s="186"/>
      <c r="M60" s="187"/>
      <c r="N60" s="187"/>
      <c r="O60" s="188"/>
      <c r="P60" s="188"/>
      <c r="Q60" s="188"/>
      <c r="R60" s="188"/>
      <c r="S60" s="91" t="str">
        <f>SUMPRODUCT(SUMIF('Master Sheet'!$B$3:$B$24,$H60:$R60,'Master Sheet'!$E$3:$E$24))</f>
        <v>0</v>
      </c>
      <c r="T60" s="92" t="str">
        <f>SUMPRODUCT(COUNTIFS('Master Sheet'!$B$3:$B$24,$H60:$R60,'Master Sheet'!$C$3:$C$24,T$2))</f>
        <v>0</v>
      </c>
      <c r="U60" s="92" t="str">
        <f>SUMPRODUCT(COUNTIFS('Master Sheet'!$B$3:$B$24,$H60:$R60,'Master Sheet'!$C$3:$C$24,U$2))</f>
        <v>0</v>
      </c>
      <c r="V60" s="93" t="str">
        <f t="shared" si="1"/>
        <v>INVALID</v>
      </c>
    </row>
    <row r="61" ht="15.75" customHeight="1">
      <c r="G61" s="64">
        <v>59.0</v>
      </c>
      <c r="H61" s="185"/>
      <c r="I61" s="185"/>
      <c r="J61" s="186"/>
      <c r="K61" s="186"/>
      <c r="L61" s="186"/>
      <c r="M61" s="187"/>
      <c r="N61" s="187"/>
      <c r="O61" s="188"/>
      <c r="P61" s="188"/>
      <c r="Q61" s="188"/>
      <c r="R61" s="188"/>
      <c r="S61" s="91" t="str">
        <f>SUMPRODUCT(SUMIF('Master Sheet'!$B$3:$B$24,$H61:$R61,'Master Sheet'!$E$3:$E$24))</f>
        <v>0</v>
      </c>
      <c r="T61" s="92" t="str">
        <f>SUMPRODUCT(COUNTIFS('Master Sheet'!$B$3:$B$24,$H61:$R61,'Master Sheet'!$C$3:$C$24,T$2))</f>
        <v>0</v>
      </c>
      <c r="U61" s="92" t="str">
        <f>SUMPRODUCT(COUNTIFS('Master Sheet'!$B$3:$B$24,$H61:$R61,'Master Sheet'!$C$3:$C$24,U$2))</f>
        <v>0</v>
      </c>
      <c r="V61" s="93" t="str">
        <f t="shared" si="1"/>
        <v>INVALID</v>
      </c>
    </row>
    <row r="62" ht="15.75" customHeight="1">
      <c r="G62" s="79">
        <v>60.0</v>
      </c>
      <c r="H62" s="185"/>
      <c r="I62" s="185"/>
      <c r="J62" s="186"/>
      <c r="K62" s="186"/>
      <c r="L62" s="186"/>
      <c r="M62" s="187"/>
      <c r="N62" s="187"/>
      <c r="O62" s="188"/>
      <c r="P62" s="188"/>
      <c r="Q62" s="188"/>
      <c r="R62" s="188"/>
      <c r="S62" s="91" t="str">
        <f>SUMPRODUCT(SUMIF('Master Sheet'!$B$3:$B$24,$H62:$R62,'Master Sheet'!$E$3:$E$24))</f>
        <v>0</v>
      </c>
      <c r="T62" s="92" t="str">
        <f>SUMPRODUCT(COUNTIFS('Master Sheet'!$B$3:$B$24,$H62:$R62,'Master Sheet'!$C$3:$C$24,T$2))</f>
        <v>0</v>
      </c>
      <c r="U62" s="92" t="str">
        <f>SUMPRODUCT(COUNTIFS('Master Sheet'!$B$3:$B$24,$H62:$R62,'Master Sheet'!$C$3:$C$24,U$2))</f>
        <v>0</v>
      </c>
      <c r="V62" s="93" t="str">
        <f t="shared" si="1"/>
        <v>INVALID</v>
      </c>
    </row>
    <row r="63" ht="15.75" customHeight="1">
      <c r="G63" s="64">
        <v>61.0</v>
      </c>
      <c r="H63" s="185"/>
      <c r="I63" s="185"/>
      <c r="J63" s="186"/>
      <c r="K63" s="186"/>
      <c r="L63" s="186"/>
      <c r="M63" s="187"/>
      <c r="N63" s="187"/>
      <c r="O63" s="188"/>
      <c r="P63" s="188"/>
      <c r="Q63" s="188"/>
      <c r="R63" s="188"/>
      <c r="S63" s="91" t="str">
        <f>SUMPRODUCT(SUMIF('Master Sheet'!$B$3:$B$24,$H63:$R63,'Master Sheet'!$E$3:$E$24))</f>
        <v>0</v>
      </c>
      <c r="T63" s="92" t="str">
        <f>SUMPRODUCT(COUNTIFS('Master Sheet'!$B$3:$B$24,$H63:$R63,'Master Sheet'!$C$3:$C$24,T$2))</f>
        <v>0</v>
      </c>
      <c r="U63" s="92" t="str">
        <f>SUMPRODUCT(COUNTIFS('Master Sheet'!$B$3:$B$24,$H63:$R63,'Master Sheet'!$C$3:$C$24,U$2))</f>
        <v>0</v>
      </c>
      <c r="V63" s="93" t="str">
        <f t="shared" si="1"/>
        <v>INVALID</v>
      </c>
    </row>
    <row r="64" ht="15.75" customHeight="1">
      <c r="G64" s="79">
        <v>62.0</v>
      </c>
      <c r="H64" s="185"/>
      <c r="I64" s="185"/>
      <c r="J64" s="186"/>
      <c r="K64" s="186"/>
      <c r="L64" s="186"/>
      <c r="M64" s="187"/>
      <c r="N64" s="187"/>
      <c r="O64" s="188"/>
      <c r="P64" s="188"/>
      <c r="Q64" s="188"/>
      <c r="R64" s="188"/>
      <c r="S64" s="91" t="str">
        <f>SUMPRODUCT(SUMIF('Master Sheet'!$B$3:$B$24,$H64:$R64,'Master Sheet'!$E$3:$E$24))</f>
        <v>0</v>
      </c>
      <c r="T64" s="92" t="str">
        <f>SUMPRODUCT(COUNTIFS('Master Sheet'!$B$3:$B$24,$H64:$R64,'Master Sheet'!$C$3:$C$24,T$2))</f>
        <v>0</v>
      </c>
      <c r="U64" s="92" t="str">
        <f>SUMPRODUCT(COUNTIFS('Master Sheet'!$B$3:$B$24,$H64:$R64,'Master Sheet'!$C$3:$C$24,U$2))</f>
        <v>0</v>
      </c>
      <c r="V64" s="93" t="str">
        <f t="shared" si="1"/>
        <v>INVALID</v>
      </c>
    </row>
    <row r="65" ht="15.75" customHeight="1">
      <c r="G65" s="64">
        <v>63.0</v>
      </c>
      <c r="H65" s="185"/>
      <c r="I65" s="185"/>
      <c r="J65" s="186"/>
      <c r="K65" s="186"/>
      <c r="L65" s="186"/>
      <c r="M65" s="187"/>
      <c r="N65" s="187"/>
      <c r="O65" s="188"/>
      <c r="P65" s="188"/>
      <c r="Q65" s="188"/>
      <c r="R65" s="188"/>
      <c r="S65" s="91" t="str">
        <f>SUMPRODUCT(SUMIF('Master Sheet'!$B$3:$B$24,$H65:$R65,'Master Sheet'!$E$3:$E$24))</f>
        <v>0</v>
      </c>
      <c r="T65" s="92" t="str">
        <f>SUMPRODUCT(COUNTIFS('Master Sheet'!$B$3:$B$24,$H65:$R65,'Master Sheet'!$C$3:$C$24,T$2))</f>
        <v>0</v>
      </c>
      <c r="U65" s="92" t="str">
        <f>SUMPRODUCT(COUNTIFS('Master Sheet'!$B$3:$B$24,$H65:$R65,'Master Sheet'!$C$3:$C$24,U$2))</f>
        <v>0</v>
      </c>
      <c r="V65" s="93" t="str">
        <f t="shared" si="1"/>
        <v>INVALID</v>
      </c>
    </row>
    <row r="66" ht="15.75" customHeight="1">
      <c r="G66" s="64">
        <v>64.0</v>
      </c>
      <c r="H66" s="185"/>
      <c r="I66" s="185"/>
      <c r="J66" s="186"/>
      <c r="K66" s="186"/>
      <c r="L66" s="186"/>
      <c r="M66" s="187"/>
      <c r="N66" s="187"/>
      <c r="O66" s="188"/>
      <c r="P66" s="188"/>
      <c r="Q66" s="188"/>
      <c r="R66" s="188"/>
      <c r="S66" s="91" t="str">
        <f>SUMPRODUCT(SUMIF('Master Sheet'!$B$3:$B$24,$H66:$R66,'Master Sheet'!$E$3:$E$24))</f>
        <v>0</v>
      </c>
      <c r="T66" s="92" t="str">
        <f>SUMPRODUCT(COUNTIFS('Master Sheet'!$B$3:$B$24,$H66:$R66,'Master Sheet'!$C$3:$C$24,T$2))</f>
        <v>0</v>
      </c>
      <c r="U66" s="92" t="str">
        <f>SUMPRODUCT(COUNTIFS('Master Sheet'!$B$3:$B$24,$H66:$R66,'Master Sheet'!$C$3:$C$24,U$2))</f>
        <v>0</v>
      </c>
      <c r="V66" s="93" t="str">
        <f t="shared" si="1"/>
        <v>INVALID</v>
      </c>
    </row>
    <row r="67" ht="15.75" customHeight="1">
      <c r="G67" s="79">
        <v>65.0</v>
      </c>
      <c r="H67" s="185"/>
      <c r="I67" s="185"/>
      <c r="J67" s="186"/>
      <c r="K67" s="186"/>
      <c r="L67" s="186"/>
      <c r="M67" s="187"/>
      <c r="N67" s="187"/>
      <c r="O67" s="188"/>
      <c r="P67" s="188"/>
      <c r="Q67" s="188"/>
      <c r="R67" s="188"/>
      <c r="S67" s="91" t="str">
        <f>SUMPRODUCT(SUMIF('Master Sheet'!$B$3:$B$24,$H67:$R67,'Master Sheet'!$E$3:$E$24))</f>
        <v>0</v>
      </c>
      <c r="T67" s="92" t="str">
        <f>SUMPRODUCT(COUNTIFS('Master Sheet'!$B$3:$B$24,$H67:$R67,'Master Sheet'!$C$3:$C$24,T$2))</f>
        <v>0</v>
      </c>
      <c r="U67" s="92" t="str">
        <f>SUMPRODUCT(COUNTIFS('Master Sheet'!$B$3:$B$24,$H67:$R67,'Master Sheet'!$C$3:$C$24,U$2))</f>
        <v>0</v>
      </c>
      <c r="V67" s="93" t="str">
        <f t="shared" si="1"/>
        <v>INVALID</v>
      </c>
    </row>
    <row r="68" ht="15.75" customHeight="1">
      <c r="G68" s="64">
        <v>66.0</v>
      </c>
      <c r="H68" s="185"/>
      <c r="I68" s="185"/>
      <c r="J68" s="186"/>
      <c r="K68" s="186"/>
      <c r="L68" s="186"/>
      <c r="M68" s="187"/>
      <c r="N68" s="187"/>
      <c r="O68" s="188"/>
      <c r="P68" s="188"/>
      <c r="Q68" s="188"/>
      <c r="R68" s="188"/>
      <c r="S68" s="91" t="str">
        <f>SUMPRODUCT(SUMIF('Master Sheet'!$B$3:$B$24,$H68:$R68,'Master Sheet'!$E$3:$E$24))</f>
        <v>0</v>
      </c>
      <c r="T68" s="92" t="str">
        <f>SUMPRODUCT(COUNTIFS('Master Sheet'!$B$3:$B$24,$H68:$R68,'Master Sheet'!$C$3:$C$24,T$2))</f>
        <v>0</v>
      </c>
      <c r="U68" s="92" t="str">
        <f>SUMPRODUCT(COUNTIFS('Master Sheet'!$B$3:$B$24,$H68:$R68,'Master Sheet'!$C$3:$C$24,U$2))</f>
        <v>0</v>
      </c>
      <c r="V68" s="93" t="str">
        <f t="shared" si="1"/>
        <v>INVALID</v>
      </c>
    </row>
    <row r="69" ht="15.75" customHeight="1">
      <c r="G69" s="79">
        <v>67.0</v>
      </c>
      <c r="H69" s="185"/>
      <c r="I69" s="185"/>
      <c r="J69" s="186"/>
      <c r="K69" s="186"/>
      <c r="L69" s="186"/>
      <c r="M69" s="187"/>
      <c r="N69" s="187"/>
      <c r="O69" s="188"/>
      <c r="P69" s="188"/>
      <c r="Q69" s="188"/>
      <c r="R69" s="188"/>
      <c r="S69" s="91" t="str">
        <f>SUMPRODUCT(SUMIF('Master Sheet'!$B$3:$B$24,$H69:$R69,'Master Sheet'!$E$3:$E$24))</f>
        <v>0</v>
      </c>
      <c r="T69" s="92" t="str">
        <f>SUMPRODUCT(COUNTIFS('Master Sheet'!$B$3:$B$24,$H69:$R69,'Master Sheet'!$C$3:$C$24,T$2))</f>
        <v>0</v>
      </c>
      <c r="U69" s="92" t="str">
        <f>SUMPRODUCT(COUNTIFS('Master Sheet'!$B$3:$B$24,$H69:$R69,'Master Sheet'!$C$3:$C$24,U$2))</f>
        <v>0</v>
      </c>
      <c r="V69" s="93" t="str">
        <f t="shared" si="1"/>
        <v>INVALID</v>
      </c>
    </row>
    <row r="70" ht="15.75" customHeight="1">
      <c r="G70" s="64">
        <v>68.0</v>
      </c>
      <c r="H70" s="185"/>
      <c r="I70" s="185"/>
      <c r="J70" s="186"/>
      <c r="K70" s="186"/>
      <c r="L70" s="186"/>
      <c r="M70" s="187"/>
      <c r="N70" s="187"/>
      <c r="O70" s="188"/>
      <c r="P70" s="188"/>
      <c r="Q70" s="188"/>
      <c r="R70" s="188"/>
      <c r="S70" s="91" t="str">
        <f>SUMPRODUCT(SUMIF('Master Sheet'!$B$3:$B$24,$H70:$R70,'Master Sheet'!$E$3:$E$24))</f>
        <v>0</v>
      </c>
      <c r="T70" s="92" t="str">
        <f>SUMPRODUCT(COUNTIFS('Master Sheet'!$B$3:$B$24,$H70:$R70,'Master Sheet'!$C$3:$C$24,T$2))</f>
        <v>0</v>
      </c>
      <c r="U70" s="92" t="str">
        <f>SUMPRODUCT(COUNTIFS('Master Sheet'!$B$3:$B$24,$H70:$R70,'Master Sheet'!$C$3:$C$24,U$2))</f>
        <v>0</v>
      </c>
      <c r="V70" s="93" t="str">
        <f t="shared" si="1"/>
        <v>INVALID</v>
      </c>
    </row>
    <row r="71" ht="15.75" customHeight="1">
      <c r="G71" s="79">
        <v>69.0</v>
      </c>
      <c r="H71" s="185"/>
      <c r="I71" s="185"/>
      <c r="J71" s="186"/>
      <c r="K71" s="186"/>
      <c r="L71" s="186"/>
      <c r="M71" s="187"/>
      <c r="N71" s="187"/>
      <c r="O71" s="188"/>
      <c r="P71" s="188"/>
      <c r="Q71" s="188"/>
      <c r="R71" s="188"/>
      <c r="S71" s="91" t="str">
        <f>SUMPRODUCT(SUMIF('Master Sheet'!$B$3:$B$24,$H71:$R71,'Master Sheet'!$E$3:$E$24))</f>
        <v>0</v>
      </c>
      <c r="T71" s="92" t="str">
        <f>SUMPRODUCT(COUNTIFS('Master Sheet'!$B$3:$B$24,$H71:$R71,'Master Sheet'!$C$3:$C$24,T$2))</f>
        <v>0</v>
      </c>
      <c r="U71" s="92" t="str">
        <f>SUMPRODUCT(COUNTIFS('Master Sheet'!$B$3:$B$24,$H71:$R71,'Master Sheet'!$C$3:$C$24,U$2))</f>
        <v>0</v>
      </c>
      <c r="V71" s="93" t="str">
        <f t="shared" si="1"/>
        <v>INVALID</v>
      </c>
    </row>
    <row r="72" ht="15.75" customHeight="1">
      <c r="G72" s="64">
        <v>70.0</v>
      </c>
      <c r="H72" s="185"/>
      <c r="I72" s="185"/>
      <c r="J72" s="186"/>
      <c r="K72" s="186"/>
      <c r="L72" s="186"/>
      <c r="M72" s="187"/>
      <c r="N72" s="187"/>
      <c r="O72" s="188"/>
      <c r="P72" s="188"/>
      <c r="Q72" s="188"/>
      <c r="R72" s="188"/>
      <c r="S72" s="91" t="str">
        <f>SUMPRODUCT(SUMIF('Master Sheet'!$B$3:$B$24,$H72:$R72,'Master Sheet'!$E$3:$E$24))</f>
        <v>0</v>
      </c>
      <c r="T72" s="92" t="str">
        <f>SUMPRODUCT(COUNTIFS('Master Sheet'!$B$3:$B$24,$H72:$R72,'Master Sheet'!$C$3:$C$24,T$2))</f>
        <v>0</v>
      </c>
      <c r="U72" s="92" t="str">
        <f>SUMPRODUCT(COUNTIFS('Master Sheet'!$B$3:$B$24,$H72:$R72,'Master Sheet'!$C$3:$C$24,U$2))</f>
        <v>0</v>
      </c>
      <c r="V72" s="93" t="str">
        <f t="shared" si="1"/>
        <v>INVALID</v>
      </c>
    </row>
    <row r="73" ht="15.75" customHeight="1">
      <c r="G73" s="64">
        <v>71.0</v>
      </c>
      <c r="H73" s="185"/>
      <c r="I73" s="185"/>
      <c r="J73" s="186"/>
      <c r="K73" s="186"/>
      <c r="L73" s="186"/>
      <c r="M73" s="187"/>
      <c r="N73" s="187"/>
      <c r="O73" s="188"/>
      <c r="P73" s="188"/>
      <c r="Q73" s="188"/>
      <c r="R73" s="188"/>
      <c r="S73" s="91" t="str">
        <f>SUMPRODUCT(SUMIF('Master Sheet'!$B$3:$B$24,$H73:$R73,'Master Sheet'!$E$3:$E$24))</f>
        <v>0</v>
      </c>
      <c r="T73" s="92" t="str">
        <f>SUMPRODUCT(COUNTIFS('Master Sheet'!$B$3:$B$24,$H73:$R73,'Master Sheet'!$C$3:$C$24,T$2))</f>
        <v>0</v>
      </c>
      <c r="U73" s="92" t="str">
        <f>SUMPRODUCT(COUNTIFS('Master Sheet'!$B$3:$B$24,$H73:$R73,'Master Sheet'!$C$3:$C$24,U$2))</f>
        <v>0</v>
      </c>
      <c r="V73" s="93" t="str">
        <f t="shared" si="1"/>
        <v>INVALID</v>
      </c>
    </row>
    <row r="74" ht="15.75" customHeight="1">
      <c r="G74" s="79">
        <v>72.0</v>
      </c>
      <c r="H74" s="185"/>
      <c r="I74" s="185"/>
      <c r="J74" s="186"/>
      <c r="K74" s="186"/>
      <c r="L74" s="186"/>
      <c r="M74" s="187"/>
      <c r="N74" s="187"/>
      <c r="O74" s="188"/>
      <c r="P74" s="188"/>
      <c r="Q74" s="188"/>
      <c r="R74" s="188"/>
      <c r="S74" s="91" t="str">
        <f>SUMPRODUCT(SUMIF('Master Sheet'!$B$3:$B$24,$H74:$R74,'Master Sheet'!$E$3:$E$24))</f>
        <v>0</v>
      </c>
      <c r="T74" s="92" t="str">
        <f>SUMPRODUCT(COUNTIFS('Master Sheet'!$B$3:$B$24,$H74:$R74,'Master Sheet'!$C$3:$C$24,T$2))</f>
        <v>0</v>
      </c>
      <c r="U74" s="92" t="str">
        <f>SUMPRODUCT(COUNTIFS('Master Sheet'!$B$3:$B$24,$H74:$R74,'Master Sheet'!$C$3:$C$24,U$2))</f>
        <v>0</v>
      </c>
      <c r="V74" s="93" t="str">
        <f t="shared" si="1"/>
        <v>INVALID</v>
      </c>
    </row>
    <row r="75" ht="15.75" customHeight="1">
      <c r="G75" s="64">
        <v>73.0</v>
      </c>
      <c r="H75" s="185"/>
      <c r="I75" s="185"/>
      <c r="J75" s="186"/>
      <c r="K75" s="186"/>
      <c r="L75" s="186"/>
      <c r="M75" s="187"/>
      <c r="N75" s="187"/>
      <c r="O75" s="188"/>
      <c r="P75" s="188"/>
      <c r="Q75" s="188"/>
      <c r="R75" s="188"/>
      <c r="S75" s="91" t="str">
        <f>SUMPRODUCT(SUMIF('Master Sheet'!$B$3:$B$24,$H75:$R75,'Master Sheet'!$E$3:$E$24))</f>
        <v>0</v>
      </c>
      <c r="T75" s="92" t="str">
        <f>SUMPRODUCT(COUNTIFS('Master Sheet'!$B$3:$B$24,$H75:$R75,'Master Sheet'!$C$3:$C$24,T$2))</f>
        <v>0</v>
      </c>
      <c r="U75" s="92" t="str">
        <f>SUMPRODUCT(COUNTIFS('Master Sheet'!$B$3:$B$24,$H75:$R75,'Master Sheet'!$C$3:$C$24,U$2))</f>
        <v>0</v>
      </c>
      <c r="V75" s="93" t="str">
        <f t="shared" si="1"/>
        <v>INVALID</v>
      </c>
    </row>
    <row r="76" ht="15.75" customHeight="1">
      <c r="G76" s="79">
        <v>74.0</v>
      </c>
      <c r="H76" s="185"/>
      <c r="I76" s="185"/>
      <c r="J76" s="186"/>
      <c r="K76" s="186"/>
      <c r="L76" s="186"/>
      <c r="M76" s="187"/>
      <c r="N76" s="187"/>
      <c r="O76" s="188"/>
      <c r="P76" s="188"/>
      <c r="Q76" s="188"/>
      <c r="R76" s="188"/>
      <c r="S76" s="91" t="str">
        <f>SUMPRODUCT(SUMIF('Master Sheet'!$B$3:$B$24,$H76:$R76,'Master Sheet'!$E$3:$E$24))</f>
        <v>0</v>
      </c>
      <c r="T76" s="92" t="str">
        <f>SUMPRODUCT(COUNTIFS('Master Sheet'!$B$3:$B$24,$H76:$R76,'Master Sheet'!$C$3:$C$24,T$2))</f>
        <v>0</v>
      </c>
      <c r="U76" s="92" t="str">
        <f>SUMPRODUCT(COUNTIFS('Master Sheet'!$B$3:$B$24,$H76:$R76,'Master Sheet'!$C$3:$C$24,U$2))</f>
        <v>0</v>
      </c>
      <c r="V76" s="93" t="str">
        <f t="shared" si="1"/>
        <v>INVALID</v>
      </c>
    </row>
    <row r="77" ht="15.75" customHeight="1">
      <c r="G77" s="64">
        <v>75.0</v>
      </c>
      <c r="H77" s="185"/>
      <c r="I77" s="185"/>
      <c r="J77" s="186"/>
      <c r="K77" s="186"/>
      <c r="L77" s="186"/>
      <c r="M77" s="187"/>
      <c r="N77" s="187"/>
      <c r="O77" s="188"/>
      <c r="P77" s="188"/>
      <c r="Q77" s="188"/>
      <c r="R77" s="188"/>
      <c r="S77" s="91" t="str">
        <f>SUMPRODUCT(SUMIF('Master Sheet'!$B$3:$B$24,$H77:$R77,'Master Sheet'!$E$3:$E$24))</f>
        <v>0</v>
      </c>
      <c r="T77" s="92" t="str">
        <f>SUMPRODUCT(COUNTIFS('Master Sheet'!$B$3:$B$24,$H77:$R77,'Master Sheet'!$C$3:$C$24,T$2))</f>
        <v>0</v>
      </c>
      <c r="U77" s="92" t="str">
        <f>SUMPRODUCT(COUNTIFS('Master Sheet'!$B$3:$B$24,$H77:$R77,'Master Sheet'!$C$3:$C$24,U$2))</f>
        <v>0</v>
      </c>
      <c r="V77" s="93" t="str">
        <f t="shared" si="1"/>
        <v>INVALID</v>
      </c>
    </row>
    <row r="78" ht="15.75" customHeight="1">
      <c r="G78" s="79">
        <v>76.0</v>
      </c>
      <c r="H78" s="185"/>
      <c r="I78" s="185"/>
      <c r="J78" s="186"/>
      <c r="K78" s="186"/>
      <c r="L78" s="186"/>
      <c r="M78" s="187"/>
      <c r="N78" s="187"/>
      <c r="O78" s="188"/>
      <c r="P78" s="188"/>
      <c r="Q78" s="188"/>
      <c r="R78" s="188"/>
      <c r="S78" s="91" t="str">
        <f>SUMPRODUCT(SUMIF('Master Sheet'!$B$3:$B$24,$H78:$R78,'Master Sheet'!$E$3:$E$24))</f>
        <v>0</v>
      </c>
      <c r="T78" s="92" t="str">
        <f>SUMPRODUCT(COUNTIFS('Master Sheet'!$B$3:$B$24,$H78:$R78,'Master Sheet'!$C$3:$C$24,T$2))</f>
        <v>0</v>
      </c>
      <c r="U78" s="92" t="str">
        <f>SUMPRODUCT(COUNTIFS('Master Sheet'!$B$3:$B$24,$H78:$R78,'Master Sheet'!$C$3:$C$24,U$2))</f>
        <v>0</v>
      </c>
      <c r="V78" s="93" t="str">
        <f t="shared" si="1"/>
        <v>INVALID</v>
      </c>
    </row>
    <row r="79" ht="15.75" customHeight="1">
      <c r="G79" s="64">
        <v>77.0</v>
      </c>
      <c r="H79" s="185"/>
      <c r="I79" s="185"/>
      <c r="J79" s="186"/>
      <c r="K79" s="186"/>
      <c r="L79" s="186"/>
      <c r="M79" s="187"/>
      <c r="N79" s="187"/>
      <c r="O79" s="188"/>
      <c r="P79" s="188"/>
      <c r="Q79" s="188"/>
      <c r="R79" s="188"/>
      <c r="S79" s="91" t="str">
        <f>SUMPRODUCT(SUMIF('Master Sheet'!$B$3:$B$24,$H79:$R79,'Master Sheet'!$E$3:$E$24))</f>
        <v>0</v>
      </c>
      <c r="T79" s="92" t="str">
        <f>SUMPRODUCT(COUNTIFS('Master Sheet'!$B$3:$B$24,$H79:$R79,'Master Sheet'!$C$3:$C$24,T$2))</f>
        <v>0</v>
      </c>
      <c r="U79" s="92" t="str">
        <f>SUMPRODUCT(COUNTIFS('Master Sheet'!$B$3:$B$24,$H79:$R79,'Master Sheet'!$C$3:$C$24,U$2))</f>
        <v>0</v>
      </c>
      <c r="V79" s="93" t="str">
        <f t="shared" si="1"/>
        <v>INVALID</v>
      </c>
    </row>
    <row r="80" ht="15.75" customHeight="1">
      <c r="G80" s="64">
        <v>78.0</v>
      </c>
      <c r="H80" s="185"/>
      <c r="I80" s="185"/>
      <c r="J80" s="186"/>
      <c r="K80" s="186"/>
      <c r="L80" s="186"/>
      <c r="M80" s="187"/>
      <c r="N80" s="187"/>
      <c r="O80" s="188"/>
      <c r="P80" s="188"/>
      <c r="Q80" s="188"/>
      <c r="R80" s="188"/>
      <c r="S80" s="91" t="str">
        <f>SUMPRODUCT(SUMIF('Master Sheet'!$B$3:$B$24,$H80:$R80,'Master Sheet'!$E$3:$E$24))</f>
        <v>0</v>
      </c>
      <c r="T80" s="92" t="str">
        <f>SUMPRODUCT(COUNTIFS('Master Sheet'!$B$3:$B$24,$H80:$R80,'Master Sheet'!$C$3:$C$24,T$2))</f>
        <v>0</v>
      </c>
      <c r="U80" s="92" t="str">
        <f>SUMPRODUCT(COUNTIFS('Master Sheet'!$B$3:$B$24,$H80:$R80,'Master Sheet'!$C$3:$C$24,U$2))</f>
        <v>0</v>
      </c>
      <c r="V80" s="93" t="str">
        <f t="shared" si="1"/>
        <v>INVALID</v>
      </c>
    </row>
    <row r="81" ht="15.75" customHeight="1">
      <c r="G81" s="79">
        <v>79.0</v>
      </c>
      <c r="H81" s="185"/>
      <c r="I81" s="185"/>
      <c r="J81" s="186"/>
      <c r="K81" s="186"/>
      <c r="L81" s="186"/>
      <c r="M81" s="187"/>
      <c r="N81" s="187"/>
      <c r="O81" s="188"/>
      <c r="P81" s="188"/>
      <c r="Q81" s="188"/>
      <c r="R81" s="188"/>
      <c r="S81" s="91" t="str">
        <f>SUMPRODUCT(SUMIF('Master Sheet'!$B$3:$B$24,$H81:$R81,'Master Sheet'!$E$3:$E$24))</f>
        <v>0</v>
      </c>
      <c r="T81" s="92" t="str">
        <f>SUMPRODUCT(COUNTIFS('Master Sheet'!$B$3:$B$24,$H81:$R81,'Master Sheet'!$C$3:$C$24,T$2))</f>
        <v>0</v>
      </c>
      <c r="U81" s="92" t="str">
        <f>SUMPRODUCT(COUNTIFS('Master Sheet'!$B$3:$B$24,$H81:$R81,'Master Sheet'!$C$3:$C$24,U$2))</f>
        <v>0</v>
      </c>
      <c r="V81" s="93" t="str">
        <f t="shared" si="1"/>
        <v>INVALID</v>
      </c>
    </row>
    <row r="82" ht="15.75" customHeight="1">
      <c r="G82" s="64">
        <v>80.0</v>
      </c>
      <c r="H82" s="185"/>
      <c r="I82" s="185"/>
      <c r="J82" s="186"/>
      <c r="K82" s="186"/>
      <c r="L82" s="186"/>
      <c r="M82" s="187"/>
      <c r="N82" s="187"/>
      <c r="O82" s="188"/>
      <c r="P82" s="188"/>
      <c r="Q82" s="188"/>
      <c r="R82" s="188"/>
      <c r="S82" s="91" t="str">
        <f>SUMPRODUCT(SUMIF('Master Sheet'!$B$3:$B$24,$H82:$R82,'Master Sheet'!$E$3:$E$24))</f>
        <v>0</v>
      </c>
      <c r="T82" s="92" t="str">
        <f>SUMPRODUCT(COUNTIFS('Master Sheet'!$B$3:$B$24,$H82:$R82,'Master Sheet'!$C$3:$C$24,T$2))</f>
        <v>0</v>
      </c>
      <c r="U82" s="92" t="str">
        <f>SUMPRODUCT(COUNTIFS('Master Sheet'!$B$3:$B$24,$H82:$R82,'Master Sheet'!$C$3:$C$24,U$2))</f>
        <v>0</v>
      </c>
      <c r="V82" s="93" t="str">
        <f t="shared" si="1"/>
        <v>INVALID</v>
      </c>
    </row>
    <row r="83" ht="15.75" customHeight="1">
      <c r="G83" s="79">
        <v>81.0</v>
      </c>
      <c r="H83" s="185"/>
      <c r="I83" s="185"/>
      <c r="J83" s="186"/>
      <c r="K83" s="186"/>
      <c r="L83" s="186"/>
      <c r="M83" s="187"/>
      <c r="N83" s="187"/>
      <c r="O83" s="188"/>
      <c r="P83" s="188"/>
      <c r="Q83" s="188"/>
      <c r="R83" s="188"/>
      <c r="S83" s="91" t="str">
        <f>SUMPRODUCT(SUMIF('Master Sheet'!$B$3:$B$24,$H83:$R83,'Master Sheet'!$E$3:$E$24))</f>
        <v>0</v>
      </c>
      <c r="T83" s="92" t="str">
        <f>SUMPRODUCT(COUNTIFS('Master Sheet'!$B$3:$B$24,$H83:$R83,'Master Sheet'!$C$3:$C$24,T$2))</f>
        <v>0</v>
      </c>
      <c r="U83" s="92" t="str">
        <f>SUMPRODUCT(COUNTIFS('Master Sheet'!$B$3:$B$24,$H83:$R83,'Master Sheet'!$C$3:$C$24,U$2))</f>
        <v>0</v>
      </c>
      <c r="V83" s="93" t="str">
        <f t="shared" si="1"/>
        <v>INVALID</v>
      </c>
    </row>
    <row r="84" ht="15.75" customHeight="1">
      <c r="G84" s="64">
        <v>82.0</v>
      </c>
      <c r="H84" s="185"/>
      <c r="I84" s="185"/>
      <c r="J84" s="186"/>
      <c r="K84" s="186"/>
      <c r="L84" s="186"/>
      <c r="M84" s="187"/>
      <c r="N84" s="187"/>
      <c r="O84" s="188"/>
      <c r="P84" s="188"/>
      <c r="Q84" s="188"/>
      <c r="R84" s="188"/>
      <c r="S84" s="91" t="str">
        <f>SUMPRODUCT(SUMIF('Master Sheet'!$B$3:$B$24,$H84:$R84,'Master Sheet'!$E$3:$E$24))</f>
        <v>0</v>
      </c>
      <c r="T84" s="92" t="str">
        <f>SUMPRODUCT(COUNTIFS('Master Sheet'!$B$3:$B$24,$H84:$R84,'Master Sheet'!$C$3:$C$24,T$2))</f>
        <v>0</v>
      </c>
      <c r="U84" s="92" t="str">
        <f>SUMPRODUCT(COUNTIFS('Master Sheet'!$B$3:$B$24,$H84:$R84,'Master Sheet'!$C$3:$C$24,U$2))</f>
        <v>0</v>
      </c>
      <c r="V84" s="93" t="str">
        <f t="shared" si="1"/>
        <v>INVALID</v>
      </c>
    </row>
    <row r="85" ht="15.75" customHeight="1">
      <c r="G85" s="79">
        <v>83.0</v>
      </c>
      <c r="H85" s="185"/>
      <c r="I85" s="185"/>
      <c r="J85" s="186"/>
      <c r="K85" s="186"/>
      <c r="L85" s="186"/>
      <c r="M85" s="187"/>
      <c r="N85" s="187"/>
      <c r="O85" s="188"/>
      <c r="P85" s="188"/>
      <c r="Q85" s="188"/>
      <c r="R85" s="188"/>
      <c r="S85" s="91" t="str">
        <f>SUMPRODUCT(SUMIF('Master Sheet'!$B$3:$B$24,$H85:$R85,'Master Sheet'!$E$3:$E$24))</f>
        <v>0</v>
      </c>
      <c r="T85" s="92" t="str">
        <f>SUMPRODUCT(COUNTIFS('Master Sheet'!$B$3:$B$24,$H85:$R85,'Master Sheet'!$C$3:$C$24,T$2))</f>
        <v>0</v>
      </c>
      <c r="U85" s="92" t="str">
        <f>SUMPRODUCT(COUNTIFS('Master Sheet'!$B$3:$B$24,$H85:$R85,'Master Sheet'!$C$3:$C$24,U$2))</f>
        <v>0</v>
      </c>
      <c r="V85" s="93" t="str">
        <f t="shared" si="1"/>
        <v>INVALID</v>
      </c>
    </row>
    <row r="86" ht="15.75" customHeight="1">
      <c r="G86" s="64">
        <v>84.0</v>
      </c>
      <c r="H86" s="185"/>
      <c r="I86" s="185"/>
      <c r="J86" s="186"/>
      <c r="K86" s="186"/>
      <c r="L86" s="186"/>
      <c r="M86" s="187"/>
      <c r="N86" s="187"/>
      <c r="O86" s="188"/>
      <c r="P86" s="188"/>
      <c r="Q86" s="188"/>
      <c r="R86" s="188"/>
      <c r="S86" s="91" t="str">
        <f>SUMPRODUCT(SUMIF('Master Sheet'!$B$3:$B$24,$H86:$R86,'Master Sheet'!$E$3:$E$24))</f>
        <v>0</v>
      </c>
      <c r="T86" s="92" t="str">
        <f>SUMPRODUCT(COUNTIFS('Master Sheet'!$B$3:$B$24,$H86:$R86,'Master Sheet'!$C$3:$C$24,T$2))</f>
        <v>0</v>
      </c>
      <c r="U86" s="92" t="str">
        <f>SUMPRODUCT(COUNTIFS('Master Sheet'!$B$3:$B$24,$H86:$R86,'Master Sheet'!$C$3:$C$24,U$2))</f>
        <v>0</v>
      </c>
      <c r="V86" s="93" t="str">
        <f t="shared" si="1"/>
        <v>INVALID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$G$2:$V$86"/>
  <mergeCells count="6">
    <mergeCell ref="S1:V1"/>
    <mergeCell ref="O1:R1"/>
    <mergeCell ref="H1:I1"/>
    <mergeCell ref="J1:L1"/>
    <mergeCell ref="M1:N1"/>
    <mergeCell ref="A15:B15"/>
  </mergeCells>
  <conditionalFormatting sqref="V3:V36 V39:V52 V55:V86">
    <cfRule type="containsText" dxfId="0" priority="1" operator="containsText" text="&quot;INVALID&quot;">
      <formula>NOT(ISERROR(SEARCH(("""INVALID"""),(V3))))</formula>
    </cfRule>
  </conditionalFormatting>
  <conditionalFormatting sqref="V3:V36 V39:V52 V55:V8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7:V38">
    <cfRule type="containsText" dxfId="0" priority="3" operator="containsText" text="&quot;INVALID&quot;">
      <formula>NOT(ISERROR(SEARCH(("""INVALID"""),(V37))))</formula>
    </cfRule>
  </conditionalFormatting>
  <conditionalFormatting sqref="V37:V3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36 S39:S52 S55:S86">
    <cfRule type="cellIs" dxfId="0" priority="5" operator="greaterThan">
      <formula>100</formula>
    </cfRule>
  </conditionalFormatting>
  <conditionalFormatting sqref="T37:U38">
    <cfRule type="cellIs" dxfId="0" priority="6" operator="greaterThan">
      <formula>7</formula>
    </cfRule>
  </conditionalFormatting>
  <conditionalFormatting sqref="S37:S38">
    <cfRule type="cellIs" dxfId="0" priority="7" operator="greaterThan">
      <formula>100</formula>
    </cfRule>
  </conditionalFormatting>
  <conditionalFormatting sqref="V53:V54">
    <cfRule type="containsText" dxfId="0" priority="8" operator="containsText" text="&quot;INVALID&quot;">
      <formula>NOT(ISERROR(SEARCH(("""INVALID"""),(V53))))</formula>
    </cfRule>
  </conditionalFormatting>
  <conditionalFormatting sqref="V53:V5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3:U54">
    <cfRule type="cellIs" dxfId="0" priority="10" operator="greaterThan">
      <formula>7</formula>
    </cfRule>
  </conditionalFormatting>
  <conditionalFormatting sqref="T3:U36 T39:U52 T55:U86">
    <cfRule type="cellIs" dxfId="0" priority="11" operator="greaterThan">
      <formula>7</formula>
    </cfRule>
  </conditionalFormatting>
  <conditionalFormatting sqref="S53:S54">
    <cfRule type="cellIs" dxfId="0" priority="12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FF"/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17.29"/>
    <col customWidth="1" min="3" max="3" width="14.86"/>
    <col customWidth="1" min="4" max="4" width="14.43"/>
    <col customWidth="1" min="5" max="5" width="2.71"/>
    <col customWidth="1" hidden="1" min="6" max="6" width="10.0"/>
    <col customWidth="1" min="7" max="7" width="3.0"/>
    <col customWidth="1" min="8" max="8" width="9.29"/>
    <col customWidth="1" min="9" max="10" width="8.43"/>
    <col customWidth="1" min="11" max="13" width="9.43"/>
    <col customWidth="1" min="14" max="14" width="9.57"/>
    <col customWidth="1" min="15" max="15" width="9.43"/>
    <col customWidth="1" min="16" max="18" width="11.43"/>
    <col customWidth="1" min="19" max="19" width="8.43"/>
    <col customWidth="1" min="20" max="20" width="5.14"/>
    <col customWidth="1" min="21" max="21" width="3.86"/>
    <col customWidth="1" min="22" max="22" width="8.29"/>
  </cols>
  <sheetData>
    <row r="1" ht="15.75" customHeight="1">
      <c r="A1" s="206" t="s">
        <v>12</v>
      </c>
      <c r="B1" s="207" t="s">
        <v>1</v>
      </c>
      <c r="C1" s="207" t="s">
        <v>2</v>
      </c>
      <c r="D1" s="208" t="s">
        <v>3</v>
      </c>
      <c r="G1" s="54"/>
      <c r="H1" s="55" t="s">
        <v>57</v>
      </c>
      <c r="I1" s="42"/>
      <c r="J1" s="56" t="s">
        <v>13</v>
      </c>
      <c r="K1" s="41"/>
      <c r="L1" s="41"/>
      <c r="M1" s="41"/>
      <c r="N1" s="55" t="s">
        <v>14</v>
      </c>
      <c r="O1" s="42"/>
      <c r="P1" s="55" t="s">
        <v>58</v>
      </c>
      <c r="Q1" s="41"/>
      <c r="R1" s="42"/>
      <c r="S1" s="57" t="s">
        <v>59</v>
      </c>
      <c r="T1" s="58"/>
      <c r="U1" s="58"/>
      <c r="V1" s="59"/>
    </row>
    <row r="2" ht="15.75" customHeight="1">
      <c r="A2" s="182" t="str">
        <f>'Master Sheet'!H3</f>
        <v>#N/A</v>
      </c>
      <c r="B2" s="183" t="str">
        <f>'Master Sheet'!M3</f>
        <v>#N/A</v>
      </c>
      <c r="C2" s="183" t="str">
        <f>'Master Sheet'!R3</f>
        <v>#N/A</v>
      </c>
      <c r="D2" s="184" t="str">
        <f>'Master Sheet'!W3</f>
        <v>#N/A</v>
      </c>
      <c r="G2" s="60"/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G3" s="64">
        <v>1.0</v>
      </c>
      <c r="H3" s="185" t="s">
        <v>83</v>
      </c>
      <c r="I3" s="185" t="s">
        <v>84</v>
      </c>
      <c r="J3" s="186" t="s">
        <v>85</v>
      </c>
      <c r="K3" s="186" t="s">
        <v>86</v>
      </c>
      <c r="L3" s="186" t="s">
        <v>87</v>
      </c>
      <c r="M3" s="186" t="s">
        <v>94</v>
      </c>
      <c r="N3" s="187" t="s">
        <v>88</v>
      </c>
      <c r="O3" s="187" t="s">
        <v>89</v>
      </c>
      <c r="P3" s="188" t="s">
        <v>91</v>
      </c>
      <c r="Q3" s="188" t="s">
        <v>92</v>
      </c>
      <c r="R3" s="188" t="s">
        <v>93</v>
      </c>
      <c r="S3" s="76" t="str">
        <f>SUMPRODUCT(SUMIF('Master Sheet'!$B$3:$B$24,$H3:$R3,'Master Sheet'!$E$3:$E$24))</f>
        <v>0</v>
      </c>
      <c r="T3" s="77" t="str">
        <f>SUMPRODUCT(COUNTIFS('Master Sheet'!$B$3:$B$24,$H3:$R3,'Master Sheet'!$C$3:$C$24,T$2))</f>
        <v>0</v>
      </c>
      <c r="U3" s="77" t="str">
        <f>SUMPRODUCT(COUNTIFS('Master Sheet'!$B$3:$B$24,$H3:$R3,'Master Sheet'!$C$3:$C$24,U$2))</f>
        <v>0</v>
      </c>
      <c r="V3" s="78" t="str">
        <f t="shared" ref="V3:V72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G4" s="79">
        <v>2.0</v>
      </c>
      <c r="H4" s="185" t="s">
        <v>83</v>
      </c>
      <c r="I4" s="185" t="s">
        <v>84</v>
      </c>
      <c r="J4" s="186" t="s">
        <v>85</v>
      </c>
      <c r="K4" s="186" t="s">
        <v>86</v>
      </c>
      <c r="L4" s="186" t="s">
        <v>87</v>
      </c>
      <c r="M4" s="186" t="s">
        <v>97</v>
      </c>
      <c r="N4" s="187" t="s">
        <v>88</v>
      </c>
      <c r="O4" s="187" t="s">
        <v>90</v>
      </c>
      <c r="P4" s="188" t="s">
        <v>91</v>
      </c>
      <c r="Q4" s="188" t="s">
        <v>92</v>
      </c>
      <c r="R4" s="188" t="s">
        <v>96</v>
      </c>
      <c r="S4" s="91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93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G5" s="64">
        <v>3.0</v>
      </c>
      <c r="H5" s="185" t="s">
        <v>83</v>
      </c>
      <c r="I5" s="185" t="s">
        <v>84</v>
      </c>
      <c r="J5" s="186" t="s">
        <v>85</v>
      </c>
      <c r="K5" s="186" t="s">
        <v>86</v>
      </c>
      <c r="L5" s="186" t="s">
        <v>87</v>
      </c>
      <c r="M5" s="186" t="s">
        <v>100</v>
      </c>
      <c r="N5" s="187" t="s">
        <v>88</v>
      </c>
      <c r="O5" s="187" t="s">
        <v>95</v>
      </c>
      <c r="P5" s="188" t="s">
        <v>91</v>
      </c>
      <c r="Q5" s="188" t="s">
        <v>92</v>
      </c>
      <c r="R5" s="188" t="s">
        <v>99</v>
      </c>
      <c r="S5" s="91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93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G6" s="64">
        <v>4.0</v>
      </c>
      <c r="H6" s="185" t="s">
        <v>83</v>
      </c>
      <c r="I6" s="185" t="s">
        <v>84</v>
      </c>
      <c r="J6" s="186" t="s">
        <v>85</v>
      </c>
      <c r="K6" s="186" t="s">
        <v>86</v>
      </c>
      <c r="L6" s="186" t="s">
        <v>87</v>
      </c>
      <c r="M6" s="186" t="s">
        <v>102</v>
      </c>
      <c r="N6" s="187" t="s">
        <v>88</v>
      </c>
      <c r="O6" s="187" t="s">
        <v>98</v>
      </c>
      <c r="P6" s="188" t="s">
        <v>91</v>
      </c>
      <c r="Q6" s="188" t="s">
        <v>92</v>
      </c>
      <c r="R6" s="188" t="s">
        <v>101</v>
      </c>
      <c r="S6" s="91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93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G7" s="79">
        <v>5.0</v>
      </c>
      <c r="H7" s="185" t="s">
        <v>83</v>
      </c>
      <c r="I7" s="185" t="s">
        <v>84</v>
      </c>
      <c r="J7" s="186" t="s">
        <v>85</v>
      </c>
      <c r="K7" s="186" t="s">
        <v>86</v>
      </c>
      <c r="L7" s="186" t="s">
        <v>87</v>
      </c>
      <c r="M7" s="186" t="s">
        <v>104</v>
      </c>
      <c r="N7" s="187" t="s">
        <v>89</v>
      </c>
      <c r="O7" s="187" t="s">
        <v>90</v>
      </c>
      <c r="P7" s="188" t="s">
        <v>91</v>
      </c>
      <c r="Q7" s="188" t="s">
        <v>92</v>
      </c>
      <c r="R7" s="188" t="s">
        <v>103</v>
      </c>
      <c r="S7" s="91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93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G8" s="64">
        <v>6.0</v>
      </c>
      <c r="H8" s="185" t="s">
        <v>83</v>
      </c>
      <c r="I8" s="185" t="s">
        <v>84</v>
      </c>
      <c r="J8" s="186" t="s">
        <v>85</v>
      </c>
      <c r="K8" s="186" t="s">
        <v>86</v>
      </c>
      <c r="L8" s="186" t="s">
        <v>94</v>
      </c>
      <c r="M8" s="186" t="s">
        <v>97</v>
      </c>
      <c r="N8" s="187" t="s">
        <v>89</v>
      </c>
      <c r="O8" s="187" t="s">
        <v>95</v>
      </c>
      <c r="P8" s="188" t="s">
        <v>91</v>
      </c>
      <c r="Q8" s="188" t="s">
        <v>93</v>
      </c>
      <c r="R8" s="188" t="s">
        <v>96</v>
      </c>
      <c r="S8" s="91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93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G9" s="64">
        <v>7.0</v>
      </c>
      <c r="H9" s="185" t="s">
        <v>83</v>
      </c>
      <c r="I9" s="185" t="s">
        <v>84</v>
      </c>
      <c r="J9" s="186" t="s">
        <v>85</v>
      </c>
      <c r="K9" s="186" t="s">
        <v>86</v>
      </c>
      <c r="L9" s="186" t="s">
        <v>94</v>
      </c>
      <c r="M9" s="186" t="s">
        <v>100</v>
      </c>
      <c r="N9" s="187" t="s">
        <v>89</v>
      </c>
      <c r="O9" s="187" t="s">
        <v>98</v>
      </c>
      <c r="P9" s="188" t="s">
        <v>91</v>
      </c>
      <c r="Q9" s="188" t="s">
        <v>93</v>
      </c>
      <c r="R9" s="188" t="s">
        <v>99</v>
      </c>
      <c r="S9" s="91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93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G10" s="79">
        <v>8.0</v>
      </c>
      <c r="H10" s="185" t="s">
        <v>83</v>
      </c>
      <c r="I10" s="185" t="s">
        <v>84</v>
      </c>
      <c r="J10" s="186" t="s">
        <v>85</v>
      </c>
      <c r="K10" s="186" t="s">
        <v>86</v>
      </c>
      <c r="L10" s="186" t="s">
        <v>94</v>
      </c>
      <c r="M10" s="186" t="s">
        <v>102</v>
      </c>
      <c r="N10" s="187" t="s">
        <v>90</v>
      </c>
      <c r="O10" s="187" t="s">
        <v>95</v>
      </c>
      <c r="P10" s="188" t="s">
        <v>91</v>
      </c>
      <c r="Q10" s="188" t="s">
        <v>93</v>
      </c>
      <c r="R10" s="188" t="s">
        <v>101</v>
      </c>
      <c r="S10" s="91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93" t="str">
        <f t="shared" si="1"/>
        <v>INVALID</v>
      </c>
    </row>
    <row r="11" ht="15.75" customHeight="1">
      <c r="A11" s="190"/>
      <c r="B11" s="183" t="str">
        <f>'Master Sheet'!M12</f>
        <v>#N/A</v>
      </c>
      <c r="C11" s="192"/>
      <c r="D11" s="184" t="str">
        <f>'Master Sheet'!W12</f>
        <v>#N/A</v>
      </c>
      <c r="G11" s="64">
        <v>9.0</v>
      </c>
      <c r="H11" s="185" t="s">
        <v>83</v>
      </c>
      <c r="I11" s="185" t="s">
        <v>84</v>
      </c>
      <c r="J11" s="186" t="s">
        <v>85</v>
      </c>
      <c r="K11" s="186" t="s">
        <v>86</v>
      </c>
      <c r="L11" s="186" t="s">
        <v>94</v>
      </c>
      <c r="M11" s="186" t="s">
        <v>104</v>
      </c>
      <c r="N11" s="187" t="s">
        <v>90</v>
      </c>
      <c r="O11" s="187" t="s">
        <v>98</v>
      </c>
      <c r="P11" s="188" t="s">
        <v>91</v>
      </c>
      <c r="Q11" s="188" t="s">
        <v>93</v>
      </c>
      <c r="R11" s="188" t="s">
        <v>103</v>
      </c>
      <c r="S11" s="91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93" t="str">
        <f t="shared" si="1"/>
        <v>INVALID</v>
      </c>
    </row>
    <row r="12">
      <c r="G12" s="64">
        <v>10.0</v>
      </c>
      <c r="H12" s="185" t="s">
        <v>83</v>
      </c>
      <c r="I12" s="185" t="s">
        <v>84</v>
      </c>
      <c r="J12" s="186" t="s">
        <v>85</v>
      </c>
      <c r="K12" s="186" t="s">
        <v>86</v>
      </c>
      <c r="L12" s="186" t="s">
        <v>97</v>
      </c>
      <c r="M12" s="186" t="s">
        <v>100</v>
      </c>
      <c r="N12" s="187" t="s">
        <v>95</v>
      </c>
      <c r="O12" s="187" t="s">
        <v>98</v>
      </c>
      <c r="P12" s="188" t="s">
        <v>91</v>
      </c>
      <c r="Q12" s="188" t="s">
        <v>96</v>
      </c>
      <c r="R12" s="188" t="s">
        <v>99</v>
      </c>
      <c r="S12" s="91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93" t="str">
        <f t="shared" si="1"/>
        <v>INVALID</v>
      </c>
    </row>
    <row r="13">
      <c r="A13" s="4"/>
      <c r="B13" s="4"/>
      <c r="C13" s="4"/>
      <c r="D13" s="4"/>
      <c r="G13" s="79">
        <v>11.0</v>
      </c>
      <c r="H13" s="185" t="s">
        <v>83</v>
      </c>
      <c r="I13" s="185" t="s">
        <v>84</v>
      </c>
      <c r="J13" s="186" t="s">
        <v>85</v>
      </c>
      <c r="K13" s="186" t="s">
        <v>86</v>
      </c>
      <c r="L13" s="186" t="s">
        <v>97</v>
      </c>
      <c r="M13" s="186" t="s">
        <v>102</v>
      </c>
      <c r="N13" s="187" t="s">
        <v>88</v>
      </c>
      <c r="O13" s="187" t="s">
        <v>89</v>
      </c>
      <c r="P13" s="188" t="s">
        <v>91</v>
      </c>
      <c r="Q13" s="188" t="s">
        <v>96</v>
      </c>
      <c r="R13" s="188" t="s">
        <v>101</v>
      </c>
      <c r="S13" s="91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93" t="str">
        <f t="shared" si="1"/>
        <v>INVALID</v>
      </c>
    </row>
    <row r="14" ht="15.75" customHeight="1">
      <c r="G14" s="64">
        <v>12.0</v>
      </c>
      <c r="H14" s="185" t="s">
        <v>83</v>
      </c>
      <c r="I14" s="185" t="s">
        <v>84</v>
      </c>
      <c r="J14" s="186" t="s">
        <v>85</v>
      </c>
      <c r="K14" s="186" t="s">
        <v>86</v>
      </c>
      <c r="L14" s="186" t="s">
        <v>97</v>
      </c>
      <c r="M14" s="186" t="s">
        <v>104</v>
      </c>
      <c r="N14" s="187" t="s">
        <v>88</v>
      </c>
      <c r="O14" s="187" t="s">
        <v>90</v>
      </c>
      <c r="P14" s="188" t="s">
        <v>91</v>
      </c>
      <c r="Q14" s="188" t="s">
        <v>96</v>
      </c>
      <c r="R14" s="188" t="s">
        <v>103</v>
      </c>
      <c r="S14" s="91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93" t="str">
        <f t="shared" si="1"/>
        <v>INVALID</v>
      </c>
    </row>
    <row r="15" ht="16.5" customHeight="1">
      <c r="A15" s="194" t="s">
        <v>105</v>
      </c>
      <c r="B15" s="42"/>
      <c r="C15" s="195" t="str">
        <f>MAX(COMBIN('Master Sheet'!$I$16,4),COMBIN('Master Sheet'!$I$18,3))</f>
        <v>15</v>
      </c>
      <c r="G15" s="79">
        <v>13.0</v>
      </c>
      <c r="H15" s="185" t="s">
        <v>83</v>
      </c>
      <c r="I15" s="185" t="s">
        <v>84</v>
      </c>
      <c r="J15" s="186" t="s">
        <v>85</v>
      </c>
      <c r="K15" s="186" t="s">
        <v>86</v>
      </c>
      <c r="L15" s="186" t="s">
        <v>100</v>
      </c>
      <c r="M15" s="186" t="s">
        <v>102</v>
      </c>
      <c r="N15" s="187" t="s">
        <v>88</v>
      </c>
      <c r="O15" s="187" t="s">
        <v>95</v>
      </c>
      <c r="P15" s="188" t="s">
        <v>91</v>
      </c>
      <c r="Q15" s="188" t="s">
        <v>99</v>
      </c>
      <c r="R15" s="188" t="s">
        <v>101</v>
      </c>
      <c r="S15" s="91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93" t="str">
        <f t="shared" si="1"/>
        <v>INVALID</v>
      </c>
    </row>
    <row r="16">
      <c r="G16" s="64">
        <v>14.0</v>
      </c>
      <c r="H16" s="185" t="s">
        <v>83</v>
      </c>
      <c r="I16" s="185" t="s">
        <v>84</v>
      </c>
      <c r="J16" s="186" t="s">
        <v>85</v>
      </c>
      <c r="K16" s="186" t="s">
        <v>86</v>
      </c>
      <c r="L16" s="186" t="s">
        <v>100</v>
      </c>
      <c r="M16" s="186" t="s">
        <v>104</v>
      </c>
      <c r="N16" s="187" t="s">
        <v>88</v>
      </c>
      <c r="O16" s="187" t="s">
        <v>98</v>
      </c>
      <c r="P16" s="188" t="s">
        <v>91</v>
      </c>
      <c r="Q16" s="188" t="s">
        <v>99</v>
      </c>
      <c r="R16" s="188" t="s">
        <v>103</v>
      </c>
      <c r="S16" s="91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93" t="str">
        <f t="shared" si="1"/>
        <v>INVALID</v>
      </c>
    </row>
    <row r="17">
      <c r="G17" s="64">
        <v>15.0</v>
      </c>
      <c r="H17" s="185" t="s">
        <v>83</v>
      </c>
      <c r="I17" s="185" t="s">
        <v>84</v>
      </c>
      <c r="J17" s="186" t="s">
        <v>85</v>
      </c>
      <c r="K17" s="186" t="s">
        <v>86</v>
      </c>
      <c r="L17" s="186" t="s">
        <v>102</v>
      </c>
      <c r="M17" s="186" t="s">
        <v>104</v>
      </c>
      <c r="N17" s="187" t="s">
        <v>89</v>
      </c>
      <c r="O17" s="187" t="s">
        <v>90</v>
      </c>
      <c r="P17" s="188" t="s">
        <v>91</v>
      </c>
      <c r="Q17" s="188" t="s">
        <v>101</v>
      </c>
      <c r="R17" s="188" t="s">
        <v>103</v>
      </c>
      <c r="S17" s="91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93" t="str">
        <f t="shared" si="1"/>
        <v>INVALID</v>
      </c>
    </row>
    <row r="18">
      <c r="G18" s="79">
        <v>16.0</v>
      </c>
      <c r="H18" s="185" t="s">
        <v>83</v>
      </c>
      <c r="I18" s="185" t="s">
        <v>84</v>
      </c>
      <c r="J18" s="186" t="s">
        <v>85</v>
      </c>
      <c r="K18" s="186" t="s">
        <v>87</v>
      </c>
      <c r="L18" s="186" t="s">
        <v>94</v>
      </c>
      <c r="M18" s="186" t="s">
        <v>97</v>
      </c>
      <c r="N18" s="187" t="s">
        <v>89</v>
      </c>
      <c r="O18" s="187" t="s">
        <v>95</v>
      </c>
      <c r="P18" s="188" t="s">
        <v>92</v>
      </c>
      <c r="Q18" s="188" t="s">
        <v>93</v>
      </c>
      <c r="R18" s="188" t="s">
        <v>96</v>
      </c>
      <c r="S18" s="91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93" t="str">
        <f t="shared" si="1"/>
        <v>INVALID</v>
      </c>
    </row>
    <row r="19">
      <c r="G19" s="64">
        <v>17.0</v>
      </c>
      <c r="H19" s="185" t="s">
        <v>83</v>
      </c>
      <c r="I19" s="185" t="s">
        <v>84</v>
      </c>
      <c r="J19" s="186" t="s">
        <v>85</v>
      </c>
      <c r="K19" s="186" t="s">
        <v>87</v>
      </c>
      <c r="L19" s="186" t="s">
        <v>94</v>
      </c>
      <c r="M19" s="186" t="s">
        <v>100</v>
      </c>
      <c r="N19" s="187" t="s">
        <v>89</v>
      </c>
      <c r="O19" s="187" t="s">
        <v>98</v>
      </c>
      <c r="P19" s="188" t="s">
        <v>92</v>
      </c>
      <c r="Q19" s="188" t="s">
        <v>93</v>
      </c>
      <c r="R19" s="188" t="s">
        <v>99</v>
      </c>
      <c r="S19" s="91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93" t="str">
        <f t="shared" si="1"/>
        <v>INVALID</v>
      </c>
    </row>
    <row r="20">
      <c r="A20" s="4"/>
      <c r="B20" s="4"/>
      <c r="C20" s="4"/>
      <c r="D20" s="4"/>
      <c r="G20" s="64">
        <v>18.0</v>
      </c>
      <c r="H20" s="185" t="s">
        <v>83</v>
      </c>
      <c r="I20" s="185" t="s">
        <v>84</v>
      </c>
      <c r="J20" s="186" t="s">
        <v>85</v>
      </c>
      <c r="K20" s="186" t="s">
        <v>87</v>
      </c>
      <c r="L20" s="186" t="s">
        <v>94</v>
      </c>
      <c r="M20" s="186" t="s">
        <v>102</v>
      </c>
      <c r="N20" s="187" t="s">
        <v>90</v>
      </c>
      <c r="O20" s="187" t="s">
        <v>95</v>
      </c>
      <c r="P20" s="188" t="s">
        <v>92</v>
      </c>
      <c r="Q20" s="188" t="s">
        <v>93</v>
      </c>
      <c r="R20" s="188" t="s">
        <v>101</v>
      </c>
      <c r="S20" s="91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93" t="str">
        <f t="shared" si="1"/>
        <v>INVALID</v>
      </c>
    </row>
    <row r="21" ht="15.75" customHeight="1">
      <c r="G21" s="79">
        <v>19.0</v>
      </c>
      <c r="H21" s="185" t="s">
        <v>83</v>
      </c>
      <c r="I21" s="185" t="s">
        <v>84</v>
      </c>
      <c r="J21" s="186" t="s">
        <v>85</v>
      </c>
      <c r="K21" s="186" t="s">
        <v>87</v>
      </c>
      <c r="L21" s="186" t="s">
        <v>94</v>
      </c>
      <c r="M21" s="186" t="s">
        <v>104</v>
      </c>
      <c r="N21" s="187" t="s">
        <v>90</v>
      </c>
      <c r="O21" s="187" t="s">
        <v>98</v>
      </c>
      <c r="P21" s="188" t="s">
        <v>92</v>
      </c>
      <c r="Q21" s="188" t="s">
        <v>93</v>
      </c>
      <c r="R21" s="188" t="s">
        <v>103</v>
      </c>
      <c r="S21" s="91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93" t="str">
        <f t="shared" si="1"/>
        <v>INVALID</v>
      </c>
    </row>
    <row r="22" ht="15.75" customHeight="1">
      <c r="G22" s="64">
        <v>20.0</v>
      </c>
      <c r="H22" s="185" t="s">
        <v>83</v>
      </c>
      <c r="I22" s="185" t="s">
        <v>84</v>
      </c>
      <c r="J22" s="186" t="s">
        <v>85</v>
      </c>
      <c r="K22" s="186" t="s">
        <v>87</v>
      </c>
      <c r="L22" s="186" t="s">
        <v>97</v>
      </c>
      <c r="M22" s="186" t="s">
        <v>100</v>
      </c>
      <c r="N22" s="187" t="s">
        <v>95</v>
      </c>
      <c r="O22" s="187" t="s">
        <v>98</v>
      </c>
      <c r="P22" s="188" t="s">
        <v>92</v>
      </c>
      <c r="Q22" s="188" t="s">
        <v>96</v>
      </c>
      <c r="R22" s="188" t="s">
        <v>99</v>
      </c>
      <c r="S22" s="91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93" t="str">
        <f t="shared" si="1"/>
        <v>INVALID</v>
      </c>
    </row>
    <row r="23" ht="15.75" customHeight="1">
      <c r="G23" s="64">
        <v>21.0</v>
      </c>
      <c r="H23" s="185" t="s">
        <v>83</v>
      </c>
      <c r="I23" s="185" t="s">
        <v>84</v>
      </c>
      <c r="J23" s="186" t="s">
        <v>85</v>
      </c>
      <c r="K23" s="186" t="s">
        <v>87</v>
      </c>
      <c r="L23" s="186" t="s">
        <v>97</v>
      </c>
      <c r="M23" s="186" t="s">
        <v>102</v>
      </c>
      <c r="N23" s="187" t="s">
        <v>88</v>
      </c>
      <c r="O23" s="187" t="s">
        <v>89</v>
      </c>
      <c r="P23" s="188" t="s">
        <v>92</v>
      </c>
      <c r="Q23" s="188" t="s">
        <v>96</v>
      </c>
      <c r="R23" s="188" t="s">
        <v>101</v>
      </c>
      <c r="S23" s="91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93" t="str">
        <f t="shared" si="1"/>
        <v>INVALID</v>
      </c>
    </row>
    <row r="24" ht="15.75" customHeight="1">
      <c r="G24" s="79">
        <v>22.0</v>
      </c>
      <c r="H24" s="185" t="s">
        <v>83</v>
      </c>
      <c r="I24" s="185" t="s">
        <v>84</v>
      </c>
      <c r="J24" s="186" t="s">
        <v>85</v>
      </c>
      <c r="K24" s="186" t="s">
        <v>87</v>
      </c>
      <c r="L24" s="186" t="s">
        <v>97</v>
      </c>
      <c r="M24" s="186" t="s">
        <v>104</v>
      </c>
      <c r="N24" s="187" t="s">
        <v>88</v>
      </c>
      <c r="O24" s="187" t="s">
        <v>90</v>
      </c>
      <c r="P24" s="188" t="s">
        <v>92</v>
      </c>
      <c r="Q24" s="188" t="s">
        <v>96</v>
      </c>
      <c r="R24" s="188" t="s">
        <v>103</v>
      </c>
      <c r="S24" s="91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93" t="str">
        <f t="shared" si="1"/>
        <v>INVALID</v>
      </c>
    </row>
    <row r="25" ht="15.75" customHeight="1">
      <c r="G25" s="64">
        <v>23.0</v>
      </c>
      <c r="H25" s="185" t="s">
        <v>83</v>
      </c>
      <c r="I25" s="185" t="s">
        <v>84</v>
      </c>
      <c r="J25" s="186" t="s">
        <v>85</v>
      </c>
      <c r="K25" s="186" t="s">
        <v>87</v>
      </c>
      <c r="L25" s="186" t="s">
        <v>100</v>
      </c>
      <c r="M25" s="186" t="s">
        <v>102</v>
      </c>
      <c r="N25" s="187" t="s">
        <v>88</v>
      </c>
      <c r="O25" s="187" t="s">
        <v>95</v>
      </c>
      <c r="P25" s="188" t="s">
        <v>92</v>
      </c>
      <c r="Q25" s="188" t="s">
        <v>99</v>
      </c>
      <c r="R25" s="188" t="s">
        <v>101</v>
      </c>
      <c r="S25" s="91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93" t="str">
        <f t="shared" si="1"/>
        <v>INVALID</v>
      </c>
    </row>
    <row r="26" ht="15.75" customHeight="1">
      <c r="G26" s="79">
        <v>24.0</v>
      </c>
      <c r="H26" s="185" t="s">
        <v>83</v>
      </c>
      <c r="I26" s="185" t="s">
        <v>84</v>
      </c>
      <c r="J26" s="186" t="s">
        <v>85</v>
      </c>
      <c r="K26" s="186" t="s">
        <v>87</v>
      </c>
      <c r="L26" s="186" t="s">
        <v>100</v>
      </c>
      <c r="M26" s="186" t="s">
        <v>104</v>
      </c>
      <c r="N26" s="187" t="s">
        <v>88</v>
      </c>
      <c r="O26" s="187" t="s">
        <v>98</v>
      </c>
      <c r="P26" s="188" t="s">
        <v>92</v>
      </c>
      <c r="Q26" s="188" t="s">
        <v>99</v>
      </c>
      <c r="R26" s="188" t="s">
        <v>103</v>
      </c>
      <c r="S26" s="91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93" t="str">
        <f t="shared" si="1"/>
        <v>INVALID</v>
      </c>
    </row>
    <row r="27" ht="15.75" customHeight="1">
      <c r="G27" s="64">
        <v>25.0</v>
      </c>
      <c r="H27" s="185" t="s">
        <v>83</v>
      </c>
      <c r="I27" s="185" t="s">
        <v>84</v>
      </c>
      <c r="J27" s="186" t="s">
        <v>85</v>
      </c>
      <c r="K27" s="186" t="s">
        <v>87</v>
      </c>
      <c r="L27" s="186" t="s">
        <v>102</v>
      </c>
      <c r="M27" s="186" t="s">
        <v>104</v>
      </c>
      <c r="N27" s="187" t="s">
        <v>89</v>
      </c>
      <c r="O27" s="187" t="s">
        <v>90</v>
      </c>
      <c r="P27" s="188" t="s">
        <v>92</v>
      </c>
      <c r="Q27" s="188" t="s">
        <v>101</v>
      </c>
      <c r="R27" s="188" t="s">
        <v>103</v>
      </c>
      <c r="S27" s="91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93" t="str">
        <f t="shared" si="1"/>
        <v>INVALID</v>
      </c>
    </row>
    <row r="28" ht="15.75" customHeight="1">
      <c r="G28" s="64">
        <v>26.0</v>
      </c>
      <c r="H28" s="185" t="s">
        <v>83</v>
      </c>
      <c r="I28" s="185" t="s">
        <v>84</v>
      </c>
      <c r="J28" s="186" t="s">
        <v>85</v>
      </c>
      <c r="K28" s="186" t="s">
        <v>94</v>
      </c>
      <c r="L28" s="186" t="s">
        <v>97</v>
      </c>
      <c r="M28" s="186" t="s">
        <v>100</v>
      </c>
      <c r="N28" s="187" t="s">
        <v>89</v>
      </c>
      <c r="O28" s="187" t="s">
        <v>95</v>
      </c>
      <c r="P28" s="188" t="s">
        <v>93</v>
      </c>
      <c r="Q28" s="188" t="s">
        <v>96</v>
      </c>
      <c r="R28" s="188" t="s">
        <v>99</v>
      </c>
      <c r="S28" s="91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93" t="str">
        <f t="shared" si="1"/>
        <v>INVALID</v>
      </c>
    </row>
    <row r="29" ht="15.75" customHeight="1">
      <c r="G29" s="79">
        <v>27.0</v>
      </c>
      <c r="H29" s="185" t="s">
        <v>83</v>
      </c>
      <c r="I29" s="185" t="s">
        <v>84</v>
      </c>
      <c r="J29" s="186" t="s">
        <v>85</v>
      </c>
      <c r="K29" s="186" t="s">
        <v>94</v>
      </c>
      <c r="L29" s="186" t="s">
        <v>97</v>
      </c>
      <c r="M29" s="186" t="s">
        <v>102</v>
      </c>
      <c r="N29" s="187" t="s">
        <v>89</v>
      </c>
      <c r="O29" s="187" t="s">
        <v>98</v>
      </c>
      <c r="P29" s="188" t="s">
        <v>93</v>
      </c>
      <c r="Q29" s="188" t="s">
        <v>96</v>
      </c>
      <c r="R29" s="188" t="s">
        <v>101</v>
      </c>
      <c r="S29" s="91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93" t="str">
        <f t="shared" si="1"/>
        <v>INVALID</v>
      </c>
    </row>
    <row r="30" ht="15.75" customHeight="1">
      <c r="G30" s="64">
        <v>28.0</v>
      </c>
      <c r="H30" s="185" t="s">
        <v>83</v>
      </c>
      <c r="I30" s="185" t="s">
        <v>84</v>
      </c>
      <c r="J30" s="186" t="s">
        <v>85</v>
      </c>
      <c r="K30" s="186" t="s">
        <v>94</v>
      </c>
      <c r="L30" s="186" t="s">
        <v>97</v>
      </c>
      <c r="M30" s="186" t="s">
        <v>104</v>
      </c>
      <c r="N30" s="187" t="s">
        <v>90</v>
      </c>
      <c r="O30" s="187" t="s">
        <v>95</v>
      </c>
      <c r="P30" s="188" t="s">
        <v>93</v>
      </c>
      <c r="Q30" s="188" t="s">
        <v>96</v>
      </c>
      <c r="R30" s="188" t="s">
        <v>103</v>
      </c>
      <c r="S30" s="91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93" t="str">
        <f t="shared" si="1"/>
        <v>INVALID</v>
      </c>
    </row>
    <row r="31" ht="15.75" customHeight="1">
      <c r="G31" s="64">
        <v>29.0</v>
      </c>
      <c r="H31" s="185" t="s">
        <v>83</v>
      </c>
      <c r="I31" s="185" t="s">
        <v>84</v>
      </c>
      <c r="J31" s="186" t="s">
        <v>85</v>
      </c>
      <c r="K31" s="186" t="s">
        <v>94</v>
      </c>
      <c r="L31" s="186" t="s">
        <v>100</v>
      </c>
      <c r="M31" s="186" t="s">
        <v>102</v>
      </c>
      <c r="N31" s="187" t="s">
        <v>90</v>
      </c>
      <c r="O31" s="187" t="s">
        <v>98</v>
      </c>
      <c r="P31" s="188" t="s">
        <v>93</v>
      </c>
      <c r="Q31" s="188" t="s">
        <v>99</v>
      </c>
      <c r="R31" s="188" t="s">
        <v>101</v>
      </c>
      <c r="S31" s="91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93" t="str">
        <f t="shared" si="1"/>
        <v>INVALID</v>
      </c>
    </row>
    <row r="32" ht="15.75" customHeight="1">
      <c r="G32" s="79">
        <v>30.0</v>
      </c>
      <c r="H32" s="185" t="s">
        <v>83</v>
      </c>
      <c r="I32" s="185" t="s">
        <v>84</v>
      </c>
      <c r="J32" s="186" t="s">
        <v>85</v>
      </c>
      <c r="K32" s="186" t="s">
        <v>94</v>
      </c>
      <c r="L32" s="186" t="s">
        <v>100</v>
      </c>
      <c r="M32" s="186" t="s">
        <v>104</v>
      </c>
      <c r="N32" s="187" t="s">
        <v>95</v>
      </c>
      <c r="O32" s="187" t="s">
        <v>98</v>
      </c>
      <c r="P32" s="188" t="s">
        <v>93</v>
      </c>
      <c r="Q32" s="188" t="s">
        <v>99</v>
      </c>
      <c r="R32" s="188" t="s">
        <v>103</v>
      </c>
      <c r="S32" s="91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93" t="str">
        <f t="shared" si="1"/>
        <v>INVALID</v>
      </c>
    </row>
    <row r="33" ht="15.75" customHeight="1">
      <c r="G33" s="64">
        <v>31.0</v>
      </c>
      <c r="H33" s="185" t="s">
        <v>83</v>
      </c>
      <c r="I33" s="185" t="s">
        <v>84</v>
      </c>
      <c r="J33" s="186" t="s">
        <v>85</v>
      </c>
      <c r="K33" s="186" t="s">
        <v>94</v>
      </c>
      <c r="L33" s="186" t="s">
        <v>102</v>
      </c>
      <c r="M33" s="186" t="s">
        <v>104</v>
      </c>
      <c r="N33" s="187" t="s">
        <v>88</v>
      </c>
      <c r="O33" s="187" t="s">
        <v>89</v>
      </c>
      <c r="P33" s="188" t="s">
        <v>93</v>
      </c>
      <c r="Q33" s="188" t="s">
        <v>101</v>
      </c>
      <c r="R33" s="188" t="s">
        <v>103</v>
      </c>
      <c r="S33" s="91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93" t="str">
        <f t="shared" si="1"/>
        <v>INVALID</v>
      </c>
    </row>
    <row r="34" ht="15.75" customHeight="1">
      <c r="G34" s="64">
        <v>32.0</v>
      </c>
      <c r="H34" s="185" t="s">
        <v>83</v>
      </c>
      <c r="I34" s="185" t="s">
        <v>84</v>
      </c>
      <c r="J34" s="186" t="s">
        <v>85</v>
      </c>
      <c r="K34" s="186" t="s">
        <v>97</v>
      </c>
      <c r="L34" s="186" t="s">
        <v>100</v>
      </c>
      <c r="M34" s="186" t="s">
        <v>102</v>
      </c>
      <c r="N34" s="187" t="s">
        <v>88</v>
      </c>
      <c r="O34" s="187" t="s">
        <v>90</v>
      </c>
      <c r="P34" s="188" t="s">
        <v>96</v>
      </c>
      <c r="Q34" s="188" t="s">
        <v>99</v>
      </c>
      <c r="R34" s="188" t="s">
        <v>101</v>
      </c>
      <c r="S34" s="91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93" t="str">
        <f t="shared" si="1"/>
        <v>INVALID</v>
      </c>
    </row>
    <row r="35" ht="15.75" customHeight="1">
      <c r="G35" s="79">
        <v>33.0</v>
      </c>
      <c r="H35" s="185" t="s">
        <v>83</v>
      </c>
      <c r="I35" s="185" t="s">
        <v>84</v>
      </c>
      <c r="J35" s="186" t="s">
        <v>85</v>
      </c>
      <c r="K35" s="186" t="s">
        <v>97</v>
      </c>
      <c r="L35" s="186" t="s">
        <v>100</v>
      </c>
      <c r="M35" s="186" t="s">
        <v>104</v>
      </c>
      <c r="N35" s="187" t="s">
        <v>88</v>
      </c>
      <c r="O35" s="187" t="s">
        <v>95</v>
      </c>
      <c r="P35" s="188" t="s">
        <v>96</v>
      </c>
      <c r="Q35" s="188" t="s">
        <v>99</v>
      </c>
      <c r="R35" s="188" t="s">
        <v>103</v>
      </c>
      <c r="S35" s="91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93" t="str">
        <f t="shared" si="1"/>
        <v>INVALID</v>
      </c>
    </row>
    <row r="36" ht="15.75" customHeight="1">
      <c r="G36" s="64">
        <v>34.0</v>
      </c>
      <c r="H36" s="185" t="s">
        <v>83</v>
      </c>
      <c r="I36" s="185" t="s">
        <v>84</v>
      </c>
      <c r="J36" s="186" t="s">
        <v>85</v>
      </c>
      <c r="K36" s="186" t="s">
        <v>97</v>
      </c>
      <c r="L36" s="186" t="s">
        <v>102</v>
      </c>
      <c r="M36" s="186" t="s">
        <v>104</v>
      </c>
      <c r="N36" s="187" t="s">
        <v>88</v>
      </c>
      <c r="O36" s="187" t="s">
        <v>98</v>
      </c>
      <c r="P36" s="188" t="s">
        <v>96</v>
      </c>
      <c r="Q36" s="188" t="s">
        <v>101</v>
      </c>
      <c r="R36" s="188" t="s">
        <v>103</v>
      </c>
      <c r="S36" s="91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93" t="str">
        <f t="shared" si="1"/>
        <v>INVALID</v>
      </c>
    </row>
    <row r="37" ht="15.75" customHeight="1">
      <c r="G37" s="79">
        <v>35.0</v>
      </c>
      <c r="H37" s="185" t="s">
        <v>83</v>
      </c>
      <c r="I37" s="185" t="s">
        <v>84</v>
      </c>
      <c r="J37" s="186" t="s">
        <v>85</v>
      </c>
      <c r="K37" s="186" t="s">
        <v>100</v>
      </c>
      <c r="L37" s="186" t="s">
        <v>102</v>
      </c>
      <c r="M37" s="186" t="s">
        <v>104</v>
      </c>
      <c r="N37" s="187" t="s">
        <v>89</v>
      </c>
      <c r="O37" s="187" t="s">
        <v>90</v>
      </c>
      <c r="P37" s="188" t="s">
        <v>99</v>
      </c>
      <c r="Q37" s="188" t="s">
        <v>101</v>
      </c>
      <c r="R37" s="188" t="s">
        <v>103</v>
      </c>
      <c r="S37" s="91" t="str">
        <f>SUMPRODUCT(SUMIF('Master Sheet'!$B$3:$B$24,$H37:$R37,'Master Sheet'!$E$3:$E$24))</f>
        <v>0</v>
      </c>
      <c r="T37" s="92" t="str">
        <f>SUMPRODUCT(COUNTIFS('Master Sheet'!$B$3:$B$24,$H37:$R37,'Master Sheet'!$C$3:$C$24,T$2))</f>
        <v>0</v>
      </c>
      <c r="U37" s="92" t="str">
        <f>SUMPRODUCT(COUNTIFS('Master Sheet'!$B$3:$B$24,$H37:$R37,'Master Sheet'!$C$3:$C$24,U$2))</f>
        <v>0</v>
      </c>
      <c r="V37" s="93" t="str">
        <f t="shared" si="1"/>
        <v>INVALID</v>
      </c>
    </row>
    <row r="38" ht="15.75" customHeight="1">
      <c r="G38" s="64">
        <v>36.0</v>
      </c>
      <c r="H38" s="185" t="s">
        <v>83</v>
      </c>
      <c r="I38" s="185" t="s">
        <v>84</v>
      </c>
      <c r="J38" s="186" t="s">
        <v>86</v>
      </c>
      <c r="K38" s="186" t="s">
        <v>87</v>
      </c>
      <c r="L38" s="186" t="s">
        <v>94</v>
      </c>
      <c r="M38" s="186" t="s">
        <v>97</v>
      </c>
      <c r="N38" s="187" t="s">
        <v>89</v>
      </c>
      <c r="O38" s="187" t="s">
        <v>95</v>
      </c>
      <c r="P38" s="188" t="s">
        <v>91</v>
      </c>
      <c r="Q38" s="188" t="s">
        <v>92</v>
      </c>
      <c r="R38" s="188" t="s">
        <v>93</v>
      </c>
      <c r="S38" s="91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93" t="str">
        <f t="shared" si="1"/>
        <v>INVALID</v>
      </c>
    </row>
    <row r="39" ht="15.75" customHeight="1">
      <c r="G39" s="79">
        <v>37.0</v>
      </c>
      <c r="H39" s="185" t="s">
        <v>83</v>
      </c>
      <c r="I39" s="185" t="s">
        <v>84</v>
      </c>
      <c r="J39" s="186" t="s">
        <v>86</v>
      </c>
      <c r="K39" s="186" t="s">
        <v>87</v>
      </c>
      <c r="L39" s="186" t="s">
        <v>94</v>
      </c>
      <c r="M39" s="186" t="s">
        <v>100</v>
      </c>
      <c r="N39" s="187" t="s">
        <v>89</v>
      </c>
      <c r="O39" s="187" t="s">
        <v>98</v>
      </c>
      <c r="P39" s="188" t="s">
        <v>91</v>
      </c>
      <c r="Q39" s="188" t="s">
        <v>92</v>
      </c>
      <c r="R39" s="188" t="s">
        <v>96</v>
      </c>
      <c r="S39" s="91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93" t="str">
        <f t="shared" si="1"/>
        <v>INVALID</v>
      </c>
    </row>
    <row r="40" ht="15.75" customHeight="1">
      <c r="G40" s="64">
        <v>38.0</v>
      </c>
      <c r="H40" s="185" t="s">
        <v>83</v>
      </c>
      <c r="I40" s="185" t="s">
        <v>84</v>
      </c>
      <c r="J40" s="186" t="s">
        <v>86</v>
      </c>
      <c r="K40" s="186" t="s">
        <v>87</v>
      </c>
      <c r="L40" s="186" t="s">
        <v>94</v>
      </c>
      <c r="M40" s="186" t="s">
        <v>102</v>
      </c>
      <c r="N40" s="187" t="s">
        <v>90</v>
      </c>
      <c r="O40" s="187" t="s">
        <v>95</v>
      </c>
      <c r="P40" s="188" t="s">
        <v>91</v>
      </c>
      <c r="Q40" s="188" t="s">
        <v>92</v>
      </c>
      <c r="R40" s="188" t="s">
        <v>99</v>
      </c>
      <c r="S40" s="91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93" t="str">
        <f t="shared" si="1"/>
        <v>INVALID</v>
      </c>
    </row>
    <row r="41" ht="15.75" customHeight="1">
      <c r="G41" s="79">
        <v>39.0</v>
      </c>
      <c r="H41" s="185" t="s">
        <v>83</v>
      </c>
      <c r="I41" s="185" t="s">
        <v>84</v>
      </c>
      <c r="J41" s="186" t="s">
        <v>86</v>
      </c>
      <c r="K41" s="186" t="s">
        <v>87</v>
      </c>
      <c r="L41" s="186" t="s">
        <v>94</v>
      </c>
      <c r="M41" s="186" t="s">
        <v>104</v>
      </c>
      <c r="N41" s="187" t="s">
        <v>90</v>
      </c>
      <c r="O41" s="187" t="s">
        <v>98</v>
      </c>
      <c r="P41" s="188" t="s">
        <v>91</v>
      </c>
      <c r="Q41" s="188" t="s">
        <v>92</v>
      </c>
      <c r="R41" s="188" t="s">
        <v>101</v>
      </c>
      <c r="S41" s="91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93" t="str">
        <f t="shared" si="1"/>
        <v>INVALID</v>
      </c>
    </row>
    <row r="42" ht="15.75" customHeight="1">
      <c r="G42" s="64">
        <v>40.0</v>
      </c>
      <c r="H42" s="185" t="s">
        <v>83</v>
      </c>
      <c r="I42" s="185" t="s">
        <v>84</v>
      </c>
      <c r="J42" s="186" t="s">
        <v>86</v>
      </c>
      <c r="K42" s="186" t="s">
        <v>87</v>
      </c>
      <c r="L42" s="186" t="s">
        <v>97</v>
      </c>
      <c r="M42" s="186" t="s">
        <v>100</v>
      </c>
      <c r="N42" s="187" t="s">
        <v>95</v>
      </c>
      <c r="O42" s="187" t="s">
        <v>98</v>
      </c>
      <c r="P42" s="188" t="s">
        <v>91</v>
      </c>
      <c r="Q42" s="188" t="s">
        <v>92</v>
      </c>
      <c r="R42" s="188" t="s">
        <v>103</v>
      </c>
      <c r="S42" s="91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93" t="str">
        <f t="shared" si="1"/>
        <v>INVALID</v>
      </c>
    </row>
    <row r="43" ht="15.75" customHeight="1">
      <c r="G43" s="79">
        <v>41.0</v>
      </c>
      <c r="H43" s="185" t="s">
        <v>83</v>
      </c>
      <c r="I43" s="185" t="s">
        <v>84</v>
      </c>
      <c r="J43" s="186" t="s">
        <v>86</v>
      </c>
      <c r="K43" s="186" t="s">
        <v>87</v>
      </c>
      <c r="L43" s="186" t="s">
        <v>97</v>
      </c>
      <c r="M43" s="186" t="s">
        <v>102</v>
      </c>
      <c r="N43" s="187" t="s">
        <v>88</v>
      </c>
      <c r="O43" s="187" t="s">
        <v>89</v>
      </c>
      <c r="P43" s="188" t="s">
        <v>91</v>
      </c>
      <c r="Q43" s="188" t="s">
        <v>93</v>
      </c>
      <c r="R43" s="188" t="s">
        <v>96</v>
      </c>
      <c r="S43" s="91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93" t="str">
        <f t="shared" si="1"/>
        <v>INVALID</v>
      </c>
    </row>
    <row r="44" ht="15.75" customHeight="1">
      <c r="G44" s="64">
        <v>42.0</v>
      </c>
      <c r="H44" s="185" t="s">
        <v>83</v>
      </c>
      <c r="I44" s="185" t="s">
        <v>84</v>
      </c>
      <c r="J44" s="186" t="s">
        <v>86</v>
      </c>
      <c r="K44" s="186" t="s">
        <v>87</v>
      </c>
      <c r="L44" s="186" t="s">
        <v>97</v>
      </c>
      <c r="M44" s="186" t="s">
        <v>104</v>
      </c>
      <c r="N44" s="187" t="s">
        <v>88</v>
      </c>
      <c r="O44" s="187" t="s">
        <v>90</v>
      </c>
      <c r="P44" s="188" t="s">
        <v>91</v>
      </c>
      <c r="Q44" s="188" t="s">
        <v>93</v>
      </c>
      <c r="R44" s="188" t="s">
        <v>99</v>
      </c>
      <c r="S44" s="91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93" t="str">
        <f t="shared" si="1"/>
        <v>INVALID</v>
      </c>
    </row>
    <row r="45" ht="15.75" customHeight="1">
      <c r="G45" s="79">
        <v>43.0</v>
      </c>
      <c r="H45" s="185" t="s">
        <v>83</v>
      </c>
      <c r="I45" s="185" t="s">
        <v>84</v>
      </c>
      <c r="J45" s="186" t="s">
        <v>86</v>
      </c>
      <c r="K45" s="186" t="s">
        <v>87</v>
      </c>
      <c r="L45" s="186" t="s">
        <v>100</v>
      </c>
      <c r="M45" s="186" t="s">
        <v>102</v>
      </c>
      <c r="N45" s="187" t="s">
        <v>88</v>
      </c>
      <c r="O45" s="187" t="s">
        <v>95</v>
      </c>
      <c r="P45" s="188" t="s">
        <v>91</v>
      </c>
      <c r="Q45" s="188" t="s">
        <v>93</v>
      </c>
      <c r="R45" s="188" t="s">
        <v>101</v>
      </c>
      <c r="S45" s="91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93" t="str">
        <f t="shared" si="1"/>
        <v>INVALID</v>
      </c>
    </row>
    <row r="46" ht="15.75" customHeight="1">
      <c r="G46" s="64">
        <v>44.0</v>
      </c>
      <c r="H46" s="185" t="s">
        <v>83</v>
      </c>
      <c r="I46" s="185" t="s">
        <v>84</v>
      </c>
      <c r="J46" s="186" t="s">
        <v>86</v>
      </c>
      <c r="K46" s="186" t="s">
        <v>87</v>
      </c>
      <c r="L46" s="186" t="s">
        <v>100</v>
      </c>
      <c r="M46" s="186" t="s">
        <v>104</v>
      </c>
      <c r="N46" s="187" t="s">
        <v>88</v>
      </c>
      <c r="O46" s="187" t="s">
        <v>98</v>
      </c>
      <c r="P46" s="188" t="s">
        <v>91</v>
      </c>
      <c r="Q46" s="188" t="s">
        <v>93</v>
      </c>
      <c r="R46" s="188" t="s">
        <v>103</v>
      </c>
      <c r="S46" s="91" t="str">
        <f>SUMPRODUCT(SUMIF('Master Sheet'!$B$3:$B$24,$H46:$R46,'Master Sheet'!$E$3:$E$24))</f>
        <v>0</v>
      </c>
      <c r="T46" s="92" t="str">
        <f>SUMPRODUCT(COUNTIFS('Master Sheet'!$B$3:$B$24,$H46:$R46,'Master Sheet'!$C$3:$C$24,T$2))</f>
        <v>0</v>
      </c>
      <c r="U46" s="92" t="str">
        <f>SUMPRODUCT(COUNTIFS('Master Sheet'!$B$3:$B$24,$H46:$R46,'Master Sheet'!$C$3:$C$24,U$2))</f>
        <v>0</v>
      </c>
      <c r="V46" s="93" t="str">
        <f t="shared" si="1"/>
        <v>INVALID</v>
      </c>
    </row>
    <row r="47" ht="15.75" customHeight="1">
      <c r="G47" s="79">
        <v>45.0</v>
      </c>
      <c r="H47" s="185" t="s">
        <v>83</v>
      </c>
      <c r="I47" s="185" t="s">
        <v>84</v>
      </c>
      <c r="J47" s="186" t="s">
        <v>86</v>
      </c>
      <c r="K47" s="186" t="s">
        <v>87</v>
      </c>
      <c r="L47" s="186" t="s">
        <v>102</v>
      </c>
      <c r="M47" s="186" t="s">
        <v>104</v>
      </c>
      <c r="N47" s="187" t="s">
        <v>89</v>
      </c>
      <c r="O47" s="187" t="s">
        <v>90</v>
      </c>
      <c r="P47" s="188" t="s">
        <v>91</v>
      </c>
      <c r="Q47" s="188" t="s">
        <v>96</v>
      </c>
      <c r="R47" s="188" t="s">
        <v>99</v>
      </c>
      <c r="S47" s="91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93" t="str">
        <f t="shared" si="1"/>
        <v>INVALID</v>
      </c>
    </row>
    <row r="48" ht="15.75" customHeight="1">
      <c r="G48" s="64">
        <v>46.0</v>
      </c>
      <c r="H48" s="185" t="s">
        <v>83</v>
      </c>
      <c r="I48" s="185" t="s">
        <v>84</v>
      </c>
      <c r="J48" s="186" t="s">
        <v>86</v>
      </c>
      <c r="K48" s="186" t="s">
        <v>94</v>
      </c>
      <c r="L48" s="186" t="s">
        <v>97</v>
      </c>
      <c r="M48" s="186" t="s">
        <v>100</v>
      </c>
      <c r="N48" s="187" t="s">
        <v>89</v>
      </c>
      <c r="O48" s="187" t="s">
        <v>95</v>
      </c>
      <c r="P48" s="188" t="s">
        <v>91</v>
      </c>
      <c r="Q48" s="188" t="s">
        <v>96</v>
      </c>
      <c r="R48" s="188" t="s">
        <v>101</v>
      </c>
      <c r="S48" s="91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93" t="str">
        <f t="shared" si="1"/>
        <v>INVALID</v>
      </c>
    </row>
    <row r="49" ht="15.75" customHeight="1">
      <c r="G49" s="79">
        <v>47.0</v>
      </c>
      <c r="H49" s="185" t="s">
        <v>83</v>
      </c>
      <c r="I49" s="185" t="s">
        <v>84</v>
      </c>
      <c r="J49" s="186" t="s">
        <v>86</v>
      </c>
      <c r="K49" s="186" t="s">
        <v>94</v>
      </c>
      <c r="L49" s="186" t="s">
        <v>97</v>
      </c>
      <c r="M49" s="186" t="s">
        <v>102</v>
      </c>
      <c r="N49" s="187" t="s">
        <v>89</v>
      </c>
      <c r="O49" s="187" t="s">
        <v>98</v>
      </c>
      <c r="P49" s="188" t="s">
        <v>91</v>
      </c>
      <c r="Q49" s="188" t="s">
        <v>96</v>
      </c>
      <c r="R49" s="188" t="s">
        <v>103</v>
      </c>
      <c r="S49" s="91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93" t="str">
        <f t="shared" si="1"/>
        <v>INVALID</v>
      </c>
    </row>
    <row r="50" ht="15.75" customHeight="1">
      <c r="G50" s="64">
        <v>48.0</v>
      </c>
      <c r="H50" s="185" t="s">
        <v>83</v>
      </c>
      <c r="I50" s="185" t="s">
        <v>84</v>
      </c>
      <c r="J50" s="186" t="s">
        <v>86</v>
      </c>
      <c r="K50" s="186" t="s">
        <v>94</v>
      </c>
      <c r="L50" s="186" t="s">
        <v>97</v>
      </c>
      <c r="M50" s="186" t="s">
        <v>104</v>
      </c>
      <c r="N50" s="187" t="s">
        <v>90</v>
      </c>
      <c r="O50" s="187" t="s">
        <v>95</v>
      </c>
      <c r="P50" s="188" t="s">
        <v>91</v>
      </c>
      <c r="Q50" s="188" t="s">
        <v>99</v>
      </c>
      <c r="R50" s="188" t="s">
        <v>101</v>
      </c>
      <c r="S50" s="91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93" t="str">
        <f t="shared" si="1"/>
        <v>INVALID</v>
      </c>
    </row>
    <row r="51" ht="15.75" customHeight="1">
      <c r="G51" s="79">
        <v>49.0</v>
      </c>
      <c r="H51" s="185" t="s">
        <v>83</v>
      </c>
      <c r="I51" s="185" t="s">
        <v>84</v>
      </c>
      <c r="J51" s="186" t="s">
        <v>86</v>
      </c>
      <c r="K51" s="186" t="s">
        <v>94</v>
      </c>
      <c r="L51" s="186" t="s">
        <v>100</v>
      </c>
      <c r="M51" s="186" t="s">
        <v>102</v>
      </c>
      <c r="N51" s="187" t="s">
        <v>90</v>
      </c>
      <c r="O51" s="187" t="s">
        <v>98</v>
      </c>
      <c r="P51" s="188" t="s">
        <v>91</v>
      </c>
      <c r="Q51" s="188" t="s">
        <v>99</v>
      </c>
      <c r="R51" s="188" t="s">
        <v>103</v>
      </c>
      <c r="S51" s="91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93" t="str">
        <f t="shared" si="1"/>
        <v>INVALID</v>
      </c>
    </row>
    <row r="52" ht="15.75" customHeight="1">
      <c r="G52" s="64">
        <v>50.0</v>
      </c>
      <c r="H52" s="185" t="s">
        <v>83</v>
      </c>
      <c r="I52" s="185" t="s">
        <v>84</v>
      </c>
      <c r="J52" s="186" t="s">
        <v>86</v>
      </c>
      <c r="K52" s="186" t="s">
        <v>94</v>
      </c>
      <c r="L52" s="186" t="s">
        <v>100</v>
      </c>
      <c r="M52" s="186" t="s">
        <v>104</v>
      </c>
      <c r="N52" s="187" t="s">
        <v>95</v>
      </c>
      <c r="O52" s="187" t="s">
        <v>98</v>
      </c>
      <c r="P52" s="188" t="s">
        <v>91</v>
      </c>
      <c r="Q52" s="188" t="s">
        <v>101</v>
      </c>
      <c r="R52" s="188" t="s">
        <v>103</v>
      </c>
      <c r="S52" s="91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93" t="str">
        <f t="shared" si="1"/>
        <v>INVALID</v>
      </c>
    </row>
    <row r="53" ht="15.75" customHeight="1">
      <c r="G53" s="79">
        <v>51.0</v>
      </c>
      <c r="H53" s="185" t="s">
        <v>83</v>
      </c>
      <c r="I53" s="185" t="s">
        <v>84</v>
      </c>
      <c r="J53" s="186" t="s">
        <v>86</v>
      </c>
      <c r="K53" s="186" t="s">
        <v>94</v>
      </c>
      <c r="L53" s="186" t="s">
        <v>102</v>
      </c>
      <c r="M53" s="186" t="s">
        <v>104</v>
      </c>
      <c r="N53" s="187" t="s">
        <v>88</v>
      </c>
      <c r="O53" s="187" t="s">
        <v>89</v>
      </c>
      <c r="P53" s="188" t="s">
        <v>92</v>
      </c>
      <c r="Q53" s="188" t="s">
        <v>93</v>
      </c>
      <c r="R53" s="188" t="s">
        <v>96</v>
      </c>
      <c r="S53" s="91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93" t="str">
        <f t="shared" si="1"/>
        <v>INVALID</v>
      </c>
    </row>
    <row r="54" ht="15.75" customHeight="1">
      <c r="G54" s="64">
        <v>52.0</v>
      </c>
      <c r="H54" s="185" t="s">
        <v>83</v>
      </c>
      <c r="I54" s="185" t="s">
        <v>84</v>
      </c>
      <c r="J54" s="186" t="s">
        <v>86</v>
      </c>
      <c r="K54" s="186" t="s">
        <v>97</v>
      </c>
      <c r="L54" s="186" t="s">
        <v>100</v>
      </c>
      <c r="M54" s="186" t="s">
        <v>102</v>
      </c>
      <c r="N54" s="187" t="s">
        <v>88</v>
      </c>
      <c r="O54" s="187" t="s">
        <v>90</v>
      </c>
      <c r="P54" s="188" t="s">
        <v>92</v>
      </c>
      <c r="Q54" s="188" t="s">
        <v>93</v>
      </c>
      <c r="R54" s="188" t="s">
        <v>99</v>
      </c>
      <c r="S54" s="91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93" t="str">
        <f t="shared" si="1"/>
        <v>INVALID</v>
      </c>
    </row>
    <row r="55" ht="15.75" customHeight="1">
      <c r="G55" s="79">
        <v>53.0</v>
      </c>
      <c r="H55" s="185" t="s">
        <v>83</v>
      </c>
      <c r="I55" s="185" t="s">
        <v>84</v>
      </c>
      <c r="J55" s="186" t="s">
        <v>86</v>
      </c>
      <c r="K55" s="186" t="s">
        <v>97</v>
      </c>
      <c r="L55" s="186" t="s">
        <v>100</v>
      </c>
      <c r="M55" s="186" t="s">
        <v>104</v>
      </c>
      <c r="N55" s="187" t="s">
        <v>88</v>
      </c>
      <c r="O55" s="187" t="s">
        <v>95</v>
      </c>
      <c r="P55" s="188" t="s">
        <v>92</v>
      </c>
      <c r="Q55" s="188" t="s">
        <v>93</v>
      </c>
      <c r="R55" s="188" t="s">
        <v>101</v>
      </c>
      <c r="S55" s="91" t="str">
        <f>SUMPRODUCT(SUMIF('Master Sheet'!$B$3:$B$24,$H55:$R55,'Master Sheet'!$E$3:$E$24))</f>
        <v>0</v>
      </c>
      <c r="T55" s="92" t="str">
        <f>SUMPRODUCT(COUNTIFS('Master Sheet'!$B$3:$B$24,$H55:$R55,'Master Sheet'!$C$3:$C$24,T$2))</f>
        <v>0</v>
      </c>
      <c r="U55" s="92" t="str">
        <f>SUMPRODUCT(COUNTIFS('Master Sheet'!$B$3:$B$24,$H55:$R55,'Master Sheet'!$C$3:$C$24,U$2))</f>
        <v>0</v>
      </c>
      <c r="V55" s="93" t="str">
        <f t="shared" si="1"/>
        <v>INVALID</v>
      </c>
    </row>
    <row r="56" ht="15.75" customHeight="1">
      <c r="G56" s="64">
        <v>54.0</v>
      </c>
      <c r="H56" s="185" t="s">
        <v>83</v>
      </c>
      <c r="I56" s="185" t="s">
        <v>84</v>
      </c>
      <c r="J56" s="186" t="s">
        <v>86</v>
      </c>
      <c r="K56" s="186" t="s">
        <v>97</v>
      </c>
      <c r="L56" s="186" t="s">
        <v>102</v>
      </c>
      <c r="M56" s="186" t="s">
        <v>104</v>
      </c>
      <c r="N56" s="187" t="s">
        <v>88</v>
      </c>
      <c r="O56" s="187" t="s">
        <v>98</v>
      </c>
      <c r="P56" s="188" t="s">
        <v>92</v>
      </c>
      <c r="Q56" s="188" t="s">
        <v>93</v>
      </c>
      <c r="R56" s="188" t="s">
        <v>103</v>
      </c>
      <c r="S56" s="91" t="str">
        <f>SUMPRODUCT(SUMIF('Master Sheet'!$B$3:$B$24,$H56:$R56,'Master Sheet'!$E$3:$E$24))</f>
        <v>0</v>
      </c>
      <c r="T56" s="92" t="str">
        <f>SUMPRODUCT(COUNTIFS('Master Sheet'!$B$3:$B$24,$H56:$R56,'Master Sheet'!$C$3:$C$24,T$2))</f>
        <v>0</v>
      </c>
      <c r="U56" s="92" t="str">
        <f>SUMPRODUCT(COUNTIFS('Master Sheet'!$B$3:$B$24,$H56:$R56,'Master Sheet'!$C$3:$C$24,U$2))</f>
        <v>0</v>
      </c>
      <c r="V56" s="93" t="str">
        <f t="shared" si="1"/>
        <v>INVALID</v>
      </c>
    </row>
    <row r="57" ht="15.75" customHeight="1">
      <c r="G57" s="79">
        <v>55.0</v>
      </c>
      <c r="H57" s="185" t="s">
        <v>83</v>
      </c>
      <c r="I57" s="185" t="s">
        <v>84</v>
      </c>
      <c r="J57" s="186" t="s">
        <v>86</v>
      </c>
      <c r="K57" s="186" t="s">
        <v>100</v>
      </c>
      <c r="L57" s="186" t="s">
        <v>102</v>
      </c>
      <c r="M57" s="186" t="s">
        <v>104</v>
      </c>
      <c r="N57" s="187" t="s">
        <v>89</v>
      </c>
      <c r="O57" s="187" t="s">
        <v>90</v>
      </c>
      <c r="P57" s="188" t="s">
        <v>92</v>
      </c>
      <c r="Q57" s="188" t="s">
        <v>96</v>
      </c>
      <c r="R57" s="188" t="s">
        <v>99</v>
      </c>
      <c r="S57" s="91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93" t="str">
        <f t="shared" si="1"/>
        <v>INVALID</v>
      </c>
    </row>
    <row r="58" ht="15.75" customHeight="1">
      <c r="G58" s="64">
        <v>56.0</v>
      </c>
      <c r="H58" s="185" t="s">
        <v>83</v>
      </c>
      <c r="I58" s="185" t="s">
        <v>84</v>
      </c>
      <c r="J58" s="186" t="s">
        <v>87</v>
      </c>
      <c r="K58" s="186" t="s">
        <v>94</v>
      </c>
      <c r="L58" s="186" t="s">
        <v>97</v>
      </c>
      <c r="M58" s="186" t="s">
        <v>100</v>
      </c>
      <c r="N58" s="187" t="s">
        <v>89</v>
      </c>
      <c r="O58" s="187" t="s">
        <v>95</v>
      </c>
      <c r="P58" s="188" t="s">
        <v>92</v>
      </c>
      <c r="Q58" s="188" t="s">
        <v>96</v>
      </c>
      <c r="R58" s="188" t="s">
        <v>101</v>
      </c>
      <c r="S58" s="91" t="str">
        <f>SUMPRODUCT(SUMIF('Master Sheet'!$B$3:$B$24,$H58:$R58,'Master Sheet'!$E$3:$E$24))</f>
        <v>0</v>
      </c>
      <c r="T58" s="92" t="str">
        <f>SUMPRODUCT(COUNTIFS('Master Sheet'!$B$3:$B$24,$H58:$R58,'Master Sheet'!$C$3:$C$24,T$2))</f>
        <v>0</v>
      </c>
      <c r="U58" s="92" t="str">
        <f>SUMPRODUCT(COUNTIFS('Master Sheet'!$B$3:$B$24,$H58:$R58,'Master Sheet'!$C$3:$C$24,U$2))</f>
        <v>0</v>
      </c>
      <c r="V58" s="93" t="str">
        <f t="shared" si="1"/>
        <v>INVALID</v>
      </c>
    </row>
    <row r="59" ht="15.75" customHeight="1">
      <c r="G59" s="64">
        <v>57.0</v>
      </c>
      <c r="H59" s="185" t="s">
        <v>83</v>
      </c>
      <c r="I59" s="185" t="s">
        <v>84</v>
      </c>
      <c r="J59" s="186" t="s">
        <v>87</v>
      </c>
      <c r="K59" s="186" t="s">
        <v>94</v>
      </c>
      <c r="L59" s="186" t="s">
        <v>97</v>
      </c>
      <c r="M59" s="186" t="s">
        <v>102</v>
      </c>
      <c r="N59" s="187" t="s">
        <v>89</v>
      </c>
      <c r="O59" s="187" t="s">
        <v>98</v>
      </c>
      <c r="P59" s="188" t="s">
        <v>92</v>
      </c>
      <c r="Q59" s="188" t="s">
        <v>96</v>
      </c>
      <c r="R59" s="188" t="s">
        <v>103</v>
      </c>
      <c r="S59" s="91" t="str">
        <f>SUMPRODUCT(SUMIF('Master Sheet'!$B$3:$B$24,$H59:$R59,'Master Sheet'!$E$3:$E$24))</f>
        <v>0</v>
      </c>
      <c r="T59" s="92" t="str">
        <f>SUMPRODUCT(COUNTIFS('Master Sheet'!$B$3:$B$24,$H59:$R59,'Master Sheet'!$C$3:$C$24,T$2))</f>
        <v>0</v>
      </c>
      <c r="U59" s="92" t="str">
        <f>SUMPRODUCT(COUNTIFS('Master Sheet'!$B$3:$B$24,$H59:$R59,'Master Sheet'!$C$3:$C$24,U$2))</f>
        <v>0</v>
      </c>
      <c r="V59" s="93" t="str">
        <f t="shared" si="1"/>
        <v>INVALID</v>
      </c>
    </row>
    <row r="60" ht="15.75" customHeight="1">
      <c r="G60" s="79">
        <v>58.0</v>
      </c>
      <c r="H60" s="185" t="s">
        <v>83</v>
      </c>
      <c r="I60" s="185" t="s">
        <v>84</v>
      </c>
      <c r="J60" s="186" t="s">
        <v>87</v>
      </c>
      <c r="K60" s="186" t="s">
        <v>94</v>
      </c>
      <c r="L60" s="186" t="s">
        <v>97</v>
      </c>
      <c r="M60" s="186" t="s">
        <v>104</v>
      </c>
      <c r="N60" s="187" t="s">
        <v>90</v>
      </c>
      <c r="O60" s="187" t="s">
        <v>95</v>
      </c>
      <c r="P60" s="188" t="s">
        <v>92</v>
      </c>
      <c r="Q60" s="188" t="s">
        <v>99</v>
      </c>
      <c r="R60" s="188" t="s">
        <v>101</v>
      </c>
      <c r="S60" s="91" t="str">
        <f>SUMPRODUCT(SUMIF('Master Sheet'!$B$3:$B$24,$H60:$R60,'Master Sheet'!$E$3:$E$24))</f>
        <v>0</v>
      </c>
      <c r="T60" s="92" t="str">
        <f>SUMPRODUCT(COUNTIFS('Master Sheet'!$B$3:$B$24,$H60:$R60,'Master Sheet'!$C$3:$C$24,T$2))</f>
        <v>0</v>
      </c>
      <c r="U60" s="92" t="str">
        <f>SUMPRODUCT(COUNTIFS('Master Sheet'!$B$3:$B$24,$H60:$R60,'Master Sheet'!$C$3:$C$24,U$2))</f>
        <v>0</v>
      </c>
      <c r="V60" s="93" t="str">
        <f t="shared" si="1"/>
        <v>INVALID</v>
      </c>
    </row>
    <row r="61" ht="15.75" customHeight="1">
      <c r="G61" s="64">
        <v>59.0</v>
      </c>
      <c r="H61" s="185" t="s">
        <v>83</v>
      </c>
      <c r="I61" s="185" t="s">
        <v>84</v>
      </c>
      <c r="J61" s="186" t="s">
        <v>87</v>
      </c>
      <c r="K61" s="186" t="s">
        <v>94</v>
      </c>
      <c r="L61" s="186" t="s">
        <v>100</v>
      </c>
      <c r="M61" s="186" t="s">
        <v>102</v>
      </c>
      <c r="N61" s="187" t="s">
        <v>90</v>
      </c>
      <c r="O61" s="187" t="s">
        <v>98</v>
      </c>
      <c r="P61" s="188" t="s">
        <v>92</v>
      </c>
      <c r="Q61" s="188" t="s">
        <v>99</v>
      </c>
      <c r="R61" s="188" t="s">
        <v>103</v>
      </c>
      <c r="S61" s="91" t="str">
        <f>SUMPRODUCT(SUMIF('Master Sheet'!$B$3:$B$24,$H61:$R61,'Master Sheet'!$E$3:$E$24))</f>
        <v>0</v>
      </c>
      <c r="T61" s="92" t="str">
        <f>SUMPRODUCT(COUNTIFS('Master Sheet'!$B$3:$B$24,$H61:$R61,'Master Sheet'!$C$3:$C$24,T$2))</f>
        <v>0</v>
      </c>
      <c r="U61" s="92" t="str">
        <f>SUMPRODUCT(COUNTIFS('Master Sheet'!$B$3:$B$24,$H61:$R61,'Master Sheet'!$C$3:$C$24,U$2))</f>
        <v>0</v>
      </c>
      <c r="V61" s="93" t="str">
        <f t="shared" si="1"/>
        <v>INVALID</v>
      </c>
    </row>
    <row r="62" ht="15.75" customHeight="1">
      <c r="G62" s="79">
        <v>60.0</v>
      </c>
      <c r="H62" s="185" t="s">
        <v>83</v>
      </c>
      <c r="I62" s="185" t="s">
        <v>84</v>
      </c>
      <c r="J62" s="186" t="s">
        <v>87</v>
      </c>
      <c r="K62" s="186" t="s">
        <v>94</v>
      </c>
      <c r="L62" s="186" t="s">
        <v>100</v>
      </c>
      <c r="M62" s="186" t="s">
        <v>104</v>
      </c>
      <c r="N62" s="187" t="s">
        <v>95</v>
      </c>
      <c r="O62" s="187" t="s">
        <v>98</v>
      </c>
      <c r="P62" s="188" t="s">
        <v>92</v>
      </c>
      <c r="Q62" s="188" t="s">
        <v>101</v>
      </c>
      <c r="R62" s="188" t="s">
        <v>103</v>
      </c>
      <c r="S62" s="91" t="str">
        <f>SUMPRODUCT(SUMIF('Master Sheet'!$B$3:$B$24,$H62:$R62,'Master Sheet'!$E$3:$E$24))</f>
        <v>0</v>
      </c>
      <c r="T62" s="92" t="str">
        <f>SUMPRODUCT(COUNTIFS('Master Sheet'!$B$3:$B$24,$H62:$R62,'Master Sheet'!$C$3:$C$24,T$2))</f>
        <v>0</v>
      </c>
      <c r="U62" s="92" t="str">
        <f>SUMPRODUCT(COUNTIFS('Master Sheet'!$B$3:$B$24,$H62:$R62,'Master Sheet'!$C$3:$C$24,U$2))</f>
        <v>0</v>
      </c>
      <c r="V62" s="93" t="str">
        <f t="shared" si="1"/>
        <v>INVALID</v>
      </c>
    </row>
    <row r="63" ht="15.75" customHeight="1">
      <c r="G63" s="64">
        <v>61.0</v>
      </c>
      <c r="H63" s="185" t="s">
        <v>83</v>
      </c>
      <c r="I63" s="185" t="s">
        <v>84</v>
      </c>
      <c r="J63" s="186" t="s">
        <v>87</v>
      </c>
      <c r="K63" s="186" t="s">
        <v>94</v>
      </c>
      <c r="L63" s="186" t="s">
        <v>102</v>
      </c>
      <c r="M63" s="186" t="s">
        <v>104</v>
      </c>
      <c r="N63" s="187" t="s">
        <v>88</v>
      </c>
      <c r="O63" s="187" t="s">
        <v>89</v>
      </c>
      <c r="P63" s="188" t="s">
        <v>93</v>
      </c>
      <c r="Q63" s="188" t="s">
        <v>96</v>
      </c>
      <c r="R63" s="188" t="s">
        <v>99</v>
      </c>
      <c r="S63" s="91" t="str">
        <f>SUMPRODUCT(SUMIF('Master Sheet'!$B$3:$B$24,$H63:$R63,'Master Sheet'!$E$3:$E$24))</f>
        <v>0</v>
      </c>
      <c r="T63" s="92" t="str">
        <f>SUMPRODUCT(COUNTIFS('Master Sheet'!$B$3:$B$24,$H63:$R63,'Master Sheet'!$C$3:$C$24,T$2))</f>
        <v>0</v>
      </c>
      <c r="U63" s="92" t="str">
        <f>SUMPRODUCT(COUNTIFS('Master Sheet'!$B$3:$B$24,$H63:$R63,'Master Sheet'!$C$3:$C$24,U$2))</f>
        <v>0</v>
      </c>
      <c r="V63" s="93" t="str">
        <f t="shared" si="1"/>
        <v>INVALID</v>
      </c>
    </row>
    <row r="64" ht="15.75" customHeight="1">
      <c r="G64" s="79">
        <v>62.0</v>
      </c>
      <c r="H64" s="185" t="s">
        <v>83</v>
      </c>
      <c r="I64" s="185" t="s">
        <v>84</v>
      </c>
      <c r="J64" s="186" t="s">
        <v>87</v>
      </c>
      <c r="K64" s="186" t="s">
        <v>97</v>
      </c>
      <c r="L64" s="186" t="s">
        <v>100</v>
      </c>
      <c r="M64" s="186" t="s">
        <v>102</v>
      </c>
      <c r="N64" s="187" t="s">
        <v>88</v>
      </c>
      <c r="O64" s="187" t="s">
        <v>90</v>
      </c>
      <c r="P64" s="188" t="s">
        <v>93</v>
      </c>
      <c r="Q64" s="188" t="s">
        <v>96</v>
      </c>
      <c r="R64" s="188" t="s">
        <v>101</v>
      </c>
      <c r="S64" s="91" t="str">
        <f>SUMPRODUCT(SUMIF('Master Sheet'!$B$3:$B$24,$H64:$R64,'Master Sheet'!$E$3:$E$24))</f>
        <v>0</v>
      </c>
      <c r="T64" s="92" t="str">
        <f>SUMPRODUCT(COUNTIFS('Master Sheet'!$B$3:$B$24,$H64:$R64,'Master Sheet'!$C$3:$C$24,T$2))</f>
        <v>0</v>
      </c>
      <c r="U64" s="92" t="str">
        <f>SUMPRODUCT(COUNTIFS('Master Sheet'!$B$3:$B$24,$H64:$R64,'Master Sheet'!$C$3:$C$24,U$2))</f>
        <v>0</v>
      </c>
      <c r="V64" s="93" t="str">
        <f t="shared" si="1"/>
        <v>INVALID</v>
      </c>
    </row>
    <row r="65" ht="15.75" customHeight="1">
      <c r="G65" s="64">
        <v>63.0</v>
      </c>
      <c r="H65" s="185" t="s">
        <v>83</v>
      </c>
      <c r="I65" s="185" t="s">
        <v>84</v>
      </c>
      <c r="J65" s="186" t="s">
        <v>87</v>
      </c>
      <c r="K65" s="186" t="s">
        <v>97</v>
      </c>
      <c r="L65" s="186" t="s">
        <v>100</v>
      </c>
      <c r="M65" s="186" t="s">
        <v>104</v>
      </c>
      <c r="N65" s="187" t="s">
        <v>88</v>
      </c>
      <c r="O65" s="187" t="s">
        <v>95</v>
      </c>
      <c r="P65" s="188" t="s">
        <v>93</v>
      </c>
      <c r="Q65" s="188" t="s">
        <v>96</v>
      </c>
      <c r="R65" s="188" t="s">
        <v>103</v>
      </c>
      <c r="S65" s="91" t="str">
        <f>SUMPRODUCT(SUMIF('Master Sheet'!$B$3:$B$24,$H65:$R65,'Master Sheet'!$E$3:$E$24))</f>
        <v>0</v>
      </c>
      <c r="T65" s="92" t="str">
        <f>SUMPRODUCT(COUNTIFS('Master Sheet'!$B$3:$B$24,$H65:$R65,'Master Sheet'!$C$3:$C$24,T$2))</f>
        <v>0</v>
      </c>
      <c r="U65" s="92" t="str">
        <f>SUMPRODUCT(COUNTIFS('Master Sheet'!$B$3:$B$24,$H65:$R65,'Master Sheet'!$C$3:$C$24,U$2))</f>
        <v>0</v>
      </c>
      <c r="V65" s="93" t="str">
        <f t="shared" si="1"/>
        <v>INVALID</v>
      </c>
    </row>
    <row r="66" ht="15.75" customHeight="1">
      <c r="G66" s="64">
        <v>64.0</v>
      </c>
      <c r="H66" s="185" t="s">
        <v>83</v>
      </c>
      <c r="I66" s="185" t="s">
        <v>84</v>
      </c>
      <c r="J66" s="186" t="s">
        <v>87</v>
      </c>
      <c r="K66" s="186" t="s">
        <v>97</v>
      </c>
      <c r="L66" s="186" t="s">
        <v>102</v>
      </c>
      <c r="M66" s="186" t="s">
        <v>104</v>
      </c>
      <c r="N66" s="187" t="s">
        <v>88</v>
      </c>
      <c r="O66" s="187" t="s">
        <v>98</v>
      </c>
      <c r="P66" s="188" t="s">
        <v>93</v>
      </c>
      <c r="Q66" s="188" t="s">
        <v>99</v>
      </c>
      <c r="R66" s="188" t="s">
        <v>101</v>
      </c>
      <c r="S66" s="91" t="str">
        <f>SUMPRODUCT(SUMIF('Master Sheet'!$B$3:$B$24,$H66:$R66,'Master Sheet'!$E$3:$E$24))</f>
        <v>0</v>
      </c>
      <c r="T66" s="92" t="str">
        <f>SUMPRODUCT(COUNTIFS('Master Sheet'!$B$3:$B$24,$H66:$R66,'Master Sheet'!$C$3:$C$24,T$2))</f>
        <v>0</v>
      </c>
      <c r="U66" s="92" t="str">
        <f>SUMPRODUCT(COUNTIFS('Master Sheet'!$B$3:$B$24,$H66:$R66,'Master Sheet'!$C$3:$C$24,U$2))</f>
        <v>0</v>
      </c>
      <c r="V66" s="93" t="str">
        <f t="shared" si="1"/>
        <v>INVALID</v>
      </c>
    </row>
    <row r="67" ht="15.75" customHeight="1">
      <c r="G67" s="79">
        <v>65.0</v>
      </c>
      <c r="H67" s="185" t="s">
        <v>83</v>
      </c>
      <c r="I67" s="185" t="s">
        <v>84</v>
      </c>
      <c r="J67" s="186" t="s">
        <v>87</v>
      </c>
      <c r="K67" s="186" t="s">
        <v>100</v>
      </c>
      <c r="L67" s="186" t="s">
        <v>102</v>
      </c>
      <c r="M67" s="186" t="s">
        <v>104</v>
      </c>
      <c r="N67" s="187" t="s">
        <v>89</v>
      </c>
      <c r="O67" s="187" t="s">
        <v>90</v>
      </c>
      <c r="P67" s="188" t="s">
        <v>93</v>
      </c>
      <c r="Q67" s="188" t="s">
        <v>99</v>
      </c>
      <c r="R67" s="188" t="s">
        <v>103</v>
      </c>
      <c r="S67" s="91" t="str">
        <f>SUMPRODUCT(SUMIF('Master Sheet'!$B$3:$B$24,$H67:$R67,'Master Sheet'!$E$3:$E$24))</f>
        <v>0</v>
      </c>
      <c r="T67" s="92" t="str">
        <f>SUMPRODUCT(COUNTIFS('Master Sheet'!$B$3:$B$24,$H67:$R67,'Master Sheet'!$C$3:$C$24,T$2))</f>
        <v>0</v>
      </c>
      <c r="U67" s="92" t="str">
        <f>SUMPRODUCT(COUNTIFS('Master Sheet'!$B$3:$B$24,$H67:$R67,'Master Sheet'!$C$3:$C$24,U$2))</f>
        <v>0</v>
      </c>
      <c r="V67" s="93" t="str">
        <f t="shared" si="1"/>
        <v>INVALID</v>
      </c>
    </row>
    <row r="68" ht="15.75" customHeight="1">
      <c r="G68" s="64">
        <v>66.0</v>
      </c>
      <c r="H68" s="185" t="s">
        <v>83</v>
      </c>
      <c r="I68" s="185" t="s">
        <v>84</v>
      </c>
      <c r="J68" s="186" t="s">
        <v>94</v>
      </c>
      <c r="K68" s="186" t="s">
        <v>97</v>
      </c>
      <c r="L68" s="186" t="s">
        <v>100</v>
      </c>
      <c r="M68" s="186" t="s">
        <v>102</v>
      </c>
      <c r="N68" s="187" t="s">
        <v>89</v>
      </c>
      <c r="O68" s="187" t="s">
        <v>95</v>
      </c>
      <c r="P68" s="188" t="s">
        <v>93</v>
      </c>
      <c r="Q68" s="188" t="s">
        <v>101</v>
      </c>
      <c r="R68" s="188" t="s">
        <v>103</v>
      </c>
      <c r="S68" s="91" t="str">
        <f>SUMPRODUCT(SUMIF('Master Sheet'!$B$3:$B$24,$H68:$R68,'Master Sheet'!$E$3:$E$24))</f>
        <v>0</v>
      </c>
      <c r="T68" s="92" t="str">
        <f>SUMPRODUCT(COUNTIFS('Master Sheet'!$B$3:$B$24,$H68:$R68,'Master Sheet'!$C$3:$C$24,T$2))</f>
        <v>0</v>
      </c>
      <c r="U68" s="92" t="str">
        <f>SUMPRODUCT(COUNTIFS('Master Sheet'!$B$3:$B$24,$H68:$R68,'Master Sheet'!$C$3:$C$24,U$2))</f>
        <v>0</v>
      </c>
      <c r="V68" s="93" t="str">
        <f t="shared" si="1"/>
        <v>INVALID</v>
      </c>
    </row>
    <row r="69" ht="15.75" customHeight="1">
      <c r="G69" s="79">
        <v>67.0</v>
      </c>
      <c r="H69" s="185" t="s">
        <v>83</v>
      </c>
      <c r="I69" s="185" t="s">
        <v>84</v>
      </c>
      <c r="J69" s="186" t="s">
        <v>94</v>
      </c>
      <c r="K69" s="186" t="s">
        <v>97</v>
      </c>
      <c r="L69" s="186" t="s">
        <v>100</v>
      </c>
      <c r="M69" s="186" t="s">
        <v>104</v>
      </c>
      <c r="N69" s="187" t="s">
        <v>89</v>
      </c>
      <c r="O69" s="187" t="s">
        <v>98</v>
      </c>
      <c r="P69" s="188" t="s">
        <v>96</v>
      </c>
      <c r="Q69" s="188" t="s">
        <v>99</v>
      </c>
      <c r="R69" s="188" t="s">
        <v>101</v>
      </c>
      <c r="S69" s="91" t="str">
        <f>SUMPRODUCT(SUMIF('Master Sheet'!$B$3:$B$24,$H69:$R69,'Master Sheet'!$E$3:$E$24))</f>
        <v>0</v>
      </c>
      <c r="T69" s="92" t="str">
        <f>SUMPRODUCT(COUNTIFS('Master Sheet'!$B$3:$B$24,$H69:$R69,'Master Sheet'!$C$3:$C$24,T$2))</f>
        <v>0</v>
      </c>
      <c r="U69" s="92" t="str">
        <f>SUMPRODUCT(COUNTIFS('Master Sheet'!$B$3:$B$24,$H69:$R69,'Master Sheet'!$C$3:$C$24,U$2))</f>
        <v>0</v>
      </c>
      <c r="V69" s="93" t="str">
        <f t="shared" si="1"/>
        <v>INVALID</v>
      </c>
    </row>
    <row r="70" ht="15.75" customHeight="1">
      <c r="G70" s="64">
        <v>68.0</v>
      </c>
      <c r="H70" s="185" t="s">
        <v>83</v>
      </c>
      <c r="I70" s="185" t="s">
        <v>84</v>
      </c>
      <c r="J70" s="186" t="s">
        <v>94</v>
      </c>
      <c r="K70" s="186" t="s">
        <v>97</v>
      </c>
      <c r="L70" s="186" t="s">
        <v>102</v>
      </c>
      <c r="M70" s="186" t="s">
        <v>104</v>
      </c>
      <c r="N70" s="187" t="s">
        <v>90</v>
      </c>
      <c r="O70" s="187" t="s">
        <v>95</v>
      </c>
      <c r="P70" s="188" t="s">
        <v>96</v>
      </c>
      <c r="Q70" s="188" t="s">
        <v>99</v>
      </c>
      <c r="R70" s="188" t="s">
        <v>103</v>
      </c>
      <c r="S70" s="91" t="str">
        <f>SUMPRODUCT(SUMIF('Master Sheet'!$B$3:$B$24,$H70:$R70,'Master Sheet'!$E$3:$E$24))</f>
        <v>0</v>
      </c>
      <c r="T70" s="92" t="str">
        <f>SUMPRODUCT(COUNTIFS('Master Sheet'!$B$3:$B$24,$H70:$R70,'Master Sheet'!$C$3:$C$24,T$2))</f>
        <v>0</v>
      </c>
      <c r="U70" s="92" t="str">
        <f>SUMPRODUCT(COUNTIFS('Master Sheet'!$B$3:$B$24,$H70:$R70,'Master Sheet'!$C$3:$C$24,U$2))</f>
        <v>0</v>
      </c>
      <c r="V70" s="93" t="str">
        <f t="shared" si="1"/>
        <v>INVALID</v>
      </c>
    </row>
    <row r="71" ht="15.75" customHeight="1">
      <c r="G71" s="79">
        <v>69.0</v>
      </c>
      <c r="H71" s="185" t="s">
        <v>83</v>
      </c>
      <c r="I71" s="185" t="s">
        <v>84</v>
      </c>
      <c r="J71" s="186" t="s">
        <v>94</v>
      </c>
      <c r="K71" s="186" t="s">
        <v>100</v>
      </c>
      <c r="L71" s="186" t="s">
        <v>102</v>
      </c>
      <c r="M71" s="186" t="s">
        <v>104</v>
      </c>
      <c r="N71" s="187" t="s">
        <v>90</v>
      </c>
      <c r="O71" s="187" t="s">
        <v>98</v>
      </c>
      <c r="P71" s="188" t="s">
        <v>96</v>
      </c>
      <c r="Q71" s="188" t="s">
        <v>101</v>
      </c>
      <c r="R71" s="188" t="s">
        <v>103</v>
      </c>
      <c r="S71" s="91" t="str">
        <f>SUMPRODUCT(SUMIF('Master Sheet'!$B$3:$B$24,$H71:$R71,'Master Sheet'!$E$3:$E$24))</f>
        <v>0</v>
      </c>
      <c r="T71" s="92" t="str">
        <f>SUMPRODUCT(COUNTIFS('Master Sheet'!$B$3:$B$24,$H71:$R71,'Master Sheet'!$C$3:$C$24,T$2))</f>
        <v>0</v>
      </c>
      <c r="U71" s="92" t="str">
        <f>SUMPRODUCT(COUNTIFS('Master Sheet'!$B$3:$B$24,$H71:$R71,'Master Sheet'!$C$3:$C$24,U$2))</f>
        <v>0</v>
      </c>
      <c r="V71" s="93" t="str">
        <f t="shared" si="1"/>
        <v>INVALID</v>
      </c>
    </row>
    <row r="72" ht="15.75" customHeight="1">
      <c r="G72" s="64">
        <v>70.0</v>
      </c>
      <c r="H72" s="185" t="s">
        <v>83</v>
      </c>
      <c r="I72" s="185" t="s">
        <v>84</v>
      </c>
      <c r="J72" s="186" t="s">
        <v>97</v>
      </c>
      <c r="K72" s="186" t="s">
        <v>100</v>
      </c>
      <c r="L72" s="186" t="s">
        <v>102</v>
      </c>
      <c r="M72" s="186" t="s">
        <v>104</v>
      </c>
      <c r="N72" s="187" t="s">
        <v>95</v>
      </c>
      <c r="O72" s="187" t="s">
        <v>98</v>
      </c>
      <c r="P72" s="188" t="s">
        <v>99</v>
      </c>
      <c r="Q72" s="188" t="s">
        <v>101</v>
      </c>
      <c r="R72" s="188" t="s">
        <v>103</v>
      </c>
      <c r="S72" s="91" t="str">
        <f>SUMPRODUCT(SUMIF('Master Sheet'!$B$3:$B$24,$H72:$R72,'Master Sheet'!$E$3:$E$24))</f>
        <v>0</v>
      </c>
      <c r="T72" s="92" t="str">
        <f>SUMPRODUCT(COUNTIFS('Master Sheet'!$B$3:$B$24,$H72:$R72,'Master Sheet'!$C$3:$C$24,T$2))</f>
        <v>0</v>
      </c>
      <c r="U72" s="92" t="str">
        <f>SUMPRODUCT(COUNTIFS('Master Sheet'!$B$3:$B$24,$H72:$R72,'Master Sheet'!$C$3:$C$24,U$2))</f>
        <v>0</v>
      </c>
      <c r="V72" s="93" t="str">
        <f t="shared" si="1"/>
        <v>INVALID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S1:V1"/>
    <mergeCell ref="P1:R1"/>
    <mergeCell ref="H1:I1"/>
    <mergeCell ref="J1:M1"/>
    <mergeCell ref="N1:O1"/>
    <mergeCell ref="A15:B15"/>
  </mergeCells>
  <conditionalFormatting sqref="T3:U35 T39:U54">
    <cfRule type="cellIs" dxfId="0" priority="1" operator="greaterThan">
      <formula>7</formula>
    </cfRule>
  </conditionalFormatting>
  <conditionalFormatting sqref="S55:S72">
    <cfRule type="cellIs" dxfId="0" priority="2" operator="greaterThan">
      <formula>100</formula>
    </cfRule>
  </conditionalFormatting>
  <conditionalFormatting sqref="T36:U38">
    <cfRule type="cellIs" dxfId="0" priority="3" operator="greaterThan">
      <formula>7</formula>
    </cfRule>
  </conditionalFormatting>
  <conditionalFormatting sqref="V36:V38">
    <cfRule type="containsText" dxfId="0" priority="4" operator="containsText" text="&quot;INVALID&quot;">
      <formula>NOT(ISERROR(SEARCH(("""INVALID"""),(V36))))</formula>
    </cfRule>
  </conditionalFormatting>
  <conditionalFormatting sqref="V36:V3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5:V72">
    <cfRule type="containsText" dxfId="0" priority="6" operator="containsText" text="&quot;INVALID&quot;">
      <formula>NOT(ISERROR(SEARCH(("""INVALID"""),(V55))))</formula>
    </cfRule>
  </conditionalFormatting>
  <conditionalFormatting sqref="V55:V7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6:S38">
    <cfRule type="cellIs" dxfId="0" priority="8" operator="greaterThan">
      <formula>100</formula>
    </cfRule>
  </conditionalFormatting>
  <conditionalFormatting sqref="T55:U72">
    <cfRule type="cellIs" dxfId="0" priority="9" operator="greaterThan">
      <formula>7</formula>
    </cfRule>
  </conditionalFormatting>
  <conditionalFormatting sqref="V3:V35 V39:V54">
    <cfRule type="containsText" dxfId="0" priority="10" operator="containsText" text="&quot;INVALID&quot;">
      <formula>NOT(ISERROR(SEARCH(("""INVALID"""),(V3))))</formula>
    </cfRule>
  </conditionalFormatting>
  <conditionalFormatting sqref="V3:V35 V39:V5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35 S39:S54">
    <cfRule type="cellIs" dxfId="0" priority="12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66CC"/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17.29"/>
    <col customWidth="1" min="3" max="3" width="14.86"/>
    <col customWidth="1" min="4" max="4" width="14.43"/>
    <col customWidth="1" min="5" max="5" width="4.29"/>
    <col customWidth="1" hidden="1" min="6" max="6" width="10.0"/>
    <col customWidth="1" min="7" max="7" width="3.0"/>
    <col customWidth="1" min="8" max="8" width="9.29"/>
    <col customWidth="1" min="9" max="9" width="8.43"/>
    <col customWidth="1" min="10" max="11" width="9.0"/>
    <col customWidth="1" min="12" max="13" width="9.43"/>
    <col customWidth="1" min="14" max="14" width="9.57"/>
    <col customWidth="1" min="15" max="15" width="8.43"/>
    <col customWidth="1" min="16" max="17" width="11.43"/>
    <col customWidth="1" min="18" max="18" width="9.57"/>
    <col customWidth="1" min="19" max="19" width="8.43"/>
    <col customWidth="1" min="20" max="20" width="5.14"/>
    <col customWidth="1" min="21" max="21" width="3.86"/>
    <col customWidth="1" min="22" max="22" width="8.29"/>
  </cols>
  <sheetData>
    <row r="1" ht="15.75" customHeight="1">
      <c r="A1" s="206" t="s">
        <v>12</v>
      </c>
      <c r="B1" s="207" t="s">
        <v>1</v>
      </c>
      <c r="C1" s="207" t="s">
        <v>2</v>
      </c>
      <c r="D1" s="208" t="s">
        <v>3</v>
      </c>
      <c r="G1" s="54"/>
      <c r="H1" s="119" t="s">
        <v>57</v>
      </c>
      <c r="I1" s="55" t="s">
        <v>13</v>
      </c>
      <c r="J1" s="41"/>
      <c r="K1" s="41"/>
      <c r="L1" s="41"/>
      <c r="M1" s="42"/>
      <c r="N1" s="211" t="s">
        <v>14</v>
      </c>
      <c r="O1" s="42"/>
      <c r="P1" s="55" t="s">
        <v>58</v>
      </c>
      <c r="Q1" s="41"/>
      <c r="R1" s="42"/>
      <c r="S1" s="57" t="s">
        <v>59</v>
      </c>
      <c r="T1" s="58"/>
      <c r="U1" s="58"/>
      <c r="V1" s="59"/>
    </row>
    <row r="2" ht="15.75" customHeight="1">
      <c r="A2" s="182" t="str">
        <f>'Master Sheet'!H3</f>
        <v>#N/A</v>
      </c>
      <c r="B2" s="183" t="str">
        <f>'Master Sheet'!M3</f>
        <v>#N/A</v>
      </c>
      <c r="C2" s="183" t="str">
        <f>'Master Sheet'!R3</f>
        <v>#N/A</v>
      </c>
      <c r="D2" s="184" t="str">
        <f>'Master Sheet'!W3</f>
        <v>#N/A</v>
      </c>
      <c r="G2" s="60"/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G3" s="64">
        <v>1.0</v>
      </c>
      <c r="H3" s="185" t="s">
        <v>83</v>
      </c>
      <c r="I3" s="186" t="s">
        <v>85</v>
      </c>
      <c r="J3" s="186" t="s">
        <v>86</v>
      </c>
      <c r="K3" s="186" t="s">
        <v>87</v>
      </c>
      <c r="L3" s="186" t="s">
        <v>94</v>
      </c>
      <c r="M3" s="186" t="s">
        <v>97</v>
      </c>
      <c r="N3" s="187" t="s">
        <v>88</v>
      </c>
      <c r="O3" s="187" t="s">
        <v>89</v>
      </c>
      <c r="P3" s="188" t="s">
        <v>91</v>
      </c>
      <c r="Q3" s="188" t="s">
        <v>92</v>
      </c>
      <c r="R3" s="188" t="s">
        <v>93</v>
      </c>
      <c r="S3" s="76" t="str">
        <f>SUMPRODUCT(SUMIF('Master Sheet'!$B$3:$B$24,$H3:$R3,'Master Sheet'!$E$3:$E$24))</f>
        <v>0</v>
      </c>
      <c r="T3" s="77" t="str">
        <f>SUMPRODUCT(COUNTIFS('Master Sheet'!$B$3:$B$24,$H3:$R3,'Master Sheet'!$C$3:$C$24,T$2))</f>
        <v>0</v>
      </c>
      <c r="U3" s="77" t="str">
        <f>SUMPRODUCT(COUNTIFS('Master Sheet'!$B$3:$B$24,$H3:$R3,'Master Sheet'!$C$3:$C$24,U$2))</f>
        <v>0</v>
      </c>
      <c r="V3" s="78" t="str">
        <f t="shared" ref="V3:V58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G4" s="79">
        <v>2.0</v>
      </c>
      <c r="H4" s="185" t="s">
        <v>84</v>
      </c>
      <c r="I4" s="186" t="s">
        <v>85</v>
      </c>
      <c r="J4" s="186" t="s">
        <v>86</v>
      </c>
      <c r="K4" s="186" t="s">
        <v>87</v>
      </c>
      <c r="L4" s="186" t="s">
        <v>94</v>
      </c>
      <c r="M4" s="186" t="s">
        <v>100</v>
      </c>
      <c r="N4" s="187" t="s">
        <v>88</v>
      </c>
      <c r="O4" s="187" t="s">
        <v>90</v>
      </c>
      <c r="P4" s="188" t="s">
        <v>91</v>
      </c>
      <c r="Q4" s="188" t="s">
        <v>92</v>
      </c>
      <c r="R4" s="188" t="s">
        <v>96</v>
      </c>
      <c r="S4" s="91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93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G5" s="64">
        <v>3.0</v>
      </c>
      <c r="H5" s="185" t="s">
        <v>83</v>
      </c>
      <c r="I5" s="186" t="s">
        <v>85</v>
      </c>
      <c r="J5" s="186" t="s">
        <v>86</v>
      </c>
      <c r="K5" s="186" t="s">
        <v>87</v>
      </c>
      <c r="L5" s="186" t="s">
        <v>94</v>
      </c>
      <c r="M5" s="186" t="s">
        <v>102</v>
      </c>
      <c r="N5" s="187" t="s">
        <v>88</v>
      </c>
      <c r="O5" s="187" t="s">
        <v>95</v>
      </c>
      <c r="P5" s="188" t="s">
        <v>91</v>
      </c>
      <c r="Q5" s="188" t="s">
        <v>92</v>
      </c>
      <c r="R5" s="188" t="s">
        <v>99</v>
      </c>
      <c r="S5" s="91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93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G6" s="64">
        <v>4.0</v>
      </c>
      <c r="H6" s="185" t="s">
        <v>84</v>
      </c>
      <c r="I6" s="186" t="s">
        <v>85</v>
      </c>
      <c r="J6" s="186" t="s">
        <v>86</v>
      </c>
      <c r="K6" s="186" t="s">
        <v>87</v>
      </c>
      <c r="L6" s="186" t="s">
        <v>94</v>
      </c>
      <c r="M6" s="186" t="s">
        <v>104</v>
      </c>
      <c r="N6" s="187" t="s">
        <v>88</v>
      </c>
      <c r="O6" s="187" t="s">
        <v>98</v>
      </c>
      <c r="P6" s="188" t="s">
        <v>91</v>
      </c>
      <c r="Q6" s="188" t="s">
        <v>92</v>
      </c>
      <c r="R6" s="188" t="s">
        <v>101</v>
      </c>
      <c r="S6" s="91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93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G7" s="79">
        <v>5.0</v>
      </c>
      <c r="H7" s="185" t="s">
        <v>83</v>
      </c>
      <c r="I7" s="186" t="s">
        <v>85</v>
      </c>
      <c r="J7" s="186" t="s">
        <v>86</v>
      </c>
      <c r="K7" s="186" t="s">
        <v>87</v>
      </c>
      <c r="L7" s="186" t="s">
        <v>97</v>
      </c>
      <c r="M7" s="186" t="s">
        <v>100</v>
      </c>
      <c r="N7" s="187" t="s">
        <v>89</v>
      </c>
      <c r="O7" s="187" t="s">
        <v>90</v>
      </c>
      <c r="P7" s="188" t="s">
        <v>91</v>
      </c>
      <c r="Q7" s="188" t="s">
        <v>92</v>
      </c>
      <c r="R7" s="188" t="s">
        <v>103</v>
      </c>
      <c r="S7" s="91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93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G8" s="64">
        <v>6.0</v>
      </c>
      <c r="H8" s="185" t="s">
        <v>84</v>
      </c>
      <c r="I8" s="186" t="s">
        <v>85</v>
      </c>
      <c r="J8" s="186" t="s">
        <v>86</v>
      </c>
      <c r="K8" s="186" t="s">
        <v>87</v>
      </c>
      <c r="L8" s="186" t="s">
        <v>97</v>
      </c>
      <c r="M8" s="186" t="s">
        <v>102</v>
      </c>
      <c r="N8" s="187" t="s">
        <v>89</v>
      </c>
      <c r="O8" s="187" t="s">
        <v>95</v>
      </c>
      <c r="P8" s="188" t="s">
        <v>91</v>
      </c>
      <c r="Q8" s="188" t="s">
        <v>93</v>
      </c>
      <c r="R8" s="188" t="s">
        <v>96</v>
      </c>
      <c r="S8" s="91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93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G9" s="64">
        <v>7.0</v>
      </c>
      <c r="H9" s="185" t="s">
        <v>83</v>
      </c>
      <c r="I9" s="186" t="s">
        <v>85</v>
      </c>
      <c r="J9" s="186" t="s">
        <v>86</v>
      </c>
      <c r="K9" s="186" t="s">
        <v>87</v>
      </c>
      <c r="L9" s="186" t="s">
        <v>97</v>
      </c>
      <c r="M9" s="186" t="s">
        <v>104</v>
      </c>
      <c r="N9" s="187" t="s">
        <v>89</v>
      </c>
      <c r="O9" s="187" t="s">
        <v>98</v>
      </c>
      <c r="P9" s="188" t="s">
        <v>91</v>
      </c>
      <c r="Q9" s="188" t="s">
        <v>93</v>
      </c>
      <c r="R9" s="188" t="s">
        <v>99</v>
      </c>
      <c r="S9" s="91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93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G10" s="79">
        <v>8.0</v>
      </c>
      <c r="H10" s="185" t="s">
        <v>84</v>
      </c>
      <c r="I10" s="186" t="s">
        <v>85</v>
      </c>
      <c r="J10" s="186" t="s">
        <v>86</v>
      </c>
      <c r="K10" s="186" t="s">
        <v>87</v>
      </c>
      <c r="L10" s="186" t="s">
        <v>100</v>
      </c>
      <c r="M10" s="186" t="s">
        <v>102</v>
      </c>
      <c r="N10" s="187" t="s">
        <v>90</v>
      </c>
      <c r="O10" s="187" t="s">
        <v>95</v>
      </c>
      <c r="P10" s="188" t="s">
        <v>91</v>
      </c>
      <c r="Q10" s="188" t="s">
        <v>93</v>
      </c>
      <c r="R10" s="188" t="s">
        <v>101</v>
      </c>
      <c r="S10" s="91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93" t="str">
        <f t="shared" si="1"/>
        <v>INVALID</v>
      </c>
    </row>
    <row r="11" ht="15.75" customHeight="1">
      <c r="A11" s="190"/>
      <c r="B11" s="183" t="str">
        <f>'Master Sheet'!M12</f>
        <v>#N/A</v>
      </c>
      <c r="C11" s="192"/>
      <c r="D11" s="184" t="str">
        <f>'Master Sheet'!W12</f>
        <v>#N/A</v>
      </c>
      <c r="G11" s="64">
        <v>9.0</v>
      </c>
      <c r="H11" s="185" t="s">
        <v>83</v>
      </c>
      <c r="I11" s="186" t="s">
        <v>85</v>
      </c>
      <c r="J11" s="186" t="s">
        <v>86</v>
      </c>
      <c r="K11" s="186" t="s">
        <v>87</v>
      </c>
      <c r="L11" s="186" t="s">
        <v>100</v>
      </c>
      <c r="M11" s="186" t="s">
        <v>104</v>
      </c>
      <c r="N11" s="187" t="s">
        <v>90</v>
      </c>
      <c r="O11" s="187" t="s">
        <v>98</v>
      </c>
      <c r="P11" s="188" t="s">
        <v>91</v>
      </c>
      <c r="Q11" s="188" t="s">
        <v>93</v>
      </c>
      <c r="R11" s="188" t="s">
        <v>103</v>
      </c>
      <c r="S11" s="91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93" t="str">
        <f t="shared" si="1"/>
        <v>INVALID</v>
      </c>
    </row>
    <row r="12">
      <c r="G12" s="64">
        <v>10.0</v>
      </c>
      <c r="H12" s="185" t="s">
        <v>84</v>
      </c>
      <c r="I12" s="186" t="s">
        <v>85</v>
      </c>
      <c r="J12" s="186" t="s">
        <v>86</v>
      </c>
      <c r="K12" s="186" t="s">
        <v>87</v>
      </c>
      <c r="L12" s="186" t="s">
        <v>102</v>
      </c>
      <c r="M12" s="186" t="s">
        <v>104</v>
      </c>
      <c r="N12" s="187" t="s">
        <v>95</v>
      </c>
      <c r="O12" s="187" t="s">
        <v>98</v>
      </c>
      <c r="P12" s="188" t="s">
        <v>91</v>
      </c>
      <c r="Q12" s="188" t="s">
        <v>96</v>
      </c>
      <c r="R12" s="188" t="s">
        <v>99</v>
      </c>
      <c r="S12" s="91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93" t="str">
        <f t="shared" si="1"/>
        <v>INVALID</v>
      </c>
    </row>
    <row r="13">
      <c r="A13" s="4"/>
      <c r="B13" s="4"/>
      <c r="C13" s="4"/>
      <c r="D13" s="4"/>
      <c r="G13" s="79">
        <v>11.0</v>
      </c>
      <c r="H13" s="185" t="s">
        <v>83</v>
      </c>
      <c r="I13" s="186" t="s">
        <v>85</v>
      </c>
      <c r="J13" s="186" t="s">
        <v>86</v>
      </c>
      <c r="K13" s="186" t="s">
        <v>94</v>
      </c>
      <c r="L13" s="186" t="s">
        <v>97</v>
      </c>
      <c r="M13" s="186" t="s">
        <v>100</v>
      </c>
      <c r="N13" s="187" t="s">
        <v>88</v>
      </c>
      <c r="O13" s="187" t="s">
        <v>89</v>
      </c>
      <c r="P13" s="188" t="s">
        <v>91</v>
      </c>
      <c r="Q13" s="188" t="s">
        <v>96</v>
      </c>
      <c r="R13" s="188" t="s">
        <v>101</v>
      </c>
      <c r="S13" s="91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93" t="str">
        <f t="shared" si="1"/>
        <v>INVALID</v>
      </c>
    </row>
    <row r="14" ht="15.75" customHeight="1">
      <c r="G14" s="64">
        <v>12.0</v>
      </c>
      <c r="H14" s="185" t="s">
        <v>84</v>
      </c>
      <c r="I14" s="186" t="s">
        <v>85</v>
      </c>
      <c r="J14" s="186" t="s">
        <v>86</v>
      </c>
      <c r="K14" s="186" t="s">
        <v>94</v>
      </c>
      <c r="L14" s="186" t="s">
        <v>97</v>
      </c>
      <c r="M14" s="186" t="s">
        <v>102</v>
      </c>
      <c r="N14" s="187" t="s">
        <v>88</v>
      </c>
      <c r="O14" s="187" t="s">
        <v>90</v>
      </c>
      <c r="P14" s="188" t="s">
        <v>91</v>
      </c>
      <c r="Q14" s="188" t="s">
        <v>96</v>
      </c>
      <c r="R14" s="188" t="s">
        <v>103</v>
      </c>
      <c r="S14" s="91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93" t="str">
        <f t="shared" si="1"/>
        <v>INVALID</v>
      </c>
    </row>
    <row r="15" ht="16.5" customHeight="1">
      <c r="A15" s="194" t="s">
        <v>105</v>
      </c>
      <c r="B15" s="42"/>
      <c r="C15" s="195" t="str">
        <f>MAX(COMBIN('Master Sheet'!$I$16,5),COMBIN('Master Sheet'!$I$18,3))</f>
        <v>6</v>
      </c>
      <c r="G15" s="79">
        <v>13.0</v>
      </c>
      <c r="H15" s="185" t="s">
        <v>83</v>
      </c>
      <c r="I15" s="186" t="s">
        <v>85</v>
      </c>
      <c r="J15" s="186" t="s">
        <v>86</v>
      </c>
      <c r="K15" s="186" t="s">
        <v>94</v>
      </c>
      <c r="L15" s="186" t="s">
        <v>97</v>
      </c>
      <c r="M15" s="186" t="s">
        <v>104</v>
      </c>
      <c r="N15" s="187" t="s">
        <v>88</v>
      </c>
      <c r="O15" s="187" t="s">
        <v>95</v>
      </c>
      <c r="P15" s="188" t="s">
        <v>91</v>
      </c>
      <c r="Q15" s="188" t="s">
        <v>99</v>
      </c>
      <c r="R15" s="188" t="s">
        <v>101</v>
      </c>
      <c r="S15" s="91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93" t="str">
        <f t="shared" si="1"/>
        <v>INVALID</v>
      </c>
    </row>
    <row r="16">
      <c r="G16" s="64">
        <v>14.0</v>
      </c>
      <c r="H16" s="185" t="s">
        <v>84</v>
      </c>
      <c r="I16" s="186" t="s">
        <v>85</v>
      </c>
      <c r="J16" s="186" t="s">
        <v>86</v>
      </c>
      <c r="K16" s="186" t="s">
        <v>94</v>
      </c>
      <c r="L16" s="186" t="s">
        <v>100</v>
      </c>
      <c r="M16" s="186" t="s">
        <v>102</v>
      </c>
      <c r="N16" s="187" t="s">
        <v>88</v>
      </c>
      <c r="O16" s="187" t="s">
        <v>98</v>
      </c>
      <c r="P16" s="188" t="s">
        <v>91</v>
      </c>
      <c r="Q16" s="188" t="s">
        <v>99</v>
      </c>
      <c r="R16" s="188" t="s">
        <v>103</v>
      </c>
      <c r="S16" s="91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93" t="str">
        <f t="shared" si="1"/>
        <v>INVALID</v>
      </c>
    </row>
    <row r="17">
      <c r="G17" s="64">
        <v>15.0</v>
      </c>
      <c r="H17" s="185" t="s">
        <v>83</v>
      </c>
      <c r="I17" s="186" t="s">
        <v>85</v>
      </c>
      <c r="J17" s="186" t="s">
        <v>86</v>
      </c>
      <c r="K17" s="186" t="s">
        <v>94</v>
      </c>
      <c r="L17" s="186" t="s">
        <v>100</v>
      </c>
      <c r="M17" s="186" t="s">
        <v>104</v>
      </c>
      <c r="N17" s="187" t="s">
        <v>89</v>
      </c>
      <c r="O17" s="187" t="s">
        <v>90</v>
      </c>
      <c r="P17" s="188" t="s">
        <v>91</v>
      </c>
      <c r="Q17" s="188" t="s">
        <v>101</v>
      </c>
      <c r="R17" s="188" t="s">
        <v>103</v>
      </c>
      <c r="S17" s="91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93" t="str">
        <f t="shared" si="1"/>
        <v>INVALID</v>
      </c>
    </row>
    <row r="18">
      <c r="G18" s="79">
        <v>16.0</v>
      </c>
      <c r="H18" s="185" t="s">
        <v>84</v>
      </c>
      <c r="I18" s="186" t="s">
        <v>85</v>
      </c>
      <c r="J18" s="186" t="s">
        <v>86</v>
      </c>
      <c r="K18" s="186" t="s">
        <v>94</v>
      </c>
      <c r="L18" s="186" t="s">
        <v>102</v>
      </c>
      <c r="M18" s="186" t="s">
        <v>104</v>
      </c>
      <c r="N18" s="187" t="s">
        <v>89</v>
      </c>
      <c r="O18" s="187" t="s">
        <v>95</v>
      </c>
      <c r="P18" s="188" t="s">
        <v>92</v>
      </c>
      <c r="Q18" s="188" t="s">
        <v>93</v>
      </c>
      <c r="R18" s="188" t="s">
        <v>96</v>
      </c>
      <c r="S18" s="91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93" t="str">
        <f t="shared" si="1"/>
        <v>INVALID</v>
      </c>
    </row>
    <row r="19">
      <c r="G19" s="64">
        <v>17.0</v>
      </c>
      <c r="H19" s="185" t="s">
        <v>83</v>
      </c>
      <c r="I19" s="186" t="s">
        <v>85</v>
      </c>
      <c r="J19" s="186" t="s">
        <v>86</v>
      </c>
      <c r="K19" s="186" t="s">
        <v>97</v>
      </c>
      <c r="L19" s="186" t="s">
        <v>100</v>
      </c>
      <c r="M19" s="186" t="s">
        <v>102</v>
      </c>
      <c r="N19" s="187" t="s">
        <v>89</v>
      </c>
      <c r="O19" s="187" t="s">
        <v>98</v>
      </c>
      <c r="P19" s="188" t="s">
        <v>92</v>
      </c>
      <c r="Q19" s="188" t="s">
        <v>93</v>
      </c>
      <c r="R19" s="188" t="s">
        <v>99</v>
      </c>
      <c r="S19" s="91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93" t="str">
        <f t="shared" si="1"/>
        <v>INVALID</v>
      </c>
    </row>
    <row r="20">
      <c r="A20" s="4"/>
      <c r="B20" s="4"/>
      <c r="C20" s="4"/>
      <c r="D20" s="4"/>
      <c r="G20" s="64">
        <v>18.0</v>
      </c>
      <c r="H20" s="185" t="s">
        <v>84</v>
      </c>
      <c r="I20" s="186" t="s">
        <v>85</v>
      </c>
      <c r="J20" s="186" t="s">
        <v>86</v>
      </c>
      <c r="K20" s="186" t="s">
        <v>97</v>
      </c>
      <c r="L20" s="186" t="s">
        <v>100</v>
      </c>
      <c r="M20" s="186" t="s">
        <v>104</v>
      </c>
      <c r="N20" s="187" t="s">
        <v>90</v>
      </c>
      <c r="O20" s="187" t="s">
        <v>95</v>
      </c>
      <c r="P20" s="188" t="s">
        <v>92</v>
      </c>
      <c r="Q20" s="188" t="s">
        <v>93</v>
      </c>
      <c r="R20" s="188" t="s">
        <v>101</v>
      </c>
      <c r="S20" s="91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93" t="str">
        <f t="shared" si="1"/>
        <v>INVALID</v>
      </c>
    </row>
    <row r="21" ht="15.75" customHeight="1">
      <c r="G21" s="79">
        <v>19.0</v>
      </c>
      <c r="H21" s="185" t="s">
        <v>83</v>
      </c>
      <c r="I21" s="186" t="s">
        <v>85</v>
      </c>
      <c r="J21" s="186" t="s">
        <v>86</v>
      </c>
      <c r="K21" s="186" t="s">
        <v>97</v>
      </c>
      <c r="L21" s="186" t="s">
        <v>102</v>
      </c>
      <c r="M21" s="186" t="s">
        <v>104</v>
      </c>
      <c r="N21" s="187" t="s">
        <v>90</v>
      </c>
      <c r="O21" s="187" t="s">
        <v>98</v>
      </c>
      <c r="P21" s="188" t="s">
        <v>92</v>
      </c>
      <c r="Q21" s="188" t="s">
        <v>93</v>
      </c>
      <c r="R21" s="188" t="s">
        <v>103</v>
      </c>
      <c r="S21" s="91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93" t="str">
        <f t="shared" si="1"/>
        <v>INVALID</v>
      </c>
    </row>
    <row r="22" ht="15.75" customHeight="1">
      <c r="G22" s="64">
        <v>20.0</v>
      </c>
      <c r="H22" s="185" t="s">
        <v>84</v>
      </c>
      <c r="I22" s="186" t="s">
        <v>85</v>
      </c>
      <c r="J22" s="186" t="s">
        <v>86</v>
      </c>
      <c r="K22" s="186" t="s">
        <v>100</v>
      </c>
      <c r="L22" s="186" t="s">
        <v>102</v>
      </c>
      <c r="M22" s="186" t="s">
        <v>104</v>
      </c>
      <c r="N22" s="187" t="s">
        <v>95</v>
      </c>
      <c r="O22" s="187" t="s">
        <v>98</v>
      </c>
      <c r="P22" s="188" t="s">
        <v>92</v>
      </c>
      <c r="Q22" s="188" t="s">
        <v>96</v>
      </c>
      <c r="R22" s="188" t="s">
        <v>99</v>
      </c>
      <c r="S22" s="91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93" t="str">
        <f t="shared" si="1"/>
        <v>INVALID</v>
      </c>
    </row>
    <row r="23" ht="15.75" customHeight="1">
      <c r="G23" s="64">
        <v>21.0</v>
      </c>
      <c r="H23" s="185" t="s">
        <v>83</v>
      </c>
      <c r="I23" s="186" t="s">
        <v>85</v>
      </c>
      <c r="J23" s="186" t="s">
        <v>87</v>
      </c>
      <c r="K23" s="186" t="s">
        <v>94</v>
      </c>
      <c r="L23" s="186" t="s">
        <v>97</v>
      </c>
      <c r="M23" s="186" t="s">
        <v>100</v>
      </c>
      <c r="N23" s="187" t="s">
        <v>88</v>
      </c>
      <c r="O23" s="187" t="s">
        <v>89</v>
      </c>
      <c r="P23" s="188" t="s">
        <v>92</v>
      </c>
      <c r="Q23" s="188" t="s">
        <v>96</v>
      </c>
      <c r="R23" s="188" t="s">
        <v>101</v>
      </c>
      <c r="S23" s="91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93" t="str">
        <f t="shared" si="1"/>
        <v>INVALID</v>
      </c>
    </row>
    <row r="24" ht="15.75" customHeight="1">
      <c r="G24" s="79">
        <v>22.0</v>
      </c>
      <c r="H24" s="185" t="s">
        <v>84</v>
      </c>
      <c r="I24" s="186" t="s">
        <v>85</v>
      </c>
      <c r="J24" s="186" t="s">
        <v>87</v>
      </c>
      <c r="K24" s="186" t="s">
        <v>94</v>
      </c>
      <c r="L24" s="186" t="s">
        <v>97</v>
      </c>
      <c r="M24" s="186" t="s">
        <v>102</v>
      </c>
      <c r="N24" s="187" t="s">
        <v>88</v>
      </c>
      <c r="O24" s="187" t="s">
        <v>90</v>
      </c>
      <c r="P24" s="188" t="s">
        <v>92</v>
      </c>
      <c r="Q24" s="188" t="s">
        <v>96</v>
      </c>
      <c r="R24" s="188" t="s">
        <v>103</v>
      </c>
      <c r="S24" s="91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93" t="str">
        <f t="shared" si="1"/>
        <v>INVALID</v>
      </c>
    </row>
    <row r="25" ht="15.75" customHeight="1">
      <c r="G25" s="64">
        <v>23.0</v>
      </c>
      <c r="H25" s="185" t="s">
        <v>83</v>
      </c>
      <c r="I25" s="186" t="s">
        <v>85</v>
      </c>
      <c r="J25" s="186" t="s">
        <v>87</v>
      </c>
      <c r="K25" s="186" t="s">
        <v>94</v>
      </c>
      <c r="L25" s="186" t="s">
        <v>97</v>
      </c>
      <c r="M25" s="186" t="s">
        <v>104</v>
      </c>
      <c r="N25" s="187" t="s">
        <v>88</v>
      </c>
      <c r="O25" s="187" t="s">
        <v>95</v>
      </c>
      <c r="P25" s="188" t="s">
        <v>92</v>
      </c>
      <c r="Q25" s="188" t="s">
        <v>99</v>
      </c>
      <c r="R25" s="188" t="s">
        <v>101</v>
      </c>
      <c r="S25" s="91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93" t="str">
        <f t="shared" si="1"/>
        <v>INVALID</v>
      </c>
    </row>
    <row r="26" ht="15.75" customHeight="1">
      <c r="G26" s="79">
        <v>24.0</v>
      </c>
      <c r="H26" s="185" t="s">
        <v>84</v>
      </c>
      <c r="I26" s="186" t="s">
        <v>85</v>
      </c>
      <c r="J26" s="186" t="s">
        <v>87</v>
      </c>
      <c r="K26" s="186" t="s">
        <v>94</v>
      </c>
      <c r="L26" s="186" t="s">
        <v>100</v>
      </c>
      <c r="M26" s="186" t="s">
        <v>102</v>
      </c>
      <c r="N26" s="187" t="s">
        <v>88</v>
      </c>
      <c r="O26" s="187" t="s">
        <v>98</v>
      </c>
      <c r="P26" s="188" t="s">
        <v>92</v>
      </c>
      <c r="Q26" s="188" t="s">
        <v>99</v>
      </c>
      <c r="R26" s="188" t="s">
        <v>103</v>
      </c>
      <c r="S26" s="91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93" t="str">
        <f t="shared" si="1"/>
        <v>INVALID</v>
      </c>
    </row>
    <row r="27" ht="15.75" customHeight="1">
      <c r="G27" s="64">
        <v>25.0</v>
      </c>
      <c r="H27" s="185" t="s">
        <v>83</v>
      </c>
      <c r="I27" s="186" t="s">
        <v>85</v>
      </c>
      <c r="J27" s="186" t="s">
        <v>87</v>
      </c>
      <c r="K27" s="186" t="s">
        <v>94</v>
      </c>
      <c r="L27" s="186" t="s">
        <v>100</v>
      </c>
      <c r="M27" s="186" t="s">
        <v>104</v>
      </c>
      <c r="N27" s="187" t="s">
        <v>89</v>
      </c>
      <c r="O27" s="187" t="s">
        <v>90</v>
      </c>
      <c r="P27" s="188" t="s">
        <v>92</v>
      </c>
      <c r="Q27" s="188" t="s">
        <v>101</v>
      </c>
      <c r="R27" s="188" t="s">
        <v>103</v>
      </c>
      <c r="S27" s="91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93" t="str">
        <f t="shared" si="1"/>
        <v>INVALID</v>
      </c>
    </row>
    <row r="28" ht="15.75" customHeight="1">
      <c r="G28" s="64">
        <v>26.0</v>
      </c>
      <c r="H28" s="185" t="s">
        <v>84</v>
      </c>
      <c r="I28" s="186" t="s">
        <v>85</v>
      </c>
      <c r="J28" s="186" t="s">
        <v>87</v>
      </c>
      <c r="K28" s="186" t="s">
        <v>94</v>
      </c>
      <c r="L28" s="186" t="s">
        <v>102</v>
      </c>
      <c r="M28" s="186" t="s">
        <v>104</v>
      </c>
      <c r="N28" s="187" t="s">
        <v>89</v>
      </c>
      <c r="O28" s="187" t="s">
        <v>95</v>
      </c>
      <c r="P28" s="188" t="s">
        <v>93</v>
      </c>
      <c r="Q28" s="188" t="s">
        <v>96</v>
      </c>
      <c r="R28" s="188" t="s">
        <v>99</v>
      </c>
      <c r="S28" s="91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93" t="str">
        <f t="shared" si="1"/>
        <v>INVALID</v>
      </c>
    </row>
    <row r="29" ht="15.75" customHeight="1">
      <c r="G29" s="79">
        <v>27.0</v>
      </c>
      <c r="H29" s="185" t="s">
        <v>83</v>
      </c>
      <c r="I29" s="186" t="s">
        <v>85</v>
      </c>
      <c r="J29" s="186" t="s">
        <v>87</v>
      </c>
      <c r="K29" s="186" t="s">
        <v>97</v>
      </c>
      <c r="L29" s="186" t="s">
        <v>100</v>
      </c>
      <c r="M29" s="186" t="s">
        <v>102</v>
      </c>
      <c r="N29" s="187" t="s">
        <v>89</v>
      </c>
      <c r="O29" s="187" t="s">
        <v>98</v>
      </c>
      <c r="P29" s="188" t="s">
        <v>93</v>
      </c>
      <c r="Q29" s="188" t="s">
        <v>96</v>
      </c>
      <c r="R29" s="188" t="s">
        <v>101</v>
      </c>
      <c r="S29" s="91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93" t="str">
        <f t="shared" si="1"/>
        <v>INVALID</v>
      </c>
    </row>
    <row r="30" ht="15.75" customHeight="1">
      <c r="G30" s="64">
        <v>28.0</v>
      </c>
      <c r="H30" s="185" t="s">
        <v>84</v>
      </c>
      <c r="I30" s="186" t="s">
        <v>85</v>
      </c>
      <c r="J30" s="186" t="s">
        <v>87</v>
      </c>
      <c r="K30" s="186" t="s">
        <v>97</v>
      </c>
      <c r="L30" s="186" t="s">
        <v>100</v>
      </c>
      <c r="M30" s="186" t="s">
        <v>104</v>
      </c>
      <c r="N30" s="187" t="s">
        <v>90</v>
      </c>
      <c r="O30" s="187" t="s">
        <v>95</v>
      </c>
      <c r="P30" s="188" t="s">
        <v>93</v>
      </c>
      <c r="Q30" s="188" t="s">
        <v>96</v>
      </c>
      <c r="R30" s="188" t="s">
        <v>103</v>
      </c>
      <c r="S30" s="91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93" t="str">
        <f t="shared" si="1"/>
        <v>INVALID</v>
      </c>
    </row>
    <row r="31" ht="15.75" customHeight="1">
      <c r="G31" s="64">
        <v>29.0</v>
      </c>
      <c r="H31" s="185" t="s">
        <v>83</v>
      </c>
      <c r="I31" s="186" t="s">
        <v>85</v>
      </c>
      <c r="J31" s="186" t="s">
        <v>87</v>
      </c>
      <c r="K31" s="186" t="s">
        <v>97</v>
      </c>
      <c r="L31" s="186" t="s">
        <v>102</v>
      </c>
      <c r="M31" s="186" t="s">
        <v>104</v>
      </c>
      <c r="N31" s="187" t="s">
        <v>90</v>
      </c>
      <c r="O31" s="187" t="s">
        <v>98</v>
      </c>
      <c r="P31" s="188" t="s">
        <v>93</v>
      </c>
      <c r="Q31" s="188" t="s">
        <v>99</v>
      </c>
      <c r="R31" s="188" t="s">
        <v>101</v>
      </c>
      <c r="S31" s="91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93" t="str">
        <f t="shared" si="1"/>
        <v>INVALID</v>
      </c>
    </row>
    <row r="32" ht="15.75" customHeight="1">
      <c r="G32" s="79">
        <v>30.0</v>
      </c>
      <c r="H32" s="185" t="s">
        <v>84</v>
      </c>
      <c r="I32" s="186" t="s">
        <v>85</v>
      </c>
      <c r="J32" s="186" t="s">
        <v>87</v>
      </c>
      <c r="K32" s="186" t="s">
        <v>100</v>
      </c>
      <c r="L32" s="186" t="s">
        <v>102</v>
      </c>
      <c r="M32" s="186" t="s">
        <v>104</v>
      </c>
      <c r="N32" s="187" t="s">
        <v>95</v>
      </c>
      <c r="O32" s="187" t="s">
        <v>98</v>
      </c>
      <c r="P32" s="188" t="s">
        <v>93</v>
      </c>
      <c r="Q32" s="188" t="s">
        <v>99</v>
      </c>
      <c r="R32" s="188" t="s">
        <v>103</v>
      </c>
      <c r="S32" s="91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93" t="str">
        <f t="shared" si="1"/>
        <v>INVALID</v>
      </c>
    </row>
    <row r="33" ht="15.75" customHeight="1">
      <c r="G33" s="64">
        <v>31.0</v>
      </c>
      <c r="H33" s="185" t="s">
        <v>83</v>
      </c>
      <c r="I33" s="186" t="s">
        <v>85</v>
      </c>
      <c r="J33" s="186" t="s">
        <v>94</v>
      </c>
      <c r="K33" s="186" t="s">
        <v>97</v>
      </c>
      <c r="L33" s="186" t="s">
        <v>100</v>
      </c>
      <c r="M33" s="186" t="s">
        <v>102</v>
      </c>
      <c r="N33" s="187" t="s">
        <v>88</v>
      </c>
      <c r="O33" s="187" t="s">
        <v>89</v>
      </c>
      <c r="P33" s="188" t="s">
        <v>93</v>
      </c>
      <c r="Q33" s="188" t="s">
        <v>101</v>
      </c>
      <c r="R33" s="188" t="s">
        <v>103</v>
      </c>
      <c r="S33" s="91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93" t="str">
        <f t="shared" si="1"/>
        <v>INVALID</v>
      </c>
    </row>
    <row r="34" ht="15.75" customHeight="1">
      <c r="G34" s="64">
        <v>32.0</v>
      </c>
      <c r="H34" s="185" t="s">
        <v>84</v>
      </c>
      <c r="I34" s="186" t="s">
        <v>85</v>
      </c>
      <c r="J34" s="186" t="s">
        <v>94</v>
      </c>
      <c r="K34" s="186" t="s">
        <v>97</v>
      </c>
      <c r="L34" s="186" t="s">
        <v>100</v>
      </c>
      <c r="M34" s="186" t="s">
        <v>104</v>
      </c>
      <c r="N34" s="187" t="s">
        <v>88</v>
      </c>
      <c r="O34" s="187" t="s">
        <v>90</v>
      </c>
      <c r="P34" s="188" t="s">
        <v>96</v>
      </c>
      <c r="Q34" s="188" t="s">
        <v>99</v>
      </c>
      <c r="R34" s="188" t="s">
        <v>101</v>
      </c>
      <c r="S34" s="91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93" t="str">
        <f t="shared" si="1"/>
        <v>INVALID</v>
      </c>
    </row>
    <row r="35" ht="15.75" customHeight="1">
      <c r="G35" s="79">
        <v>33.0</v>
      </c>
      <c r="H35" s="185" t="s">
        <v>83</v>
      </c>
      <c r="I35" s="186" t="s">
        <v>85</v>
      </c>
      <c r="J35" s="186" t="s">
        <v>94</v>
      </c>
      <c r="K35" s="186" t="s">
        <v>97</v>
      </c>
      <c r="L35" s="186" t="s">
        <v>102</v>
      </c>
      <c r="M35" s="186" t="s">
        <v>104</v>
      </c>
      <c r="N35" s="187" t="s">
        <v>88</v>
      </c>
      <c r="O35" s="187" t="s">
        <v>95</v>
      </c>
      <c r="P35" s="188" t="s">
        <v>96</v>
      </c>
      <c r="Q35" s="188" t="s">
        <v>99</v>
      </c>
      <c r="R35" s="188" t="s">
        <v>103</v>
      </c>
      <c r="S35" s="91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93" t="str">
        <f t="shared" si="1"/>
        <v>INVALID</v>
      </c>
    </row>
    <row r="36" ht="15.75" customHeight="1">
      <c r="G36" s="64">
        <v>34.0</v>
      </c>
      <c r="H36" s="185" t="s">
        <v>84</v>
      </c>
      <c r="I36" s="186" t="s">
        <v>85</v>
      </c>
      <c r="J36" s="186" t="s">
        <v>94</v>
      </c>
      <c r="K36" s="186" t="s">
        <v>100</v>
      </c>
      <c r="L36" s="186" t="s">
        <v>102</v>
      </c>
      <c r="M36" s="186" t="s">
        <v>104</v>
      </c>
      <c r="N36" s="187" t="s">
        <v>88</v>
      </c>
      <c r="O36" s="187" t="s">
        <v>98</v>
      </c>
      <c r="P36" s="188" t="s">
        <v>96</v>
      </c>
      <c r="Q36" s="188" t="s">
        <v>101</v>
      </c>
      <c r="R36" s="188" t="s">
        <v>103</v>
      </c>
      <c r="S36" s="91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93" t="str">
        <f t="shared" si="1"/>
        <v>INVALID</v>
      </c>
    </row>
    <row r="37" ht="15.75" customHeight="1">
      <c r="G37" s="79">
        <v>35.0</v>
      </c>
      <c r="H37" s="185" t="s">
        <v>83</v>
      </c>
      <c r="I37" s="186" t="s">
        <v>85</v>
      </c>
      <c r="J37" s="186" t="s">
        <v>97</v>
      </c>
      <c r="K37" s="186" t="s">
        <v>100</v>
      </c>
      <c r="L37" s="186" t="s">
        <v>102</v>
      </c>
      <c r="M37" s="186" t="s">
        <v>104</v>
      </c>
      <c r="N37" s="187" t="s">
        <v>89</v>
      </c>
      <c r="O37" s="187" t="s">
        <v>90</v>
      </c>
      <c r="P37" s="188" t="s">
        <v>99</v>
      </c>
      <c r="Q37" s="188" t="s">
        <v>101</v>
      </c>
      <c r="R37" s="188" t="s">
        <v>103</v>
      </c>
      <c r="S37" s="91" t="str">
        <f>SUMPRODUCT(SUMIF('Master Sheet'!$B$3:$B$24,$H37:$R37,'Master Sheet'!$E$3:$E$24))</f>
        <v>0</v>
      </c>
      <c r="T37" s="92" t="str">
        <f>SUMPRODUCT(COUNTIFS('Master Sheet'!$B$3:$B$24,$H37:$R37,'Master Sheet'!$C$3:$C$24,T$2))</f>
        <v>0</v>
      </c>
      <c r="U37" s="92" t="str">
        <f>SUMPRODUCT(COUNTIFS('Master Sheet'!$B$3:$B$24,$H37:$R37,'Master Sheet'!$C$3:$C$24,U$2))</f>
        <v>0</v>
      </c>
      <c r="V37" s="93" t="str">
        <f t="shared" si="1"/>
        <v>INVALID</v>
      </c>
    </row>
    <row r="38" ht="15.75" customHeight="1">
      <c r="G38" s="64">
        <v>36.0</v>
      </c>
      <c r="H38" s="185" t="s">
        <v>84</v>
      </c>
      <c r="I38" s="186" t="s">
        <v>86</v>
      </c>
      <c r="J38" s="186" t="s">
        <v>87</v>
      </c>
      <c r="K38" s="186" t="s">
        <v>94</v>
      </c>
      <c r="L38" s="186" t="s">
        <v>97</v>
      </c>
      <c r="M38" s="186" t="s">
        <v>100</v>
      </c>
      <c r="N38" s="187" t="s">
        <v>89</v>
      </c>
      <c r="O38" s="187" t="s">
        <v>95</v>
      </c>
      <c r="P38" s="188" t="s">
        <v>91</v>
      </c>
      <c r="Q38" s="188" t="s">
        <v>92</v>
      </c>
      <c r="R38" s="188" t="s">
        <v>93</v>
      </c>
      <c r="S38" s="91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93" t="str">
        <f t="shared" si="1"/>
        <v>INVALID</v>
      </c>
    </row>
    <row r="39" ht="15.75" customHeight="1">
      <c r="G39" s="79">
        <v>37.0</v>
      </c>
      <c r="H39" s="185" t="s">
        <v>83</v>
      </c>
      <c r="I39" s="186" t="s">
        <v>86</v>
      </c>
      <c r="J39" s="186" t="s">
        <v>87</v>
      </c>
      <c r="K39" s="186" t="s">
        <v>94</v>
      </c>
      <c r="L39" s="186" t="s">
        <v>97</v>
      </c>
      <c r="M39" s="186" t="s">
        <v>102</v>
      </c>
      <c r="N39" s="187" t="s">
        <v>89</v>
      </c>
      <c r="O39" s="187" t="s">
        <v>98</v>
      </c>
      <c r="P39" s="188" t="s">
        <v>91</v>
      </c>
      <c r="Q39" s="188" t="s">
        <v>92</v>
      </c>
      <c r="R39" s="188" t="s">
        <v>96</v>
      </c>
      <c r="S39" s="91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93" t="str">
        <f t="shared" si="1"/>
        <v>INVALID</v>
      </c>
    </row>
    <row r="40" ht="15.75" customHeight="1">
      <c r="G40" s="64">
        <v>38.0</v>
      </c>
      <c r="H40" s="185" t="s">
        <v>84</v>
      </c>
      <c r="I40" s="186" t="s">
        <v>86</v>
      </c>
      <c r="J40" s="186" t="s">
        <v>87</v>
      </c>
      <c r="K40" s="186" t="s">
        <v>94</v>
      </c>
      <c r="L40" s="186" t="s">
        <v>97</v>
      </c>
      <c r="M40" s="186" t="s">
        <v>104</v>
      </c>
      <c r="N40" s="187" t="s">
        <v>90</v>
      </c>
      <c r="O40" s="187" t="s">
        <v>95</v>
      </c>
      <c r="P40" s="188" t="s">
        <v>91</v>
      </c>
      <c r="Q40" s="188" t="s">
        <v>92</v>
      </c>
      <c r="R40" s="188" t="s">
        <v>99</v>
      </c>
      <c r="S40" s="91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93" t="str">
        <f t="shared" si="1"/>
        <v>INVALID</v>
      </c>
    </row>
    <row r="41" ht="15.75" customHeight="1">
      <c r="G41" s="79">
        <v>39.0</v>
      </c>
      <c r="H41" s="185" t="s">
        <v>83</v>
      </c>
      <c r="I41" s="186" t="s">
        <v>86</v>
      </c>
      <c r="J41" s="186" t="s">
        <v>87</v>
      </c>
      <c r="K41" s="186" t="s">
        <v>94</v>
      </c>
      <c r="L41" s="186" t="s">
        <v>100</v>
      </c>
      <c r="M41" s="186" t="s">
        <v>102</v>
      </c>
      <c r="N41" s="187" t="s">
        <v>90</v>
      </c>
      <c r="O41" s="187" t="s">
        <v>98</v>
      </c>
      <c r="P41" s="188" t="s">
        <v>91</v>
      </c>
      <c r="Q41" s="188" t="s">
        <v>92</v>
      </c>
      <c r="R41" s="188" t="s">
        <v>101</v>
      </c>
      <c r="S41" s="91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93" t="str">
        <f t="shared" si="1"/>
        <v>INVALID</v>
      </c>
    </row>
    <row r="42" ht="15.75" customHeight="1">
      <c r="G42" s="64">
        <v>40.0</v>
      </c>
      <c r="H42" s="185" t="s">
        <v>84</v>
      </c>
      <c r="I42" s="186" t="s">
        <v>86</v>
      </c>
      <c r="J42" s="186" t="s">
        <v>87</v>
      </c>
      <c r="K42" s="186" t="s">
        <v>94</v>
      </c>
      <c r="L42" s="186" t="s">
        <v>100</v>
      </c>
      <c r="M42" s="186" t="s">
        <v>104</v>
      </c>
      <c r="N42" s="187" t="s">
        <v>95</v>
      </c>
      <c r="O42" s="187" t="s">
        <v>98</v>
      </c>
      <c r="P42" s="188" t="s">
        <v>91</v>
      </c>
      <c r="Q42" s="188" t="s">
        <v>92</v>
      </c>
      <c r="R42" s="188" t="s">
        <v>103</v>
      </c>
      <c r="S42" s="91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93" t="str">
        <f t="shared" si="1"/>
        <v>INVALID</v>
      </c>
    </row>
    <row r="43" ht="15.75" customHeight="1">
      <c r="G43" s="79">
        <v>41.0</v>
      </c>
      <c r="H43" s="185" t="s">
        <v>83</v>
      </c>
      <c r="I43" s="186" t="s">
        <v>86</v>
      </c>
      <c r="J43" s="186" t="s">
        <v>87</v>
      </c>
      <c r="K43" s="186" t="s">
        <v>94</v>
      </c>
      <c r="L43" s="186" t="s">
        <v>102</v>
      </c>
      <c r="M43" s="186" t="s">
        <v>104</v>
      </c>
      <c r="N43" s="187" t="s">
        <v>88</v>
      </c>
      <c r="O43" s="187" t="s">
        <v>89</v>
      </c>
      <c r="P43" s="188" t="s">
        <v>91</v>
      </c>
      <c r="Q43" s="188" t="s">
        <v>93</v>
      </c>
      <c r="R43" s="188" t="s">
        <v>96</v>
      </c>
      <c r="S43" s="91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93" t="str">
        <f t="shared" si="1"/>
        <v>INVALID</v>
      </c>
    </row>
    <row r="44" ht="15.75" customHeight="1">
      <c r="G44" s="64">
        <v>42.0</v>
      </c>
      <c r="H44" s="185" t="s">
        <v>84</v>
      </c>
      <c r="I44" s="186" t="s">
        <v>86</v>
      </c>
      <c r="J44" s="186" t="s">
        <v>87</v>
      </c>
      <c r="K44" s="186" t="s">
        <v>97</v>
      </c>
      <c r="L44" s="186" t="s">
        <v>100</v>
      </c>
      <c r="M44" s="186" t="s">
        <v>102</v>
      </c>
      <c r="N44" s="187" t="s">
        <v>88</v>
      </c>
      <c r="O44" s="187" t="s">
        <v>90</v>
      </c>
      <c r="P44" s="188" t="s">
        <v>91</v>
      </c>
      <c r="Q44" s="188" t="s">
        <v>93</v>
      </c>
      <c r="R44" s="188" t="s">
        <v>99</v>
      </c>
      <c r="S44" s="91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93" t="str">
        <f t="shared" si="1"/>
        <v>INVALID</v>
      </c>
    </row>
    <row r="45" ht="15.75" customHeight="1">
      <c r="G45" s="79">
        <v>43.0</v>
      </c>
      <c r="H45" s="185" t="s">
        <v>83</v>
      </c>
      <c r="I45" s="186" t="s">
        <v>86</v>
      </c>
      <c r="J45" s="186" t="s">
        <v>87</v>
      </c>
      <c r="K45" s="186" t="s">
        <v>97</v>
      </c>
      <c r="L45" s="186" t="s">
        <v>100</v>
      </c>
      <c r="M45" s="186" t="s">
        <v>104</v>
      </c>
      <c r="N45" s="187" t="s">
        <v>88</v>
      </c>
      <c r="O45" s="187" t="s">
        <v>95</v>
      </c>
      <c r="P45" s="188" t="s">
        <v>91</v>
      </c>
      <c r="Q45" s="188" t="s">
        <v>93</v>
      </c>
      <c r="R45" s="188" t="s">
        <v>101</v>
      </c>
      <c r="S45" s="91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93" t="str">
        <f t="shared" si="1"/>
        <v>INVALID</v>
      </c>
    </row>
    <row r="46" ht="15.75" customHeight="1">
      <c r="G46" s="64">
        <v>44.0</v>
      </c>
      <c r="H46" s="185" t="s">
        <v>84</v>
      </c>
      <c r="I46" s="186" t="s">
        <v>86</v>
      </c>
      <c r="J46" s="186" t="s">
        <v>87</v>
      </c>
      <c r="K46" s="186" t="s">
        <v>97</v>
      </c>
      <c r="L46" s="186" t="s">
        <v>102</v>
      </c>
      <c r="M46" s="186" t="s">
        <v>104</v>
      </c>
      <c r="N46" s="187" t="s">
        <v>88</v>
      </c>
      <c r="O46" s="187" t="s">
        <v>98</v>
      </c>
      <c r="P46" s="188" t="s">
        <v>91</v>
      </c>
      <c r="Q46" s="188" t="s">
        <v>93</v>
      </c>
      <c r="R46" s="188" t="s">
        <v>103</v>
      </c>
      <c r="S46" s="91" t="str">
        <f>SUMPRODUCT(SUMIF('Master Sheet'!$B$3:$B$24,$H46:$R46,'Master Sheet'!$E$3:$E$24))</f>
        <v>0</v>
      </c>
      <c r="T46" s="92" t="str">
        <f>SUMPRODUCT(COUNTIFS('Master Sheet'!$B$3:$B$24,$H46:$R46,'Master Sheet'!$C$3:$C$24,T$2))</f>
        <v>0</v>
      </c>
      <c r="U46" s="92" t="str">
        <f>SUMPRODUCT(COUNTIFS('Master Sheet'!$B$3:$B$24,$H46:$R46,'Master Sheet'!$C$3:$C$24,U$2))</f>
        <v>0</v>
      </c>
      <c r="V46" s="93" t="str">
        <f t="shared" si="1"/>
        <v>INVALID</v>
      </c>
    </row>
    <row r="47" ht="15.75" customHeight="1">
      <c r="G47" s="79">
        <v>45.0</v>
      </c>
      <c r="H47" s="185" t="s">
        <v>83</v>
      </c>
      <c r="I47" s="186" t="s">
        <v>86</v>
      </c>
      <c r="J47" s="186" t="s">
        <v>87</v>
      </c>
      <c r="K47" s="186" t="s">
        <v>100</v>
      </c>
      <c r="L47" s="186" t="s">
        <v>102</v>
      </c>
      <c r="M47" s="186" t="s">
        <v>104</v>
      </c>
      <c r="N47" s="187" t="s">
        <v>89</v>
      </c>
      <c r="O47" s="187" t="s">
        <v>90</v>
      </c>
      <c r="P47" s="188" t="s">
        <v>91</v>
      </c>
      <c r="Q47" s="188" t="s">
        <v>96</v>
      </c>
      <c r="R47" s="188" t="s">
        <v>99</v>
      </c>
      <c r="S47" s="91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93" t="str">
        <f t="shared" si="1"/>
        <v>INVALID</v>
      </c>
    </row>
    <row r="48" ht="15.75" customHeight="1">
      <c r="G48" s="64">
        <v>46.0</v>
      </c>
      <c r="H48" s="185" t="s">
        <v>84</v>
      </c>
      <c r="I48" s="186" t="s">
        <v>86</v>
      </c>
      <c r="J48" s="186" t="s">
        <v>94</v>
      </c>
      <c r="K48" s="186" t="s">
        <v>97</v>
      </c>
      <c r="L48" s="186" t="s">
        <v>100</v>
      </c>
      <c r="M48" s="186" t="s">
        <v>102</v>
      </c>
      <c r="N48" s="187" t="s">
        <v>89</v>
      </c>
      <c r="O48" s="187" t="s">
        <v>95</v>
      </c>
      <c r="P48" s="188" t="s">
        <v>91</v>
      </c>
      <c r="Q48" s="188" t="s">
        <v>96</v>
      </c>
      <c r="R48" s="188" t="s">
        <v>101</v>
      </c>
      <c r="S48" s="91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93" t="str">
        <f t="shared" si="1"/>
        <v>INVALID</v>
      </c>
    </row>
    <row r="49" ht="15.75" customHeight="1">
      <c r="G49" s="79">
        <v>47.0</v>
      </c>
      <c r="H49" s="185" t="s">
        <v>83</v>
      </c>
      <c r="I49" s="186" t="s">
        <v>86</v>
      </c>
      <c r="J49" s="186" t="s">
        <v>94</v>
      </c>
      <c r="K49" s="186" t="s">
        <v>97</v>
      </c>
      <c r="L49" s="186" t="s">
        <v>100</v>
      </c>
      <c r="M49" s="186" t="s">
        <v>104</v>
      </c>
      <c r="N49" s="187" t="s">
        <v>89</v>
      </c>
      <c r="O49" s="187" t="s">
        <v>98</v>
      </c>
      <c r="P49" s="188" t="s">
        <v>91</v>
      </c>
      <c r="Q49" s="188" t="s">
        <v>96</v>
      </c>
      <c r="R49" s="188" t="s">
        <v>103</v>
      </c>
      <c r="S49" s="91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93" t="str">
        <f t="shared" si="1"/>
        <v>INVALID</v>
      </c>
    </row>
    <row r="50" ht="15.75" customHeight="1">
      <c r="G50" s="64">
        <v>48.0</v>
      </c>
      <c r="H50" s="185" t="s">
        <v>84</v>
      </c>
      <c r="I50" s="186" t="s">
        <v>86</v>
      </c>
      <c r="J50" s="186" t="s">
        <v>94</v>
      </c>
      <c r="K50" s="186" t="s">
        <v>97</v>
      </c>
      <c r="L50" s="186" t="s">
        <v>102</v>
      </c>
      <c r="M50" s="186" t="s">
        <v>104</v>
      </c>
      <c r="N50" s="187" t="s">
        <v>90</v>
      </c>
      <c r="O50" s="187" t="s">
        <v>95</v>
      </c>
      <c r="P50" s="188" t="s">
        <v>91</v>
      </c>
      <c r="Q50" s="188" t="s">
        <v>99</v>
      </c>
      <c r="R50" s="188" t="s">
        <v>101</v>
      </c>
      <c r="S50" s="91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93" t="str">
        <f t="shared" si="1"/>
        <v>INVALID</v>
      </c>
    </row>
    <row r="51" ht="15.75" customHeight="1">
      <c r="G51" s="79">
        <v>49.0</v>
      </c>
      <c r="H51" s="185" t="s">
        <v>83</v>
      </c>
      <c r="I51" s="186" t="s">
        <v>86</v>
      </c>
      <c r="J51" s="186" t="s">
        <v>94</v>
      </c>
      <c r="K51" s="186" t="s">
        <v>100</v>
      </c>
      <c r="L51" s="186" t="s">
        <v>102</v>
      </c>
      <c r="M51" s="186" t="s">
        <v>104</v>
      </c>
      <c r="N51" s="187" t="s">
        <v>90</v>
      </c>
      <c r="O51" s="187" t="s">
        <v>98</v>
      </c>
      <c r="P51" s="188" t="s">
        <v>91</v>
      </c>
      <c r="Q51" s="188" t="s">
        <v>99</v>
      </c>
      <c r="R51" s="188" t="s">
        <v>103</v>
      </c>
      <c r="S51" s="91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93" t="str">
        <f t="shared" si="1"/>
        <v>INVALID</v>
      </c>
    </row>
    <row r="52" ht="15.75" customHeight="1">
      <c r="G52" s="64">
        <v>50.0</v>
      </c>
      <c r="H52" s="185" t="s">
        <v>84</v>
      </c>
      <c r="I52" s="186" t="s">
        <v>86</v>
      </c>
      <c r="J52" s="186" t="s">
        <v>97</v>
      </c>
      <c r="K52" s="186" t="s">
        <v>100</v>
      </c>
      <c r="L52" s="186" t="s">
        <v>102</v>
      </c>
      <c r="M52" s="186" t="s">
        <v>104</v>
      </c>
      <c r="N52" s="187" t="s">
        <v>95</v>
      </c>
      <c r="O52" s="187" t="s">
        <v>98</v>
      </c>
      <c r="P52" s="188" t="s">
        <v>91</v>
      </c>
      <c r="Q52" s="188" t="s">
        <v>101</v>
      </c>
      <c r="R52" s="188" t="s">
        <v>103</v>
      </c>
      <c r="S52" s="91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93" t="str">
        <f t="shared" si="1"/>
        <v>INVALID</v>
      </c>
    </row>
    <row r="53" ht="15.75" customHeight="1">
      <c r="G53" s="79">
        <v>51.0</v>
      </c>
      <c r="H53" s="185" t="s">
        <v>83</v>
      </c>
      <c r="I53" s="186" t="s">
        <v>87</v>
      </c>
      <c r="J53" s="186" t="s">
        <v>94</v>
      </c>
      <c r="K53" s="186" t="s">
        <v>97</v>
      </c>
      <c r="L53" s="186" t="s">
        <v>100</v>
      </c>
      <c r="M53" s="186" t="s">
        <v>102</v>
      </c>
      <c r="N53" s="187" t="s">
        <v>88</v>
      </c>
      <c r="O53" s="187" t="s">
        <v>89</v>
      </c>
      <c r="P53" s="188" t="s">
        <v>92</v>
      </c>
      <c r="Q53" s="188" t="s">
        <v>93</v>
      </c>
      <c r="R53" s="188" t="s">
        <v>96</v>
      </c>
      <c r="S53" s="91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93" t="str">
        <f t="shared" si="1"/>
        <v>INVALID</v>
      </c>
    </row>
    <row r="54" ht="15.75" customHeight="1">
      <c r="G54" s="64">
        <v>52.0</v>
      </c>
      <c r="H54" s="185" t="s">
        <v>84</v>
      </c>
      <c r="I54" s="186" t="s">
        <v>87</v>
      </c>
      <c r="J54" s="186" t="s">
        <v>94</v>
      </c>
      <c r="K54" s="186" t="s">
        <v>97</v>
      </c>
      <c r="L54" s="186" t="s">
        <v>100</v>
      </c>
      <c r="M54" s="186" t="s">
        <v>104</v>
      </c>
      <c r="N54" s="187" t="s">
        <v>88</v>
      </c>
      <c r="O54" s="187" t="s">
        <v>90</v>
      </c>
      <c r="P54" s="188" t="s">
        <v>92</v>
      </c>
      <c r="Q54" s="188" t="s">
        <v>93</v>
      </c>
      <c r="R54" s="188" t="s">
        <v>99</v>
      </c>
      <c r="S54" s="91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93" t="str">
        <f t="shared" si="1"/>
        <v>INVALID</v>
      </c>
    </row>
    <row r="55" ht="15.75" customHeight="1">
      <c r="G55" s="79">
        <v>53.0</v>
      </c>
      <c r="H55" s="185" t="s">
        <v>83</v>
      </c>
      <c r="I55" s="186" t="s">
        <v>87</v>
      </c>
      <c r="J55" s="186" t="s">
        <v>94</v>
      </c>
      <c r="K55" s="186" t="s">
        <v>97</v>
      </c>
      <c r="L55" s="186" t="s">
        <v>102</v>
      </c>
      <c r="M55" s="186" t="s">
        <v>104</v>
      </c>
      <c r="N55" s="187" t="s">
        <v>88</v>
      </c>
      <c r="O55" s="187" t="s">
        <v>95</v>
      </c>
      <c r="P55" s="188" t="s">
        <v>92</v>
      </c>
      <c r="Q55" s="188" t="s">
        <v>93</v>
      </c>
      <c r="R55" s="188" t="s">
        <v>101</v>
      </c>
      <c r="S55" s="91" t="str">
        <f>SUMPRODUCT(SUMIF('Master Sheet'!$B$3:$B$24,$H55:$R55,'Master Sheet'!$E$3:$E$24))</f>
        <v>0</v>
      </c>
      <c r="T55" s="92" t="str">
        <f>SUMPRODUCT(COUNTIFS('Master Sheet'!$B$3:$B$24,$H55:$R55,'Master Sheet'!$C$3:$C$24,T$2))</f>
        <v>0</v>
      </c>
      <c r="U55" s="92" t="str">
        <f>SUMPRODUCT(COUNTIFS('Master Sheet'!$B$3:$B$24,$H55:$R55,'Master Sheet'!$C$3:$C$24,U$2))</f>
        <v>0</v>
      </c>
      <c r="V55" s="93" t="str">
        <f t="shared" si="1"/>
        <v>INVALID</v>
      </c>
    </row>
    <row r="56" ht="15.75" customHeight="1">
      <c r="G56" s="64">
        <v>54.0</v>
      </c>
      <c r="H56" s="185" t="s">
        <v>84</v>
      </c>
      <c r="I56" s="186" t="s">
        <v>87</v>
      </c>
      <c r="J56" s="186" t="s">
        <v>94</v>
      </c>
      <c r="K56" s="186" t="s">
        <v>100</v>
      </c>
      <c r="L56" s="186" t="s">
        <v>102</v>
      </c>
      <c r="M56" s="186" t="s">
        <v>104</v>
      </c>
      <c r="N56" s="187" t="s">
        <v>88</v>
      </c>
      <c r="O56" s="187" t="s">
        <v>98</v>
      </c>
      <c r="P56" s="188" t="s">
        <v>92</v>
      </c>
      <c r="Q56" s="188" t="s">
        <v>93</v>
      </c>
      <c r="R56" s="188" t="s">
        <v>103</v>
      </c>
      <c r="S56" s="91" t="str">
        <f>SUMPRODUCT(SUMIF('Master Sheet'!$B$3:$B$24,$H56:$R56,'Master Sheet'!$E$3:$E$24))</f>
        <v>0</v>
      </c>
      <c r="T56" s="92" t="str">
        <f>SUMPRODUCT(COUNTIFS('Master Sheet'!$B$3:$B$24,$H56:$R56,'Master Sheet'!$C$3:$C$24,T$2))</f>
        <v>0</v>
      </c>
      <c r="U56" s="92" t="str">
        <f>SUMPRODUCT(COUNTIFS('Master Sheet'!$B$3:$B$24,$H56:$R56,'Master Sheet'!$C$3:$C$24,U$2))</f>
        <v>0</v>
      </c>
      <c r="V56" s="93" t="str">
        <f t="shared" si="1"/>
        <v>INVALID</v>
      </c>
    </row>
    <row r="57" ht="15.75" customHeight="1">
      <c r="G57" s="64">
        <v>55.0</v>
      </c>
      <c r="H57" s="185" t="s">
        <v>83</v>
      </c>
      <c r="I57" s="186" t="s">
        <v>87</v>
      </c>
      <c r="J57" s="186" t="s">
        <v>97</v>
      </c>
      <c r="K57" s="186" t="s">
        <v>100</v>
      </c>
      <c r="L57" s="186" t="s">
        <v>102</v>
      </c>
      <c r="M57" s="186" t="s">
        <v>104</v>
      </c>
      <c r="N57" s="187" t="s">
        <v>89</v>
      </c>
      <c r="O57" s="187" t="s">
        <v>90</v>
      </c>
      <c r="P57" s="188" t="s">
        <v>92</v>
      </c>
      <c r="Q57" s="188" t="s">
        <v>96</v>
      </c>
      <c r="R57" s="188" t="s">
        <v>99</v>
      </c>
      <c r="S57" s="91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93" t="str">
        <f t="shared" si="1"/>
        <v>INVALID</v>
      </c>
    </row>
    <row r="58" ht="15.75" customHeight="1">
      <c r="G58" s="79">
        <v>56.0</v>
      </c>
      <c r="H58" s="185" t="s">
        <v>84</v>
      </c>
      <c r="I58" s="186" t="s">
        <v>94</v>
      </c>
      <c r="J58" s="186" t="s">
        <v>97</v>
      </c>
      <c r="K58" s="186" t="s">
        <v>100</v>
      </c>
      <c r="L58" s="186" t="s">
        <v>102</v>
      </c>
      <c r="M58" s="186" t="s">
        <v>104</v>
      </c>
      <c r="N58" s="187" t="s">
        <v>89</v>
      </c>
      <c r="O58" s="187" t="s">
        <v>95</v>
      </c>
      <c r="P58" s="188" t="s">
        <v>92</v>
      </c>
      <c r="Q58" s="188" t="s">
        <v>96</v>
      </c>
      <c r="R58" s="188" t="s">
        <v>101</v>
      </c>
      <c r="S58" s="91" t="str">
        <f>SUMPRODUCT(SUMIF('Master Sheet'!$B$3:$B$24,$H58:$R58,'Master Sheet'!$E$3:$E$24))</f>
        <v>0</v>
      </c>
      <c r="T58" s="92" t="str">
        <f>SUMPRODUCT(COUNTIFS('Master Sheet'!$B$3:$B$24,$H58:$R58,'Master Sheet'!$C$3:$C$24,T$2))</f>
        <v>0</v>
      </c>
      <c r="U58" s="92" t="str">
        <f>SUMPRODUCT(COUNTIFS('Master Sheet'!$B$3:$B$24,$H58:$R58,'Master Sheet'!$C$3:$C$24,U$2))</f>
        <v>0</v>
      </c>
      <c r="V58" s="93" t="str">
        <f t="shared" si="1"/>
        <v>INVALID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P1:R1"/>
    <mergeCell ref="N1:O1"/>
    <mergeCell ref="I1:M1"/>
    <mergeCell ref="S1:V1"/>
    <mergeCell ref="A15:B15"/>
  </mergeCells>
  <conditionalFormatting sqref="S3:S36 S39:S54">
    <cfRule type="cellIs" dxfId="0" priority="1" operator="greaterThan">
      <formula>100</formula>
    </cfRule>
  </conditionalFormatting>
  <conditionalFormatting sqref="V37:V38">
    <cfRule type="containsText" dxfId="0" priority="2" operator="containsText" text="&quot;INVALID&quot;">
      <formula>NOT(ISERROR(SEARCH(("""INVALID"""),(V37))))</formula>
    </cfRule>
  </conditionalFormatting>
  <conditionalFormatting sqref="V37:V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5:U58">
    <cfRule type="cellIs" dxfId="0" priority="4" operator="greaterThan">
      <formula>7</formula>
    </cfRule>
  </conditionalFormatting>
  <conditionalFormatting sqref="S37:S38">
    <cfRule type="cellIs" dxfId="0" priority="5" operator="greaterThan">
      <formula>100</formula>
    </cfRule>
  </conditionalFormatting>
  <conditionalFormatting sqref="S55:S58">
    <cfRule type="cellIs" dxfId="0" priority="6" operator="greaterThan">
      <formula>100</formula>
    </cfRule>
  </conditionalFormatting>
  <conditionalFormatting sqref="T3:U36 T39:U54">
    <cfRule type="cellIs" dxfId="0" priority="7" operator="greaterThan">
      <formula>7</formula>
    </cfRule>
  </conditionalFormatting>
  <conditionalFormatting sqref="V3:V36 V39:V54">
    <cfRule type="containsText" dxfId="0" priority="8" operator="containsText" text="&quot;INVALID&quot;">
      <formula>NOT(ISERROR(SEARCH(("""INVALID"""),(V3))))</formula>
    </cfRule>
  </conditionalFormatting>
  <conditionalFormatting sqref="V3:V36 V39:V5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5:V58">
    <cfRule type="containsText" dxfId="0" priority="10" operator="containsText" text="&quot;INVALID&quot;">
      <formula>NOT(ISERROR(SEARCH(("""INVALID"""),(V55))))</formula>
    </cfRule>
  </conditionalFormatting>
  <conditionalFormatting sqref="V55:V5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7:U38">
    <cfRule type="cellIs" dxfId="0" priority="12" operator="greaterThan">
      <formula>7</formula>
    </cfRule>
  </conditionalFormatting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17.29"/>
    <col customWidth="1" min="3" max="3" width="14.86"/>
    <col customWidth="1" min="4" max="4" width="14.43"/>
    <col customWidth="1" min="5" max="5" width="10.0"/>
    <col customWidth="1" hidden="1" min="6" max="6" width="10.0"/>
    <col customWidth="1" min="7" max="7" width="3.0"/>
    <col customWidth="1" min="8" max="8" width="9.29"/>
    <col customWidth="1" min="9" max="11" width="9.43"/>
    <col customWidth="1" min="12" max="12" width="9.57"/>
    <col customWidth="1" min="13" max="14" width="8.43"/>
    <col customWidth="1" min="15" max="15" width="8.71"/>
    <col customWidth="1" min="16" max="16" width="11.43"/>
    <col customWidth="1" min="17" max="18" width="9.57"/>
    <col customWidth="1" min="19" max="19" width="8.43"/>
    <col customWidth="1" min="20" max="20" width="5.14"/>
    <col customWidth="1" min="21" max="21" width="3.86"/>
    <col customWidth="1" min="22" max="22" width="8.29"/>
  </cols>
  <sheetData>
    <row r="1" ht="15.75" customHeight="1">
      <c r="A1" s="206" t="s">
        <v>12</v>
      </c>
      <c r="B1" s="207" t="s">
        <v>1</v>
      </c>
      <c r="C1" s="207" t="s">
        <v>2</v>
      </c>
      <c r="D1" s="208" t="s">
        <v>3</v>
      </c>
      <c r="G1" s="54"/>
      <c r="H1" s="108" t="s">
        <v>57</v>
      </c>
      <c r="I1" s="55" t="s">
        <v>13</v>
      </c>
      <c r="J1" s="41"/>
      <c r="K1" s="42"/>
      <c r="L1" s="214" t="s">
        <v>14</v>
      </c>
      <c r="M1" s="55" t="s">
        <v>58</v>
      </c>
      <c r="N1" s="41"/>
      <c r="O1" s="41"/>
      <c r="P1" s="41"/>
      <c r="Q1" s="41"/>
      <c r="R1" s="42"/>
      <c r="S1" s="57" t="s">
        <v>59</v>
      </c>
      <c r="T1" s="58"/>
      <c r="U1" s="58"/>
      <c r="V1" s="59"/>
    </row>
    <row r="2" ht="15.75" customHeight="1">
      <c r="A2" s="182" t="str">
        <f>'Master Sheet'!H3</f>
        <v>#N/A</v>
      </c>
      <c r="B2" s="183" t="str">
        <f>'Master Sheet'!M3</f>
        <v>#N/A</v>
      </c>
      <c r="C2" s="183" t="str">
        <f>'Master Sheet'!R3</f>
        <v>#N/A</v>
      </c>
      <c r="D2" s="184" t="str">
        <f>'Master Sheet'!W3</f>
        <v>#N/A</v>
      </c>
      <c r="G2" s="60"/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G3" s="64">
        <v>1.0</v>
      </c>
      <c r="H3" s="185" t="s">
        <v>83</v>
      </c>
      <c r="I3" s="186" t="s">
        <v>85</v>
      </c>
      <c r="J3" s="186" t="s">
        <v>86</v>
      </c>
      <c r="K3" s="186" t="s">
        <v>87</v>
      </c>
      <c r="L3" s="187" t="s">
        <v>88</v>
      </c>
      <c r="M3" s="188" t="s">
        <v>91</v>
      </c>
      <c r="N3" s="188" t="s">
        <v>92</v>
      </c>
      <c r="O3" s="188" t="s">
        <v>93</v>
      </c>
      <c r="P3" s="188" t="s">
        <v>96</v>
      </c>
      <c r="Q3" s="188" t="s">
        <v>99</v>
      </c>
      <c r="R3" s="188" t="s">
        <v>101</v>
      </c>
      <c r="S3" s="76" t="str">
        <f>SUMPRODUCT(SUMIF('Master Sheet'!$B$3:$B$24,$H3:$R3,'Master Sheet'!$E$3:$E$24))</f>
        <v>0</v>
      </c>
      <c r="T3" s="77" t="str">
        <f>SUMPRODUCT(COUNTIFS('Master Sheet'!$B$3:$B$24,$H3:$R3,'Master Sheet'!$C$3:$C$24,T$2))</f>
        <v>0</v>
      </c>
      <c r="U3" s="77" t="str">
        <f>SUMPRODUCT(COUNTIFS('Master Sheet'!$B$3:$B$24,$H3:$R3,'Master Sheet'!$C$3:$C$24,U$2))</f>
        <v>0</v>
      </c>
      <c r="V3" s="78" t="str">
        <f t="shared" ref="V3:V58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G4" s="79">
        <v>2.0</v>
      </c>
      <c r="H4" s="185" t="s">
        <v>84</v>
      </c>
      <c r="I4" s="186" t="s">
        <v>85</v>
      </c>
      <c r="J4" s="186" t="s">
        <v>86</v>
      </c>
      <c r="K4" s="186" t="s">
        <v>94</v>
      </c>
      <c r="L4" s="187" t="s">
        <v>89</v>
      </c>
      <c r="M4" s="188" t="s">
        <v>91</v>
      </c>
      <c r="N4" s="188" t="s">
        <v>92</v>
      </c>
      <c r="O4" s="188" t="s">
        <v>93</v>
      </c>
      <c r="P4" s="188" t="s">
        <v>96</v>
      </c>
      <c r="Q4" s="188" t="s">
        <v>99</v>
      </c>
      <c r="R4" s="188" t="s">
        <v>103</v>
      </c>
      <c r="S4" s="91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93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G5" s="64">
        <v>3.0</v>
      </c>
      <c r="H5" s="185" t="s">
        <v>83</v>
      </c>
      <c r="I5" s="186" t="s">
        <v>85</v>
      </c>
      <c r="J5" s="186" t="s">
        <v>86</v>
      </c>
      <c r="K5" s="186" t="s">
        <v>97</v>
      </c>
      <c r="L5" s="187" t="s">
        <v>90</v>
      </c>
      <c r="M5" s="188" t="s">
        <v>91</v>
      </c>
      <c r="N5" s="188" t="s">
        <v>92</v>
      </c>
      <c r="O5" s="188" t="s">
        <v>93</v>
      </c>
      <c r="P5" s="188" t="s">
        <v>96</v>
      </c>
      <c r="Q5" s="188" t="s">
        <v>101</v>
      </c>
      <c r="R5" s="188" t="s">
        <v>103</v>
      </c>
      <c r="S5" s="91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93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G6" s="64">
        <v>4.0</v>
      </c>
      <c r="H6" s="185" t="s">
        <v>84</v>
      </c>
      <c r="I6" s="186" t="s">
        <v>85</v>
      </c>
      <c r="J6" s="186" t="s">
        <v>86</v>
      </c>
      <c r="K6" s="186" t="s">
        <v>100</v>
      </c>
      <c r="L6" s="187" t="s">
        <v>95</v>
      </c>
      <c r="M6" s="188" t="s">
        <v>91</v>
      </c>
      <c r="N6" s="188" t="s">
        <v>92</v>
      </c>
      <c r="O6" s="188" t="s">
        <v>93</v>
      </c>
      <c r="P6" s="188" t="s">
        <v>99</v>
      </c>
      <c r="Q6" s="188" t="s">
        <v>101</v>
      </c>
      <c r="R6" s="188" t="s">
        <v>103</v>
      </c>
      <c r="S6" s="91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93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G7" s="79">
        <v>5.0</v>
      </c>
      <c r="H7" s="185" t="s">
        <v>83</v>
      </c>
      <c r="I7" s="186" t="s">
        <v>85</v>
      </c>
      <c r="J7" s="186" t="s">
        <v>86</v>
      </c>
      <c r="K7" s="186" t="s">
        <v>102</v>
      </c>
      <c r="L7" s="187" t="s">
        <v>98</v>
      </c>
      <c r="M7" s="188" t="s">
        <v>91</v>
      </c>
      <c r="N7" s="188" t="s">
        <v>92</v>
      </c>
      <c r="O7" s="188" t="s">
        <v>96</v>
      </c>
      <c r="P7" s="188" t="s">
        <v>99</v>
      </c>
      <c r="Q7" s="188" t="s">
        <v>101</v>
      </c>
      <c r="R7" s="188" t="s">
        <v>103</v>
      </c>
      <c r="S7" s="91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93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G8" s="64">
        <v>6.0</v>
      </c>
      <c r="H8" s="185" t="s">
        <v>84</v>
      </c>
      <c r="I8" s="186" t="s">
        <v>85</v>
      </c>
      <c r="J8" s="186" t="s">
        <v>86</v>
      </c>
      <c r="K8" s="186" t="s">
        <v>104</v>
      </c>
      <c r="L8" s="187" t="s">
        <v>88</v>
      </c>
      <c r="M8" s="188" t="s">
        <v>91</v>
      </c>
      <c r="N8" s="188" t="s">
        <v>93</v>
      </c>
      <c r="O8" s="188" t="s">
        <v>96</v>
      </c>
      <c r="P8" s="188" t="s">
        <v>99</v>
      </c>
      <c r="Q8" s="188" t="s">
        <v>101</v>
      </c>
      <c r="R8" s="188" t="s">
        <v>103</v>
      </c>
      <c r="S8" s="91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93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G9" s="64">
        <v>7.0</v>
      </c>
      <c r="H9" s="185" t="s">
        <v>83</v>
      </c>
      <c r="I9" s="186" t="s">
        <v>85</v>
      </c>
      <c r="J9" s="186" t="s">
        <v>87</v>
      </c>
      <c r="K9" s="186" t="s">
        <v>94</v>
      </c>
      <c r="L9" s="187" t="s">
        <v>89</v>
      </c>
      <c r="M9" s="188" t="s">
        <v>92</v>
      </c>
      <c r="N9" s="188" t="s">
        <v>93</v>
      </c>
      <c r="O9" s="188" t="s">
        <v>96</v>
      </c>
      <c r="P9" s="188" t="s">
        <v>99</v>
      </c>
      <c r="Q9" s="188" t="s">
        <v>101</v>
      </c>
      <c r="R9" s="188" t="s">
        <v>103</v>
      </c>
      <c r="S9" s="91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93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G10" s="79">
        <v>8.0</v>
      </c>
      <c r="H10" s="185" t="s">
        <v>84</v>
      </c>
      <c r="I10" s="186" t="s">
        <v>85</v>
      </c>
      <c r="J10" s="186" t="s">
        <v>87</v>
      </c>
      <c r="K10" s="186" t="s">
        <v>97</v>
      </c>
      <c r="L10" s="187" t="s">
        <v>90</v>
      </c>
      <c r="M10" s="188" t="s">
        <v>91</v>
      </c>
      <c r="N10" s="188" t="s">
        <v>92</v>
      </c>
      <c r="O10" s="188" t="s">
        <v>93</v>
      </c>
      <c r="P10" s="188" t="s">
        <v>96</v>
      </c>
      <c r="Q10" s="188" t="s">
        <v>99</v>
      </c>
      <c r="R10" s="188" t="s">
        <v>101</v>
      </c>
      <c r="S10" s="91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93" t="str">
        <f t="shared" si="1"/>
        <v>INVALID</v>
      </c>
    </row>
    <row r="11" ht="15.75" customHeight="1">
      <c r="A11" s="190"/>
      <c r="B11" s="183" t="str">
        <f>'Master Sheet'!M12</f>
        <v>#N/A</v>
      </c>
      <c r="C11" s="192"/>
      <c r="D11" s="184" t="str">
        <f>'Master Sheet'!W12</f>
        <v>#N/A</v>
      </c>
      <c r="G11" s="64">
        <v>9.0</v>
      </c>
      <c r="H11" s="185" t="s">
        <v>83</v>
      </c>
      <c r="I11" s="186" t="s">
        <v>85</v>
      </c>
      <c r="J11" s="186" t="s">
        <v>87</v>
      </c>
      <c r="K11" s="186" t="s">
        <v>100</v>
      </c>
      <c r="L11" s="187" t="s">
        <v>95</v>
      </c>
      <c r="M11" s="188" t="s">
        <v>91</v>
      </c>
      <c r="N11" s="188" t="s">
        <v>92</v>
      </c>
      <c r="O11" s="188" t="s">
        <v>93</v>
      </c>
      <c r="P11" s="188" t="s">
        <v>96</v>
      </c>
      <c r="Q11" s="188" t="s">
        <v>99</v>
      </c>
      <c r="R11" s="188" t="s">
        <v>103</v>
      </c>
      <c r="S11" s="91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93" t="str">
        <f t="shared" si="1"/>
        <v>INVALID</v>
      </c>
    </row>
    <row r="12">
      <c r="G12" s="64">
        <v>10.0</v>
      </c>
      <c r="H12" s="185" t="s">
        <v>84</v>
      </c>
      <c r="I12" s="186" t="s">
        <v>85</v>
      </c>
      <c r="J12" s="186" t="s">
        <v>87</v>
      </c>
      <c r="K12" s="186" t="s">
        <v>102</v>
      </c>
      <c r="L12" s="187" t="s">
        <v>98</v>
      </c>
      <c r="M12" s="188" t="s">
        <v>91</v>
      </c>
      <c r="N12" s="188" t="s">
        <v>92</v>
      </c>
      <c r="O12" s="188" t="s">
        <v>93</v>
      </c>
      <c r="P12" s="188" t="s">
        <v>96</v>
      </c>
      <c r="Q12" s="188" t="s">
        <v>101</v>
      </c>
      <c r="R12" s="188" t="s">
        <v>103</v>
      </c>
      <c r="S12" s="91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93" t="str">
        <f t="shared" si="1"/>
        <v>INVALID</v>
      </c>
    </row>
    <row r="13">
      <c r="A13" s="4"/>
      <c r="B13" s="4"/>
      <c r="C13" s="4"/>
      <c r="D13" s="4"/>
      <c r="G13" s="79">
        <v>11.0</v>
      </c>
      <c r="H13" s="185" t="s">
        <v>83</v>
      </c>
      <c r="I13" s="186" t="s">
        <v>85</v>
      </c>
      <c r="J13" s="186" t="s">
        <v>87</v>
      </c>
      <c r="K13" s="186" t="s">
        <v>104</v>
      </c>
      <c r="L13" s="187" t="s">
        <v>88</v>
      </c>
      <c r="M13" s="188" t="s">
        <v>91</v>
      </c>
      <c r="N13" s="188" t="s">
        <v>92</v>
      </c>
      <c r="O13" s="188" t="s">
        <v>93</v>
      </c>
      <c r="P13" s="188" t="s">
        <v>99</v>
      </c>
      <c r="Q13" s="188" t="s">
        <v>101</v>
      </c>
      <c r="R13" s="188" t="s">
        <v>103</v>
      </c>
      <c r="S13" s="91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93" t="str">
        <f t="shared" si="1"/>
        <v>INVALID</v>
      </c>
    </row>
    <row r="14" ht="15.75" customHeight="1">
      <c r="G14" s="64">
        <v>12.0</v>
      </c>
      <c r="H14" s="185" t="s">
        <v>84</v>
      </c>
      <c r="I14" s="186" t="s">
        <v>85</v>
      </c>
      <c r="J14" s="186" t="s">
        <v>94</v>
      </c>
      <c r="K14" s="186" t="s">
        <v>97</v>
      </c>
      <c r="L14" s="187" t="s">
        <v>89</v>
      </c>
      <c r="M14" s="188" t="s">
        <v>91</v>
      </c>
      <c r="N14" s="188" t="s">
        <v>92</v>
      </c>
      <c r="O14" s="188" t="s">
        <v>96</v>
      </c>
      <c r="P14" s="188" t="s">
        <v>99</v>
      </c>
      <c r="Q14" s="188" t="s">
        <v>101</v>
      </c>
      <c r="R14" s="188" t="s">
        <v>103</v>
      </c>
      <c r="S14" s="91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93" t="str">
        <f t="shared" si="1"/>
        <v>INVALID</v>
      </c>
    </row>
    <row r="15" ht="16.5" customHeight="1">
      <c r="A15" s="194" t="s">
        <v>105</v>
      </c>
      <c r="B15" s="42"/>
      <c r="C15" s="195" t="str">
        <f>MAX(COMBIN('Master Sheet'!$I$16,3),COMBIN('Master Sheet'!$I$18,6))</f>
        <v>#NUM!</v>
      </c>
      <c r="G15" s="79">
        <v>13.0</v>
      </c>
      <c r="H15" s="185" t="s">
        <v>83</v>
      </c>
      <c r="I15" s="186" t="s">
        <v>85</v>
      </c>
      <c r="J15" s="186" t="s">
        <v>94</v>
      </c>
      <c r="K15" s="186" t="s">
        <v>100</v>
      </c>
      <c r="L15" s="187" t="s">
        <v>90</v>
      </c>
      <c r="M15" s="188" t="s">
        <v>91</v>
      </c>
      <c r="N15" s="188" t="s">
        <v>93</v>
      </c>
      <c r="O15" s="188" t="s">
        <v>96</v>
      </c>
      <c r="P15" s="188" t="s">
        <v>99</v>
      </c>
      <c r="Q15" s="188" t="s">
        <v>101</v>
      </c>
      <c r="R15" s="188" t="s">
        <v>103</v>
      </c>
      <c r="S15" s="91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93" t="str">
        <f t="shared" si="1"/>
        <v>INVALID</v>
      </c>
    </row>
    <row r="16">
      <c r="G16" s="64">
        <v>14.0</v>
      </c>
      <c r="H16" s="185" t="s">
        <v>84</v>
      </c>
      <c r="I16" s="186" t="s">
        <v>85</v>
      </c>
      <c r="J16" s="186" t="s">
        <v>94</v>
      </c>
      <c r="K16" s="186" t="s">
        <v>102</v>
      </c>
      <c r="L16" s="187" t="s">
        <v>95</v>
      </c>
      <c r="M16" s="188" t="s">
        <v>92</v>
      </c>
      <c r="N16" s="188" t="s">
        <v>93</v>
      </c>
      <c r="O16" s="188" t="s">
        <v>96</v>
      </c>
      <c r="P16" s="188" t="s">
        <v>99</v>
      </c>
      <c r="Q16" s="188" t="s">
        <v>101</v>
      </c>
      <c r="R16" s="188" t="s">
        <v>103</v>
      </c>
      <c r="S16" s="91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93" t="str">
        <f t="shared" si="1"/>
        <v>INVALID</v>
      </c>
    </row>
    <row r="17">
      <c r="G17" s="64">
        <v>15.0</v>
      </c>
      <c r="H17" s="185" t="s">
        <v>83</v>
      </c>
      <c r="I17" s="186" t="s">
        <v>85</v>
      </c>
      <c r="J17" s="186" t="s">
        <v>94</v>
      </c>
      <c r="K17" s="186" t="s">
        <v>104</v>
      </c>
      <c r="L17" s="187" t="s">
        <v>98</v>
      </c>
      <c r="M17" s="188" t="s">
        <v>91</v>
      </c>
      <c r="N17" s="188" t="s">
        <v>92</v>
      </c>
      <c r="O17" s="188" t="s">
        <v>93</v>
      </c>
      <c r="P17" s="188" t="s">
        <v>96</v>
      </c>
      <c r="Q17" s="188" t="s">
        <v>99</v>
      </c>
      <c r="R17" s="188" t="s">
        <v>101</v>
      </c>
      <c r="S17" s="91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93" t="str">
        <f t="shared" si="1"/>
        <v>INVALID</v>
      </c>
    </row>
    <row r="18">
      <c r="G18" s="79">
        <v>16.0</v>
      </c>
      <c r="H18" s="185" t="s">
        <v>84</v>
      </c>
      <c r="I18" s="186" t="s">
        <v>85</v>
      </c>
      <c r="J18" s="186" t="s">
        <v>97</v>
      </c>
      <c r="K18" s="186" t="s">
        <v>100</v>
      </c>
      <c r="L18" s="187" t="s">
        <v>88</v>
      </c>
      <c r="M18" s="188" t="s">
        <v>91</v>
      </c>
      <c r="N18" s="188" t="s">
        <v>92</v>
      </c>
      <c r="O18" s="188" t="s">
        <v>93</v>
      </c>
      <c r="P18" s="188" t="s">
        <v>96</v>
      </c>
      <c r="Q18" s="188" t="s">
        <v>99</v>
      </c>
      <c r="R18" s="188" t="s">
        <v>103</v>
      </c>
      <c r="S18" s="91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93" t="str">
        <f t="shared" si="1"/>
        <v>INVALID</v>
      </c>
    </row>
    <row r="19">
      <c r="G19" s="64">
        <v>17.0</v>
      </c>
      <c r="H19" s="185" t="s">
        <v>83</v>
      </c>
      <c r="I19" s="186" t="s">
        <v>85</v>
      </c>
      <c r="J19" s="186" t="s">
        <v>97</v>
      </c>
      <c r="K19" s="186" t="s">
        <v>102</v>
      </c>
      <c r="L19" s="187" t="s">
        <v>89</v>
      </c>
      <c r="M19" s="188" t="s">
        <v>91</v>
      </c>
      <c r="N19" s="188" t="s">
        <v>92</v>
      </c>
      <c r="O19" s="188" t="s">
        <v>93</v>
      </c>
      <c r="P19" s="188" t="s">
        <v>96</v>
      </c>
      <c r="Q19" s="188" t="s">
        <v>101</v>
      </c>
      <c r="R19" s="188" t="s">
        <v>103</v>
      </c>
      <c r="S19" s="91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93" t="str">
        <f t="shared" si="1"/>
        <v>INVALID</v>
      </c>
    </row>
    <row r="20">
      <c r="A20" s="4"/>
      <c r="B20" s="4"/>
      <c r="C20" s="4"/>
      <c r="D20" s="4"/>
      <c r="G20" s="64">
        <v>18.0</v>
      </c>
      <c r="H20" s="185" t="s">
        <v>84</v>
      </c>
      <c r="I20" s="186" t="s">
        <v>85</v>
      </c>
      <c r="J20" s="186" t="s">
        <v>97</v>
      </c>
      <c r="K20" s="186" t="s">
        <v>104</v>
      </c>
      <c r="L20" s="187" t="s">
        <v>90</v>
      </c>
      <c r="M20" s="188" t="s">
        <v>91</v>
      </c>
      <c r="N20" s="188" t="s">
        <v>92</v>
      </c>
      <c r="O20" s="188" t="s">
        <v>93</v>
      </c>
      <c r="P20" s="188" t="s">
        <v>99</v>
      </c>
      <c r="Q20" s="188" t="s">
        <v>101</v>
      </c>
      <c r="R20" s="188" t="s">
        <v>103</v>
      </c>
      <c r="S20" s="91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93" t="str">
        <f t="shared" si="1"/>
        <v>INVALID</v>
      </c>
    </row>
    <row r="21" ht="15.75" customHeight="1">
      <c r="G21" s="79">
        <v>19.0</v>
      </c>
      <c r="H21" s="185" t="s">
        <v>83</v>
      </c>
      <c r="I21" s="186" t="s">
        <v>85</v>
      </c>
      <c r="J21" s="186" t="s">
        <v>100</v>
      </c>
      <c r="K21" s="186" t="s">
        <v>102</v>
      </c>
      <c r="L21" s="187" t="s">
        <v>95</v>
      </c>
      <c r="M21" s="188" t="s">
        <v>91</v>
      </c>
      <c r="N21" s="188" t="s">
        <v>92</v>
      </c>
      <c r="O21" s="188" t="s">
        <v>96</v>
      </c>
      <c r="P21" s="188" t="s">
        <v>99</v>
      </c>
      <c r="Q21" s="188" t="s">
        <v>101</v>
      </c>
      <c r="R21" s="188" t="s">
        <v>103</v>
      </c>
      <c r="S21" s="91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93" t="str">
        <f t="shared" si="1"/>
        <v>INVALID</v>
      </c>
    </row>
    <row r="22" ht="15.75" customHeight="1">
      <c r="G22" s="64">
        <v>20.0</v>
      </c>
      <c r="H22" s="185" t="s">
        <v>84</v>
      </c>
      <c r="I22" s="186" t="s">
        <v>85</v>
      </c>
      <c r="J22" s="186" t="s">
        <v>100</v>
      </c>
      <c r="K22" s="186" t="s">
        <v>104</v>
      </c>
      <c r="L22" s="187" t="s">
        <v>98</v>
      </c>
      <c r="M22" s="188" t="s">
        <v>91</v>
      </c>
      <c r="N22" s="188" t="s">
        <v>93</v>
      </c>
      <c r="O22" s="188" t="s">
        <v>96</v>
      </c>
      <c r="P22" s="188" t="s">
        <v>99</v>
      </c>
      <c r="Q22" s="188" t="s">
        <v>101</v>
      </c>
      <c r="R22" s="188" t="s">
        <v>103</v>
      </c>
      <c r="S22" s="91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93" t="str">
        <f t="shared" si="1"/>
        <v>INVALID</v>
      </c>
    </row>
    <row r="23" ht="15.75" customHeight="1">
      <c r="G23" s="64">
        <v>21.0</v>
      </c>
      <c r="H23" s="185" t="s">
        <v>83</v>
      </c>
      <c r="I23" s="186" t="s">
        <v>85</v>
      </c>
      <c r="J23" s="186" t="s">
        <v>102</v>
      </c>
      <c r="K23" s="186" t="s">
        <v>104</v>
      </c>
      <c r="L23" s="187" t="s">
        <v>88</v>
      </c>
      <c r="M23" s="188" t="s">
        <v>92</v>
      </c>
      <c r="N23" s="188" t="s">
        <v>93</v>
      </c>
      <c r="O23" s="188" t="s">
        <v>96</v>
      </c>
      <c r="P23" s="188" t="s">
        <v>99</v>
      </c>
      <c r="Q23" s="188" t="s">
        <v>101</v>
      </c>
      <c r="R23" s="188" t="s">
        <v>103</v>
      </c>
      <c r="S23" s="91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93" t="str">
        <f t="shared" si="1"/>
        <v>INVALID</v>
      </c>
    </row>
    <row r="24" ht="15.75" customHeight="1">
      <c r="G24" s="79">
        <v>22.0</v>
      </c>
      <c r="H24" s="185" t="s">
        <v>84</v>
      </c>
      <c r="I24" s="186" t="s">
        <v>86</v>
      </c>
      <c r="J24" s="186" t="s">
        <v>87</v>
      </c>
      <c r="K24" s="186" t="s">
        <v>94</v>
      </c>
      <c r="L24" s="187" t="s">
        <v>89</v>
      </c>
      <c r="M24" s="188" t="s">
        <v>91</v>
      </c>
      <c r="N24" s="188" t="s">
        <v>92</v>
      </c>
      <c r="O24" s="188" t="s">
        <v>93</v>
      </c>
      <c r="P24" s="188" t="s">
        <v>96</v>
      </c>
      <c r="Q24" s="188" t="s">
        <v>99</v>
      </c>
      <c r="R24" s="188" t="s">
        <v>101</v>
      </c>
      <c r="S24" s="91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93" t="str">
        <f t="shared" si="1"/>
        <v>INVALID</v>
      </c>
    </row>
    <row r="25" ht="15.75" customHeight="1">
      <c r="G25" s="64">
        <v>23.0</v>
      </c>
      <c r="H25" s="185" t="s">
        <v>83</v>
      </c>
      <c r="I25" s="186" t="s">
        <v>86</v>
      </c>
      <c r="J25" s="186" t="s">
        <v>87</v>
      </c>
      <c r="K25" s="186" t="s">
        <v>97</v>
      </c>
      <c r="L25" s="187" t="s">
        <v>90</v>
      </c>
      <c r="M25" s="188" t="s">
        <v>91</v>
      </c>
      <c r="N25" s="188" t="s">
        <v>92</v>
      </c>
      <c r="O25" s="188" t="s">
        <v>93</v>
      </c>
      <c r="P25" s="188" t="s">
        <v>96</v>
      </c>
      <c r="Q25" s="188" t="s">
        <v>99</v>
      </c>
      <c r="R25" s="188" t="s">
        <v>103</v>
      </c>
      <c r="S25" s="91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93" t="str">
        <f t="shared" si="1"/>
        <v>INVALID</v>
      </c>
    </row>
    <row r="26" ht="15.75" customHeight="1">
      <c r="G26" s="79">
        <v>24.0</v>
      </c>
      <c r="H26" s="185" t="s">
        <v>84</v>
      </c>
      <c r="I26" s="186" t="s">
        <v>86</v>
      </c>
      <c r="J26" s="186" t="s">
        <v>87</v>
      </c>
      <c r="K26" s="186" t="s">
        <v>100</v>
      </c>
      <c r="L26" s="187" t="s">
        <v>95</v>
      </c>
      <c r="M26" s="188" t="s">
        <v>91</v>
      </c>
      <c r="N26" s="188" t="s">
        <v>92</v>
      </c>
      <c r="O26" s="188" t="s">
        <v>93</v>
      </c>
      <c r="P26" s="188" t="s">
        <v>96</v>
      </c>
      <c r="Q26" s="188" t="s">
        <v>101</v>
      </c>
      <c r="R26" s="188" t="s">
        <v>103</v>
      </c>
      <c r="S26" s="91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93" t="str">
        <f t="shared" si="1"/>
        <v>INVALID</v>
      </c>
    </row>
    <row r="27" ht="15.75" customHeight="1">
      <c r="G27" s="64">
        <v>25.0</v>
      </c>
      <c r="H27" s="185" t="s">
        <v>83</v>
      </c>
      <c r="I27" s="186" t="s">
        <v>86</v>
      </c>
      <c r="J27" s="186" t="s">
        <v>87</v>
      </c>
      <c r="K27" s="186" t="s">
        <v>102</v>
      </c>
      <c r="L27" s="187" t="s">
        <v>98</v>
      </c>
      <c r="M27" s="188" t="s">
        <v>91</v>
      </c>
      <c r="N27" s="188" t="s">
        <v>92</v>
      </c>
      <c r="O27" s="188" t="s">
        <v>93</v>
      </c>
      <c r="P27" s="188" t="s">
        <v>99</v>
      </c>
      <c r="Q27" s="188" t="s">
        <v>101</v>
      </c>
      <c r="R27" s="188" t="s">
        <v>103</v>
      </c>
      <c r="S27" s="91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93" t="str">
        <f t="shared" si="1"/>
        <v>INVALID</v>
      </c>
    </row>
    <row r="28" ht="15.75" customHeight="1">
      <c r="G28" s="64">
        <v>26.0</v>
      </c>
      <c r="H28" s="185" t="s">
        <v>84</v>
      </c>
      <c r="I28" s="186" t="s">
        <v>86</v>
      </c>
      <c r="J28" s="186" t="s">
        <v>87</v>
      </c>
      <c r="K28" s="186" t="s">
        <v>104</v>
      </c>
      <c r="L28" s="187" t="s">
        <v>88</v>
      </c>
      <c r="M28" s="188" t="s">
        <v>91</v>
      </c>
      <c r="N28" s="188" t="s">
        <v>92</v>
      </c>
      <c r="O28" s="188" t="s">
        <v>96</v>
      </c>
      <c r="P28" s="188" t="s">
        <v>99</v>
      </c>
      <c r="Q28" s="188" t="s">
        <v>101</v>
      </c>
      <c r="R28" s="188" t="s">
        <v>103</v>
      </c>
      <c r="S28" s="91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93" t="str">
        <f t="shared" si="1"/>
        <v>INVALID</v>
      </c>
    </row>
    <row r="29" ht="15.75" customHeight="1">
      <c r="G29" s="79">
        <v>27.0</v>
      </c>
      <c r="H29" s="185" t="s">
        <v>83</v>
      </c>
      <c r="I29" s="186" t="s">
        <v>86</v>
      </c>
      <c r="J29" s="186" t="s">
        <v>94</v>
      </c>
      <c r="K29" s="186" t="s">
        <v>97</v>
      </c>
      <c r="L29" s="187" t="s">
        <v>89</v>
      </c>
      <c r="M29" s="188" t="s">
        <v>91</v>
      </c>
      <c r="N29" s="188" t="s">
        <v>93</v>
      </c>
      <c r="O29" s="188" t="s">
        <v>96</v>
      </c>
      <c r="P29" s="188" t="s">
        <v>99</v>
      </c>
      <c r="Q29" s="188" t="s">
        <v>101</v>
      </c>
      <c r="R29" s="188" t="s">
        <v>103</v>
      </c>
      <c r="S29" s="91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93" t="str">
        <f t="shared" si="1"/>
        <v>INVALID</v>
      </c>
    </row>
    <row r="30" ht="15.75" customHeight="1">
      <c r="G30" s="64">
        <v>28.0</v>
      </c>
      <c r="H30" s="185" t="s">
        <v>84</v>
      </c>
      <c r="I30" s="186" t="s">
        <v>86</v>
      </c>
      <c r="J30" s="186" t="s">
        <v>94</v>
      </c>
      <c r="K30" s="186" t="s">
        <v>100</v>
      </c>
      <c r="L30" s="187" t="s">
        <v>90</v>
      </c>
      <c r="M30" s="188" t="s">
        <v>92</v>
      </c>
      <c r="N30" s="188" t="s">
        <v>93</v>
      </c>
      <c r="O30" s="188" t="s">
        <v>96</v>
      </c>
      <c r="P30" s="188" t="s">
        <v>99</v>
      </c>
      <c r="Q30" s="188" t="s">
        <v>101</v>
      </c>
      <c r="R30" s="188" t="s">
        <v>103</v>
      </c>
      <c r="S30" s="91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93" t="str">
        <f t="shared" si="1"/>
        <v>INVALID</v>
      </c>
    </row>
    <row r="31" ht="15.75" customHeight="1">
      <c r="G31" s="64">
        <v>29.0</v>
      </c>
      <c r="H31" s="185" t="s">
        <v>83</v>
      </c>
      <c r="I31" s="186" t="s">
        <v>86</v>
      </c>
      <c r="J31" s="186" t="s">
        <v>94</v>
      </c>
      <c r="K31" s="186" t="s">
        <v>102</v>
      </c>
      <c r="L31" s="187" t="s">
        <v>95</v>
      </c>
      <c r="M31" s="188" t="s">
        <v>91</v>
      </c>
      <c r="N31" s="188" t="s">
        <v>92</v>
      </c>
      <c r="O31" s="188" t="s">
        <v>93</v>
      </c>
      <c r="P31" s="188" t="s">
        <v>96</v>
      </c>
      <c r="Q31" s="188" t="s">
        <v>99</v>
      </c>
      <c r="R31" s="188" t="s">
        <v>101</v>
      </c>
      <c r="S31" s="91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93" t="str">
        <f t="shared" si="1"/>
        <v>INVALID</v>
      </c>
    </row>
    <row r="32" ht="15.75" customHeight="1">
      <c r="G32" s="79">
        <v>30.0</v>
      </c>
      <c r="H32" s="185" t="s">
        <v>84</v>
      </c>
      <c r="I32" s="186" t="s">
        <v>86</v>
      </c>
      <c r="J32" s="186" t="s">
        <v>94</v>
      </c>
      <c r="K32" s="186" t="s">
        <v>104</v>
      </c>
      <c r="L32" s="187" t="s">
        <v>98</v>
      </c>
      <c r="M32" s="188" t="s">
        <v>91</v>
      </c>
      <c r="N32" s="188" t="s">
        <v>92</v>
      </c>
      <c r="O32" s="188" t="s">
        <v>93</v>
      </c>
      <c r="P32" s="188" t="s">
        <v>96</v>
      </c>
      <c r="Q32" s="188" t="s">
        <v>99</v>
      </c>
      <c r="R32" s="188" t="s">
        <v>103</v>
      </c>
      <c r="S32" s="91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93" t="str">
        <f t="shared" si="1"/>
        <v>INVALID</v>
      </c>
    </row>
    <row r="33" ht="15.75" customHeight="1">
      <c r="G33" s="64">
        <v>31.0</v>
      </c>
      <c r="H33" s="185" t="s">
        <v>83</v>
      </c>
      <c r="I33" s="186" t="s">
        <v>86</v>
      </c>
      <c r="J33" s="186" t="s">
        <v>97</v>
      </c>
      <c r="K33" s="186" t="s">
        <v>100</v>
      </c>
      <c r="L33" s="187" t="s">
        <v>88</v>
      </c>
      <c r="M33" s="188" t="s">
        <v>91</v>
      </c>
      <c r="N33" s="188" t="s">
        <v>92</v>
      </c>
      <c r="O33" s="188" t="s">
        <v>93</v>
      </c>
      <c r="P33" s="188" t="s">
        <v>96</v>
      </c>
      <c r="Q33" s="188" t="s">
        <v>101</v>
      </c>
      <c r="R33" s="188" t="s">
        <v>103</v>
      </c>
      <c r="S33" s="91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93" t="str">
        <f t="shared" si="1"/>
        <v>INVALID</v>
      </c>
    </row>
    <row r="34" ht="15.75" customHeight="1">
      <c r="G34" s="64">
        <v>32.0</v>
      </c>
      <c r="H34" s="185" t="s">
        <v>84</v>
      </c>
      <c r="I34" s="186" t="s">
        <v>86</v>
      </c>
      <c r="J34" s="186" t="s">
        <v>97</v>
      </c>
      <c r="K34" s="186" t="s">
        <v>102</v>
      </c>
      <c r="L34" s="187" t="s">
        <v>89</v>
      </c>
      <c r="M34" s="188" t="s">
        <v>91</v>
      </c>
      <c r="N34" s="188" t="s">
        <v>92</v>
      </c>
      <c r="O34" s="188" t="s">
        <v>93</v>
      </c>
      <c r="P34" s="188" t="s">
        <v>99</v>
      </c>
      <c r="Q34" s="188" t="s">
        <v>101</v>
      </c>
      <c r="R34" s="188" t="s">
        <v>103</v>
      </c>
      <c r="S34" s="91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93" t="str">
        <f t="shared" si="1"/>
        <v>INVALID</v>
      </c>
    </row>
    <row r="35" ht="15.75" customHeight="1">
      <c r="G35" s="79">
        <v>33.0</v>
      </c>
      <c r="H35" s="185" t="s">
        <v>83</v>
      </c>
      <c r="I35" s="186" t="s">
        <v>86</v>
      </c>
      <c r="J35" s="186" t="s">
        <v>97</v>
      </c>
      <c r="K35" s="186" t="s">
        <v>104</v>
      </c>
      <c r="L35" s="187" t="s">
        <v>90</v>
      </c>
      <c r="M35" s="188" t="s">
        <v>91</v>
      </c>
      <c r="N35" s="188" t="s">
        <v>92</v>
      </c>
      <c r="O35" s="188" t="s">
        <v>96</v>
      </c>
      <c r="P35" s="188" t="s">
        <v>99</v>
      </c>
      <c r="Q35" s="188" t="s">
        <v>101</v>
      </c>
      <c r="R35" s="188" t="s">
        <v>103</v>
      </c>
      <c r="S35" s="91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93" t="str">
        <f t="shared" si="1"/>
        <v>INVALID</v>
      </c>
    </row>
    <row r="36" ht="15.75" customHeight="1">
      <c r="G36" s="64">
        <v>34.0</v>
      </c>
      <c r="H36" s="185" t="s">
        <v>84</v>
      </c>
      <c r="I36" s="186" t="s">
        <v>86</v>
      </c>
      <c r="J36" s="186" t="s">
        <v>100</v>
      </c>
      <c r="K36" s="186" t="s">
        <v>102</v>
      </c>
      <c r="L36" s="187" t="s">
        <v>95</v>
      </c>
      <c r="M36" s="188" t="s">
        <v>91</v>
      </c>
      <c r="N36" s="188" t="s">
        <v>93</v>
      </c>
      <c r="O36" s="188" t="s">
        <v>96</v>
      </c>
      <c r="P36" s="188" t="s">
        <v>99</v>
      </c>
      <c r="Q36" s="188" t="s">
        <v>101</v>
      </c>
      <c r="R36" s="188" t="s">
        <v>103</v>
      </c>
      <c r="S36" s="91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93" t="str">
        <f t="shared" si="1"/>
        <v>INVALID</v>
      </c>
    </row>
    <row r="37" ht="15.75" customHeight="1">
      <c r="G37" s="79">
        <v>35.0</v>
      </c>
      <c r="H37" s="185" t="s">
        <v>83</v>
      </c>
      <c r="I37" s="186" t="s">
        <v>86</v>
      </c>
      <c r="J37" s="186" t="s">
        <v>100</v>
      </c>
      <c r="K37" s="186" t="s">
        <v>104</v>
      </c>
      <c r="L37" s="187" t="s">
        <v>98</v>
      </c>
      <c r="M37" s="188" t="s">
        <v>92</v>
      </c>
      <c r="N37" s="188" t="s">
        <v>93</v>
      </c>
      <c r="O37" s="188" t="s">
        <v>96</v>
      </c>
      <c r="P37" s="188" t="s">
        <v>99</v>
      </c>
      <c r="Q37" s="188" t="s">
        <v>101</v>
      </c>
      <c r="R37" s="188" t="s">
        <v>103</v>
      </c>
      <c r="S37" s="91" t="str">
        <f>SUMPRODUCT(SUMIF('Master Sheet'!$B$3:$B$24,$H37:$R37,'Master Sheet'!$E$3:$E$24))</f>
        <v>0</v>
      </c>
      <c r="T37" s="92" t="str">
        <f>SUMPRODUCT(COUNTIFS('Master Sheet'!$B$3:$B$24,$H37:$R37,'Master Sheet'!$C$3:$C$24,T$2))</f>
        <v>0</v>
      </c>
      <c r="U37" s="92" t="str">
        <f>SUMPRODUCT(COUNTIFS('Master Sheet'!$B$3:$B$24,$H37:$R37,'Master Sheet'!$C$3:$C$24,U$2))</f>
        <v>0</v>
      </c>
      <c r="V37" s="93" t="str">
        <f t="shared" si="1"/>
        <v>INVALID</v>
      </c>
    </row>
    <row r="38" ht="15.75" customHeight="1">
      <c r="G38" s="64">
        <v>36.0</v>
      </c>
      <c r="H38" s="185" t="s">
        <v>84</v>
      </c>
      <c r="I38" s="186" t="s">
        <v>86</v>
      </c>
      <c r="J38" s="186" t="s">
        <v>102</v>
      </c>
      <c r="K38" s="186" t="s">
        <v>104</v>
      </c>
      <c r="L38" s="187" t="s">
        <v>88</v>
      </c>
      <c r="M38" s="188" t="s">
        <v>91</v>
      </c>
      <c r="N38" s="188" t="s">
        <v>92</v>
      </c>
      <c r="O38" s="188" t="s">
        <v>93</v>
      </c>
      <c r="P38" s="188" t="s">
        <v>96</v>
      </c>
      <c r="Q38" s="188" t="s">
        <v>99</v>
      </c>
      <c r="R38" s="188" t="s">
        <v>101</v>
      </c>
      <c r="S38" s="91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93" t="str">
        <f t="shared" si="1"/>
        <v>INVALID</v>
      </c>
    </row>
    <row r="39" ht="15.75" customHeight="1">
      <c r="G39" s="79">
        <v>37.0</v>
      </c>
      <c r="H39" s="185" t="s">
        <v>83</v>
      </c>
      <c r="I39" s="186" t="s">
        <v>87</v>
      </c>
      <c r="J39" s="186" t="s">
        <v>94</v>
      </c>
      <c r="K39" s="186" t="s">
        <v>97</v>
      </c>
      <c r="L39" s="187" t="s">
        <v>89</v>
      </c>
      <c r="M39" s="188" t="s">
        <v>91</v>
      </c>
      <c r="N39" s="188" t="s">
        <v>92</v>
      </c>
      <c r="O39" s="188" t="s">
        <v>93</v>
      </c>
      <c r="P39" s="188" t="s">
        <v>96</v>
      </c>
      <c r="Q39" s="188" t="s">
        <v>99</v>
      </c>
      <c r="R39" s="188" t="s">
        <v>103</v>
      </c>
      <c r="S39" s="91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93" t="str">
        <f t="shared" si="1"/>
        <v>INVALID</v>
      </c>
    </row>
    <row r="40" ht="15.75" customHeight="1">
      <c r="G40" s="64">
        <v>38.0</v>
      </c>
      <c r="H40" s="185" t="s">
        <v>84</v>
      </c>
      <c r="I40" s="186" t="s">
        <v>87</v>
      </c>
      <c r="J40" s="186" t="s">
        <v>94</v>
      </c>
      <c r="K40" s="186" t="s">
        <v>100</v>
      </c>
      <c r="L40" s="187" t="s">
        <v>90</v>
      </c>
      <c r="M40" s="188" t="s">
        <v>91</v>
      </c>
      <c r="N40" s="188" t="s">
        <v>92</v>
      </c>
      <c r="O40" s="188" t="s">
        <v>93</v>
      </c>
      <c r="P40" s="188" t="s">
        <v>96</v>
      </c>
      <c r="Q40" s="188" t="s">
        <v>101</v>
      </c>
      <c r="R40" s="188" t="s">
        <v>103</v>
      </c>
      <c r="S40" s="91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93" t="str">
        <f t="shared" si="1"/>
        <v>INVALID</v>
      </c>
    </row>
    <row r="41" ht="15.75" customHeight="1">
      <c r="G41" s="79">
        <v>39.0</v>
      </c>
      <c r="H41" s="185" t="s">
        <v>83</v>
      </c>
      <c r="I41" s="186" t="s">
        <v>87</v>
      </c>
      <c r="J41" s="186" t="s">
        <v>94</v>
      </c>
      <c r="K41" s="186" t="s">
        <v>102</v>
      </c>
      <c r="L41" s="187" t="s">
        <v>95</v>
      </c>
      <c r="M41" s="188" t="s">
        <v>91</v>
      </c>
      <c r="N41" s="188" t="s">
        <v>92</v>
      </c>
      <c r="O41" s="188" t="s">
        <v>93</v>
      </c>
      <c r="P41" s="188" t="s">
        <v>99</v>
      </c>
      <c r="Q41" s="188" t="s">
        <v>101</v>
      </c>
      <c r="R41" s="188" t="s">
        <v>103</v>
      </c>
      <c r="S41" s="91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93" t="str">
        <f t="shared" si="1"/>
        <v>INVALID</v>
      </c>
    </row>
    <row r="42" ht="15.75" customHeight="1">
      <c r="G42" s="64">
        <v>40.0</v>
      </c>
      <c r="H42" s="185" t="s">
        <v>84</v>
      </c>
      <c r="I42" s="186" t="s">
        <v>87</v>
      </c>
      <c r="J42" s="186" t="s">
        <v>94</v>
      </c>
      <c r="K42" s="186" t="s">
        <v>104</v>
      </c>
      <c r="L42" s="187" t="s">
        <v>98</v>
      </c>
      <c r="M42" s="188" t="s">
        <v>91</v>
      </c>
      <c r="N42" s="188" t="s">
        <v>92</v>
      </c>
      <c r="O42" s="188" t="s">
        <v>96</v>
      </c>
      <c r="P42" s="188" t="s">
        <v>99</v>
      </c>
      <c r="Q42" s="188" t="s">
        <v>101</v>
      </c>
      <c r="R42" s="188" t="s">
        <v>103</v>
      </c>
      <c r="S42" s="91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93" t="str">
        <f t="shared" si="1"/>
        <v>INVALID</v>
      </c>
    </row>
    <row r="43" ht="15.75" customHeight="1">
      <c r="G43" s="79">
        <v>41.0</v>
      </c>
      <c r="H43" s="185" t="s">
        <v>83</v>
      </c>
      <c r="I43" s="186" t="s">
        <v>87</v>
      </c>
      <c r="J43" s="186" t="s">
        <v>97</v>
      </c>
      <c r="K43" s="186" t="s">
        <v>100</v>
      </c>
      <c r="L43" s="187" t="s">
        <v>88</v>
      </c>
      <c r="M43" s="188" t="s">
        <v>91</v>
      </c>
      <c r="N43" s="188" t="s">
        <v>93</v>
      </c>
      <c r="O43" s="188" t="s">
        <v>96</v>
      </c>
      <c r="P43" s="188" t="s">
        <v>99</v>
      </c>
      <c r="Q43" s="188" t="s">
        <v>101</v>
      </c>
      <c r="R43" s="188" t="s">
        <v>103</v>
      </c>
      <c r="S43" s="91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93" t="str">
        <f t="shared" si="1"/>
        <v>INVALID</v>
      </c>
    </row>
    <row r="44" ht="15.75" customHeight="1">
      <c r="G44" s="64">
        <v>42.0</v>
      </c>
      <c r="H44" s="185" t="s">
        <v>84</v>
      </c>
      <c r="I44" s="186" t="s">
        <v>87</v>
      </c>
      <c r="J44" s="186" t="s">
        <v>97</v>
      </c>
      <c r="K44" s="186" t="s">
        <v>102</v>
      </c>
      <c r="L44" s="187" t="s">
        <v>89</v>
      </c>
      <c r="M44" s="188" t="s">
        <v>92</v>
      </c>
      <c r="N44" s="188" t="s">
        <v>93</v>
      </c>
      <c r="O44" s="188" t="s">
        <v>96</v>
      </c>
      <c r="P44" s="188" t="s">
        <v>99</v>
      </c>
      <c r="Q44" s="188" t="s">
        <v>101</v>
      </c>
      <c r="R44" s="188" t="s">
        <v>103</v>
      </c>
      <c r="S44" s="91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93" t="str">
        <f t="shared" si="1"/>
        <v>INVALID</v>
      </c>
    </row>
    <row r="45" ht="15.75" customHeight="1">
      <c r="G45" s="79">
        <v>43.0</v>
      </c>
      <c r="H45" s="185" t="s">
        <v>83</v>
      </c>
      <c r="I45" s="186" t="s">
        <v>87</v>
      </c>
      <c r="J45" s="186" t="s">
        <v>97</v>
      </c>
      <c r="K45" s="186" t="s">
        <v>104</v>
      </c>
      <c r="L45" s="187" t="s">
        <v>90</v>
      </c>
      <c r="M45" s="188" t="s">
        <v>91</v>
      </c>
      <c r="N45" s="188" t="s">
        <v>92</v>
      </c>
      <c r="O45" s="188" t="s">
        <v>93</v>
      </c>
      <c r="P45" s="188" t="s">
        <v>96</v>
      </c>
      <c r="Q45" s="188" t="s">
        <v>99</v>
      </c>
      <c r="R45" s="188" t="s">
        <v>101</v>
      </c>
      <c r="S45" s="91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93" t="str">
        <f t="shared" si="1"/>
        <v>INVALID</v>
      </c>
    </row>
    <row r="46" ht="15.75" customHeight="1">
      <c r="G46" s="64">
        <v>44.0</v>
      </c>
      <c r="H46" s="185" t="s">
        <v>84</v>
      </c>
      <c r="I46" s="186" t="s">
        <v>87</v>
      </c>
      <c r="J46" s="186" t="s">
        <v>100</v>
      </c>
      <c r="K46" s="186" t="s">
        <v>102</v>
      </c>
      <c r="L46" s="187" t="s">
        <v>95</v>
      </c>
      <c r="M46" s="188" t="s">
        <v>91</v>
      </c>
      <c r="N46" s="188" t="s">
        <v>92</v>
      </c>
      <c r="O46" s="188" t="s">
        <v>93</v>
      </c>
      <c r="P46" s="188" t="s">
        <v>96</v>
      </c>
      <c r="Q46" s="188" t="s">
        <v>99</v>
      </c>
      <c r="R46" s="188" t="s">
        <v>103</v>
      </c>
      <c r="S46" s="91" t="str">
        <f>SUMPRODUCT(SUMIF('Master Sheet'!$B$3:$B$24,$H46:$R46,'Master Sheet'!$E$3:$E$24))</f>
        <v>0</v>
      </c>
      <c r="T46" s="92" t="str">
        <f>SUMPRODUCT(COUNTIFS('Master Sheet'!$B$3:$B$24,$H46:$R46,'Master Sheet'!$C$3:$C$24,T$2))</f>
        <v>0</v>
      </c>
      <c r="U46" s="92" t="str">
        <f>SUMPRODUCT(COUNTIFS('Master Sheet'!$B$3:$B$24,$H46:$R46,'Master Sheet'!$C$3:$C$24,U$2))</f>
        <v>0</v>
      </c>
      <c r="V46" s="93" t="str">
        <f t="shared" si="1"/>
        <v>INVALID</v>
      </c>
    </row>
    <row r="47" ht="15.75" customHeight="1">
      <c r="G47" s="79">
        <v>45.0</v>
      </c>
      <c r="H47" s="185" t="s">
        <v>83</v>
      </c>
      <c r="I47" s="186" t="s">
        <v>87</v>
      </c>
      <c r="J47" s="186" t="s">
        <v>100</v>
      </c>
      <c r="K47" s="186" t="s">
        <v>104</v>
      </c>
      <c r="L47" s="187" t="s">
        <v>98</v>
      </c>
      <c r="M47" s="188" t="s">
        <v>91</v>
      </c>
      <c r="N47" s="188" t="s">
        <v>92</v>
      </c>
      <c r="O47" s="188" t="s">
        <v>93</v>
      </c>
      <c r="P47" s="188" t="s">
        <v>96</v>
      </c>
      <c r="Q47" s="188" t="s">
        <v>101</v>
      </c>
      <c r="R47" s="188" t="s">
        <v>103</v>
      </c>
      <c r="S47" s="91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93" t="str">
        <f t="shared" si="1"/>
        <v>INVALID</v>
      </c>
    </row>
    <row r="48" ht="15.75" customHeight="1">
      <c r="G48" s="64">
        <v>46.0</v>
      </c>
      <c r="H48" s="185" t="s">
        <v>84</v>
      </c>
      <c r="I48" s="186" t="s">
        <v>87</v>
      </c>
      <c r="J48" s="186" t="s">
        <v>102</v>
      </c>
      <c r="K48" s="186" t="s">
        <v>104</v>
      </c>
      <c r="L48" s="187" t="s">
        <v>88</v>
      </c>
      <c r="M48" s="188" t="s">
        <v>91</v>
      </c>
      <c r="N48" s="188" t="s">
        <v>92</v>
      </c>
      <c r="O48" s="188" t="s">
        <v>93</v>
      </c>
      <c r="P48" s="188" t="s">
        <v>99</v>
      </c>
      <c r="Q48" s="188" t="s">
        <v>101</v>
      </c>
      <c r="R48" s="188" t="s">
        <v>103</v>
      </c>
      <c r="S48" s="91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93" t="str">
        <f t="shared" si="1"/>
        <v>INVALID</v>
      </c>
    </row>
    <row r="49" ht="15.75" customHeight="1">
      <c r="G49" s="79">
        <v>47.0</v>
      </c>
      <c r="H49" s="185" t="s">
        <v>83</v>
      </c>
      <c r="I49" s="186" t="s">
        <v>94</v>
      </c>
      <c r="J49" s="186" t="s">
        <v>97</v>
      </c>
      <c r="K49" s="186" t="s">
        <v>100</v>
      </c>
      <c r="L49" s="187" t="s">
        <v>89</v>
      </c>
      <c r="M49" s="188" t="s">
        <v>91</v>
      </c>
      <c r="N49" s="188" t="s">
        <v>92</v>
      </c>
      <c r="O49" s="188" t="s">
        <v>96</v>
      </c>
      <c r="P49" s="188" t="s">
        <v>99</v>
      </c>
      <c r="Q49" s="188" t="s">
        <v>101</v>
      </c>
      <c r="R49" s="188" t="s">
        <v>103</v>
      </c>
      <c r="S49" s="91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93" t="str">
        <f t="shared" si="1"/>
        <v>INVALID</v>
      </c>
    </row>
    <row r="50" ht="15.75" customHeight="1">
      <c r="G50" s="64">
        <v>48.0</v>
      </c>
      <c r="H50" s="185" t="s">
        <v>84</v>
      </c>
      <c r="I50" s="186" t="s">
        <v>94</v>
      </c>
      <c r="J50" s="186" t="s">
        <v>97</v>
      </c>
      <c r="K50" s="186" t="s">
        <v>102</v>
      </c>
      <c r="L50" s="187" t="s">
        <v>90</v>
      </c>
      <c r="M50" s="188" t="s">
        <v>91</v>
      </c>
      <c r="N50" s="188" t="s">
        <v>93</v>
      </c>
      <c r="O50" s="188" t="s">
        <v>96</v>
      </c>
      <c r="P50" s="188" t="s">
        <v>99</v>
      </c>
      <c r="Q50" s="188" t="s">
        <v>101</v>
      </c>
      <c r="R50" s="188" t="s">
        <v>103</v>
      </c>
      <c r="S50" s="91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93" t="str">
        <f t="shared" si="1"/>
        <v>INVALID</v>
      </c>
    </row>
    <row r="51" ht="15.75" customHeight="1">
      <c r="G51" s="79">
        <v>49.0</v>
      </c>
      <c r="H51" s="185" t="s">
        <v>83</v>
      </c>
      <c r="I51" s="186" t="s">
        <v>94</v>
      </c>
      <c r="J51" s="186" t="s">
        <v>97</v>
      </c>
      <c r="K51" s="186" t="s">
        <v>104</v>
      </c>
      <c r="L51" s="187" t="s">
        <v>95</v>
      </c>
      <c r="M51" s="188" t="s">
        <v>92</v>
      </c>
      <c r="N51" s="188" t="s">
        <v>93</v>
      </c>
      <c r="O51" s="188" t="s">
        <v>96</v>
      </c>
      <c r="P51" s="188" t="s">
        <v>99</v>
      </c>
      <c r="Q51" s="188" t="s">
        <v>101</v>
      </c>
      <c r="R51" s="188" t="s">
        <v>103</v>
      </c>
      <c r="S51" s="91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93" t="str">
        <f t="shared" si="1"/>
        <v>INVALID</v>
      </c>
    </row>
    <row r="52" ht="15.75" customHeight="1">
      <c r="G52" s="64">
        <v>50.0</v>
      </c>
      <c r="H52" s="185" t="s">
        <v>84</v>
      </c>
      <c r="I52" s="186" t="s">
        <v>94</v>
      </c>
      <c r="J52" s="186" t="s">
        <v>100</v>
      </c>
      <c r="K52" s="186" t="s">
        <v>102</v>
      </c>
      <c r="L52" s="187" t="s">
        <v>98</v>
      </c>
      <c r="M52" s="188" t="s">
        <v>91</v>
      </c>
      <c r="N52" s="188" t="s">
        <v>92</v>
      </c>
      <c r="O52" s="188" t="s">
        <v>93</v>
      </c>
      <c r="P52" s="188" t="s">
        <v>96</v>
      </c>
      <c r="Q52" s="188" t="s">
        <v>99</v>
      </c>
      <c r="R52" s="188" t="s">
        <v>101</v>
      </c>
      <c r="S52" s="91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93" t="str">
        <f t="shared" si="1"/>
        <v>INVALID</v>
      </c>
    </row>
    <row r="53" ht="15.75" customHeight="1">
      <c r="G53" s="79">
        <v>51.0</v>
      </c>
      <c r="H53" s="185" t="s">
        <v>83</v>
      </c>
      <c r="I53" s="186" t="s">
        <v>94</v>
      </c>
      <c r="J53" s="186" t="s">
        <v>100</v>
      </c>
      <c r="K53" s="186" t="s">
        <v>104</v>
      </c>
      <c r="L53" s="187" t="s">
        <v>88</v>
      </c>
      <c r="M53" s="188" t="s">
        <v>91</v>
      </c>
      <c r="N53" s="188" t="s">
        <v>92</v>
      </c>
      <c r="O53" s="188" t="s">
        <v>93</v>
      </c>
      <c r="P53" s="188" t="s">
        <v>96</v>
      </c>
      <c r="Q53" s="188" t="s">
        <v>99</v>
      </c>
      <c r="R53" s="188" t="s">
        <v>103</v>
      </c>
      <c r="S53" s="91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93" t="str">
        <f t="shared" si="1"/>
        <v>INVALID</v>
      </c>
    </row>
    <row r="54" ht="15.75" customHeight="1">
      <c r="G54" s="64">
        <v>52.0</v>
      </c>
      <c r="H54" s="185" t="s">
        <v>84</v>
      </c>
      <c r="I54" s="186" t="s">
        <v>94</v>
      </c>
      <c r="J54" s="186" t="s">
        <v>102</v>
      </c>
      <c r="K54" s="186" t="s">
        <v>104</v>
      </c>
      <c r="L54" s="187" t="s">
        <v>89</v>
      </c>
      <c r="M54" s="188" t="s">
        <v>91</v>
      </c>
      <c r="N54" s="188" t="s">
        <v>92</v>
      </c>
      <c r="O54" s="188" t="s">
        <v>93</v>
      </c>
      <c r="P54" s="188" t="s">
        <v>96</v>
      </c>
      <c r="Q54" s="188" t="s">
        <v>101</v>
      </c>
      <c r="R54" s="188" t="s">
        <v>103</v>
      </c>
      <c r="S54" s="91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93" t="str">
        <f t="shared" si="1"/>
        <v>INVALID</v>
      </c>
    </row>
    <row r="55" ht="15.75" customHeight="1">
      <c r="G55" s="79">
        <v>53.0</v>
      </c>
      <c r="H55" s="185" t="s">
        <v>83</v>
      </c>
      <c r="I55" s="186" t="s">
        <v>97</v>
      </c>
      <c r="J55" s="186" t="s">
        <v>100</v>
      </c>
      <c r="K55" s="186" t="s">
        <v>102</v>
      </c>
      <c r="L55" s="187" t="s">
        <v>90</v>
      </c>
      <c r="M55" s="188" t="s">
        <v>91</v>
      </c>
      <c r="N55" s="188" t="s">
        <v>92</v>
      </c>
      <c r="O55" s="188" t="s">
        <v>93</v>
      </c>
      <c r="P55" s="188" t="s">
        <v>99</v>
      </c>
      <c r="Q55" s="188" t="s">
        <v>101</v>
      </c>
      <c r="R55" s="188" t="s">
        <v>103</v>
      </c>
      <c r="S55" s="91" t="str">
        <f>SUMPRODUCT(SUMIF('Master Sheet'!$B$3:$B$24,$H55:$R55,'Master Sheet'!$E$3:$E$24))</f>
        <v>0</v>
      </c>
      <c r="T55" s="92" t="str">
        <f>SUMPRODUCT(COUNTIFS('Master Sheet'!$B$3:$B$24,$H55:$R55,'Master Sheet'!$C$3:$C$24,T$2))</f>
        <v>0</v>
      </c>
      <c r="U55" s="92" t="str">
        <f>SUMPRODUCT(COUNTIFS('Master Sheet'!$B$3:$B$24,$H55:$R55,'Master Sheet'!$C$3:$C$24,U$2))</f>
        <v>0</v>
      </c>
      <c r="V55" s="93" t="str">
        <f t="shared" si="1"/>
        <v>INVALID</v>
      </c>
    </row>
    <row r="56" ht="15.75" customHeight="1">
      <c r="G56" s="64">
        <v>54.0</v>
      </c>
      <c r="H56" s="185" t="s">
        <v>84</v>
      </c>
      <c r="I56" s="186" t="s">
        <v>97</v>
      </c>
      <c r="J56" s="186" t="s">
        <v>100</v>
      </c>
      <c r="K56" s="186" t="s">
        <v>104</v>
      </c>
      <c r="L56" s="187" t="s">
        <v>95</v>
      </c>
      <c r="M56" s="188" t="s">
        <v>91</v>
      </c>
      <c r="N56" s="188" t="s">
        <v>92</v>
      </c>
      <c r="O56" s="188" t="s">
        <v>96</v>
      </c>
      <c r="P56" s="188" t="s">
        <v>99</v>
      </c>
      <c r="Q56" s="188" t="s">
        <v>101</v>
      </c>
      <c r="R56" s="188" t="s">
        <v>103</v>
      </c>
      <c r="S56" s="91" t="str">
        <f>SUMPRODUCT(SUMIF('Master Sheet'!$B$3:$B$24,$H56:$R56,'Master Sheet'!$E$3:$E$24))</f>
        <v>0</v>
      </c>
      <c r="T56" s="92" t="str">
        <f>SUMPRODUCT(COUNTIFS('Master Sheet'!$B$3:$B$24,$H56:$R56,'Master Sheet'!$C$3:$C$24,T$2))</f>
        <v>0</v>
      </c>
      <c r="U56" s="92" t="str">
        <f>SUMPRODUCT(COUNTIFS('Master Sheet'!$B$3:$B$24,$H56:$R56,'Master Sheet'!$C$3:$C$24,U$2))</f>
        <v>0</v>
      </c>
      <c r="V56" s="93" t="str">
        <f t="shared" si="1"/>
        <v>INVALID</v>
      </c>
    </row>
    <row r="57" ht="15.75" customHeight="1">
      <c r="G57" s="79">
        <v>55.0</v>
      </c>
      <c r="H57" s="185" t="s">
        <v>83</v>
      </c>
      <c r="I57" s="186" t="s">
        <v>97</v>
      </c>
      <c r="J57" s="186" t="s">
        <v>102</v>
      </c>
      <c r="K57" s="186" t="s">
        <v>104</v>
      </c>
      <c r="L57" s="187" t="s">
        <v>98</v>
      </c>
      <c r="M57" s="188" t="s">
        <v>91</v>
      </c>
      <c r="N57" s="188" t="s">
        <v>93</v>
      </c>
      <c r="O57" s="188" t="s">
        <v>96</v>
      </c>
      <c r="P57" s="188" t="s">
        <v>99</v>
      </c>
      <c r="Q57" s="188" t="s">
        <v>101</v>
      </c>
      <c r="R57" s="188" t="s">
        <v>103</v>
      </c>
      <c r="S57" s="91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93" t="str">
        <f t="shared" si="1"/>
        <v>INVALID</v>
      </c>
    </row>
    <row r="58" ht="15.75" customHeight="1">
      <c r="G58" s="64">
        <v>56.0</v>
      </c>
      <c r="H58" s="185" t="s">
        <v>84</v>
      </c>
      <c r="I58" s="186" t="s">
        <v>100</v>
      </c>
      <c r="J58" s="186" t="s">
        <v>102</v>
      </c>
      <c r="K58" s="186" t="s">
        <v>104</v>
      </c>
      <c r="L58" s="187" t="s">
        <v>88</v>
      </c>
      <c r="M58" s="188" t="s">
        <v>92</v>
      </c>
      <c r="N58" s="188" t="s">
        <v>93</v>
      </c>
      <c r="O58" s="188" t="s">
        <v>96</v>
      </c>
      <c r="P58" s="188" t="s">
        <v>99</v>
      </c>
      <c r="Q58" s="188" t="s">
        <v>101</v>
      </c>
      <c r="R58" s="188" t="s">
        <v>103</v>
      </c>
      <c r="S58" s="91" t="str">
        <f>SUMPRODUCT(SUMIF('Master Sheet'!$B$3:$B$24,$H58:$R58,'Master Sheet'!$E$3:$E$24))</f>
        <v>0</v>
      </c>
      <c r="T58" s="92" t="str">
        <f>SUMPRODUCT(COUNTIFS('Master Sheet'!$B$3:$B$24,$H58:$R58,'Master Sheet'!$C$3:$C$24,T$2))</f>
        <v>0</v>
      </c>
      <c r="U58" s="92" t="str">
        <f>SUMPRODUCT(COUNTIFS('Master Sheet'!$B$3:$B$24,$H58:$R58,'Master Sheet'!$C$3:$C$24,U$2))</f>
        <v>0</v>
      </c>
      <c r="V58" s="93" t="str">
        <f t="shared" si="1"/>
        <v>INVALID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">
    <mergeCell ref="I1:K1"/>
    <mergeCell ref="M1:R1"/>
    <mergeCell ref="S1:V1"/>
    <mergeCell ref="A15:B15"/>
  </mergeCells>
  <conditionalFormatting sqref="T37:U38">
    <cfRule type="cellIs" dxfId="0" priority="1" operator="greaterThan">
      <formula>7</formula>
    </cfRule>
  </conditionalFormatting>
  <conditionalFormatting sqref="V57:V58">
    <cfRule type="containsText" dxfId="0" priority="2" operator="containsText" text="&quot;INVALID&quot;">
      <formula>NOT(ISERROR(SEARCH(("""INVALID"""),(V57))))</formula>
    </cfRule>
  </conditionalFormatting>
  <conditionalFormatting sqref="V57:V5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:S38">
    <cfRule type="cellIs" dxfId="0" priority="4" operator="greaterThan">
      <formula>100</formula>
    </cfRule>
  </conditionalFormatting>
  <conditionalFormatting sqref="T57:U58">
    <cfRule type="cellIs" dxfId="0" priority="5" operator="greaterThan">
      <formula>7</formula>
    </cfRule>
  </conditionalFormatting>
  <conditionalFormatting sqref="S3:S36 S39:S56">
    <cfRule type="cellIs" dxfId="0" priority="6" operator="greaterThan">
      <formula>100</formula>
    </cfRule>
  </conditionalFormatting>
  <conditionalFormatting sqref="S57:S58">
    <cfRule type="cellIs" dxfId="0" priority="7" operator="greaterThan">
      <formula>100</formula>
    </cfRule>
  </conditionalFormatting>
  <conditionalFormatting sqref="V37:V38">
    <cfRule type="containsText" dxfId="0" priority="8" operator="containsText" text="&quot;INVALID&quot;">
      <formula>NOT(ISERROR(SEARCH(("""INVALID"""),(V37))))</formula>
    </cfRule>
  </conditionalFormatting>
  <conditionalFormatting sqref="V37:V3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36 V39:V56">
    <cfRule type="containsText" dxfId="0" priority="10" operator="containsText" text="&quot;INVALID&quot;">
      <formula>NOT(ISERROR(SEARCH(("""INVALID"""),(V3))))</formula>
    </cfRule>
  </conditionalFormatting>
  <conditionalFormatting sqref="V3:V36 V39:V5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U36 T39:U56">
    <cfRule type="cellIs" dxfId="0" priority="12" operator="greaterThan">
      <formula>7</formula>
    </cfRule>
  </conditionalFormatting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17.29"/>
    <col customWidth="1" min="3" max="3" width="14.86"/>
    <col customWidth="1" min="4" max="4" width="14.43"/>
    <col customWidth="1" min="5" max="5" width="10.0"/>
    <col customWidth="1" hidden="1" min="6" max="6" width="10.0"/>
    <col customWidth="1" min="7" max="7" width="3.0"/>
    <col customWidth="1" min="8" max="8" width="9.29"/>
    <col customWidth="1" min="9" max="10" width="8.43"/>
    <col customWidth="1" min="11" max="13" width="9.43"/>
    <col customWidth="1" min="14" max="14" width="9.57"/>
    <col customWidth="1" min="15" max="15" width="12.29"/>
    <col customWidth="1" min="16" max="16" width="11.43"/>
    <col customWidth="1" min="17" max="18" width="9.57"/>
    <col customWidth="1" min="19" max="19" width="8.43"/>
    <col customWidth="1" min="20" max="20" width="5.14"/>
    <col customWidth="1" min="21" max="21" width="3.86"/>
    <col customWidth="1" min="22" max="22" width="8.29"/>
  </cols>
  <sheetData>
    <row r="1" ht="15.75" customHeight="1">
      <c r="A1" s="206" t="s">
        <v>12</v>
      </c>
      <c r="B1" s="207" t="s">
        <v>1</v>
      </c>
      <c r="C1" s="207" t="s">
        <v>2</v>
      </c>
      <c r="D1" s="208" t="s">
        <v>3</v>
      </c>
      <c r="G1" s="54"/>
      <c r="H1" s="55" t="s">
        <v>57</v>
      </c>
      <c r="I1" s="41"/>
      <c r="J1" s="42"/>
      <c r="K1" s="56" t="s">
        <v>13</v>
      </c>
      <c r="L1" s="41"/>
      <c r="M1" s="42"/>
      <c r="N1" s="215" t="s">
        <v>14</v>
      </c>
      <c r="O1" s="211" t="s">
        <v>58</v>
      </c>
      <c r="P1" s="41"/>
      <c r="Q1" s="41"/>
      <c r="R1" s="42"/>
      <c r="S1" s="57" t="s">
        <v>59</v>
      </c>
      <c r="T1" s="58"/>
      <c r="U1" s="58"/>
      <c r="V1" s="59"/>
    </row>
    <row r="2" ht="15.75" customHeight="1">
      <c r="A2" s="182" t="str">
        <f>'Master Sheet'!H3</f>
        <v>#N/A</v>
      </c>
      <c r="B2" s="183" t="str">
        <f>'Master Sheet'!M3</f>
        <v>#N/A</v>
      </c>
      <c r="C2" s="183" t="str">
        <f>'Master Sheet'!R3</f>
        <v>#N/A</v>
      </c>
      <c r="D2" s="184" t="str">
        <f>'Master Sheet'!W3</f>
        <v>#N/A</v>
      </c>
      <c r="G2" s="60"/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G3" s="64">
        <v>1.0</v>
      </c>
      <c r="H3" s="185"/>
      <c r="I3" s="185"/>
      <c r="J3" s="185"/>
      <c r="K3" s="186" t="s">
        <v>85</v>
      </c>
      <c r="L3" s="186" t="s">
        <v>86</v>
      </c>
      <c r="M3" s="186" t="s">
        <v>87</v>
      </c>
      <c r="N3" s="187" t="s">
        <v>88</v>
      </c>
      <c r="O3" s="216" t="s">
        <v>91</v>
      </c>
      <c r="P3" s="188" t="s">
        <v>92</v>
      </c>
      <c r="Q3" s="188" t="s">
        <v>93</v>
      </c>
      <c r="R3" s="188" t="s">
        <v>96</v>
      </c>
      <c r="S3" s="76" t="str">
        <f>SUMPRODUCT(SUMIF('Master Sheet'!$B$3:$B$24,$H3:$R3,'Master Sheet'!$E$3:$E$24))</f>
        <v>0</v>
      </c>
      <c r="T3" s="77" t="str">
        <f>SUMPRODUCT(COUNTIFS('Master Sheet'!$B$3:$B$24,$H3:$R3,'Master Sheet'!$C$3:$C$24,T$2))</f>
        <v>0</v>
      </c>
      <c r="U3" s="77" t="str">
        <f>SUMPRODUCT(COUNTIFS('Master Sheet'!$B$3:$B$24,$H3:$R3,'Master Sheet'!$C$3:$C$24,U$2))</f>
        <v>0</v>
      </c>
      <c r="V3" s="78" t="str">
        <f t="shared" ref="V3:V58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G4" s="79">
        <v>2.0</v>
      </c>
      <c r="H4" s="185"/>
      <c r="I4" s="185"/>
      <c r="J4" s="185"/>
      <c r="K4" s="186" t="s">
        <v>85</v>
      </c>
      <c r="L4" s="186" t="s">
        <v>86</v>
      </c>
      <c r="M4" s="186" t="s">
        <v>94</v>
      </c>
      <c r="N4" s="187" t="s">
        <v>89</v>
      </c>
      <c r="O4" s="216" t="s">
        <v>91</v>
      </c>
      <c r="P4" s="188" t="s">
        <v>92</v>
      </c>
      <c r="Q4" s="188" t="s">
        <v>93</v>
      </c>
      <c r="R4" s="188" t="s">
        <v>99</v>
      </c>
      <c r="S4" s="91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93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G5" s="64">
        <v>3.0</v>
      </c>
      <c r="H5" s="185"/>
      <c r="I5" s="185"/>
      <c r="J5" s="185"/>
      <c r="K5" s="186" t="s">
        <v>85</v>
      </c>
      <c r="L5" s="186" t="s">
        <v>86</v>
      </c>
      <c r="M5" s="186" t="s">
        <v>97</v>
      </c>
      <c r="N5" s="187" t="s">
        <v>90</v>
      </c>
      <c r="O5" s="216" t="s">
        <v>91</v>
      </c>
      <c r="P5" s="188" t="s">
        <v>92</v>
      </c>
      <c r="Q5" s="188" t="s">
        <v>93</v>
      </c>
      <c r="R5" s="188" t="s">
        <v>101</v>
      </c>
      <c r="S5" s="91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93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G6" s="64">
        <v>4.0</v>
      </c>
      <c r="H6" s="185"/>
      <c r="I6" s="185"/>
      <c r="J6" s="185"/>
      <c r="K6" s="186" t="s">
        <v>85</v>
      </c>
      <c r="L6" s="186" t="s">
        <v>86</v>
      </c>
      <c r="M6" s="186" t="s">
        <v>100</v>
      </c>
      <c r="N6" s="187" t="s">
        <v>95</v>
      </c>
      <c r="O6" s="216" t="s">
        <v>91</v>
      </c>
      <c r="P6" s="188" t="s">
        <v>92</v>
      </c>
      <c r="Q6" s="188" t="s">
        <v>93</v>
      </c>
      <c r="R6" s="188" t="s">
        <v>103</v>
      </c>
      <c r="S6" s="91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93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G7" s="79">
        <v>5.0</v>
      </c>
      <c r="H7" s="185"/>
      <c r="I7" s="185"/>
      <c r="J7" s="185"/>
      <c r="K7" s="186" t="s">
        <v>85</v>
      </c>
      <c r="L7" s="186" t="s">
        <v>86</v>
      </c>
      <c r="M7" s="186" t="s">
        <v>102</v>
      </c>
      <c r="N7" s="187" t="s">
        <v>98</v>
      </c>
      <c r="O7" s="216" t="s">
        <v>91</v>
      </c>
      <c r="P7" s="188" t="s">
        <v>92</v>
      </c>
      <c r="Q7" s="188" t="s">
        <v>96</v>
      </c>
      <c r="R7" s="188" t="s">
        <v>99</v>
      </c>
      <c r="S7" s="91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93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G8" s="64">
        <v>6.0</v>
      </c>
      <c r="H8" s="185"/>
      <c r="I8" s="185"/>
      <c r="J8" s="185"/>
      <c r="K8" s="186" t="s">
        <v>85</v>
      </c>
      <c r="L8" s="186" t="s">
        <v>86</v>
      </c>
      <c r="M8" s="186" t="s">
        <v>104</v>
      </c>
      <c r="N8" s="187" t="s">
        <v>88</v>
      </c>
      <c r="O8" s="216" t="s">
        <v>91</v>
      </c>
      <c r="P8" s="188" t="s">
        <v>92</v>
      </c>
      <c r="Q8" s="188" t="s">
        <v>96</v>
      </c>
      <c r="R8" s="188" t="s">
        <v>101</v>
      </c>
      <c r="S8" s="91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93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G9" s="64">
        <v>7.0</v>
      </c>
      <c r="H9" s="185"/>
      <c r="I9" s="185"/>
      <c r="J9" s="185"/>
      <c r="K9" s="186" t="s">
        <v>85</v>
      </c>
      <c r="L9" s="186" t="s">
        <v>87</v>
      </c>
      <c r="M9" s="186" t="s">
        <v>94</v>
      </c>
      <c r="N9" s="187" t="s">
        <v>89</v>
      </c>
      <c r="O9" s="216" t="s">
        <v>91</v>
      </c>
      <c r="P9" s="188" t="s">
        <v>92</v>
      </c>
      <c r="Q9" s="188" t="s">
        <v>96</v>
      </c>
      <c r="R9" s="188" t="s">
        <v>103</v>
      </c>
      <c r="S9" s="91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93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G10" s="79">
        <v>8.0</v>
      </c>
      <c r="H10" s="185"/>
      <c r="I10" s="185"/>
      <c r="J10" s="185"/>
      <c r="K10" s="186" t="s">
        <v>85</v>
      </c>
      <c r="L10" s="186" t="s">
        <v>87</v>
      </c>
      <c r="M10" s="186" t="s">
        <v>97</v>
      </c>
      <c r="N10" s="187" t="s">
        <v>90</v>
      </c>
      <c r="O10" s="216" t="s">
        <v>91</v>
      </c>
      <c r="P10" s="188" t="s">
        <v>92</v>
      </c>
      <c r="Q10" s="188" t="s">
        <v>99</v>
      </c>
      <c r="R10" s="188" t="s">
        <v>101</v>
      </c>
      <c r="S10" s="91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93" t="str">
        <f t="shared" si="1"/>
        <v>INVALID</v>
      </c>
    </row>
    <row r="11" ht="15.75" customHeight="1">
      <c r="A11" s="190"/>
      <c r="B11" s="183" t="str">
        <f>'Master Sheet'!M12</f>
        <v>#N/A</v>
      </c>
      <c r="C11" s="192"/>
      <c r="D11" s="184" t="str">
        <f>'Master Sheet'!W12</f>
        <v>#N/A</v>
      </c>
      <c r="G11" s="64">
        <v>9.0</v>
      </c>
      <c r="H11" s="185"/>
      <c r="I11" s="185"/>
      <c r="J11" s="185"/>
      <c r="K11" s="186" t="s">
        <v>85</v>
      </c>
      <c r="L11" s="186" t="s">
        <v>87</v>
      </c>
      <c r="M11" s="186" t="s">
        <v>100</v>
      </c>
      <c r="N11" s="187" t="s">
        <v>95</v>
      </c>
      <c r="O11" s="216" t="s">
        <v>91</v>
      </c>
      <c r="P11" s="188" t="s">
        <v>92</v>
      </c>
      <c r="Q11" s="188" t="s">
        <v>99</v>
      </c>
      <c r="R11" s="188" t="s">
        <v>103</v>
      </c>
      <c r="S11" s="91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93" t="str">
        <f t="shared" si="1"/>
        <v>INVALID</v>
      </c>
    </row>
    <row r="12">
      <c r="G12" s="64">
        <v>10.0</v>
      </c>
      <c r="H12" s="185"/>
      <c r="I12" s="185"/>
      <c r="J12" s="185"/>
      <c r="K12" s="186" t="s">
        <v>85</v>
      </c>
      <c r="L12" s="186" t="s">
        <v>87</v>
      </c>
      <c r="M12" s="186" t="s">
        <v>102</v>
      </c>
      <c r="N12" s="187" t="s">
        <v>98</v>
      </c>
      <c r="O12" s="216" t="s">
        <v>91</v>
      </c>
      <c r="P12" s="188" t="s">
        <v>92</v>
      </c>
      <c r="Q12" s="188" t="s">
        <v>101</v>
      </c>
      <c r="R12" s="188" t="s">
        <v>103</v>
      </c>
      <c r="S12" s="91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93" t="str">
        <f t="shared" si="1"/>
        <v>INVALID</v>
      </c>
    </row>
    <row r="13">
      <c r="A13" s="4"/>
      <c r="B13" s="4"/>
      <c r="C13" s="4"/>
      <c r="D13" s="4"/>
      <c r="G13" s="79">
        <v>11.0</v>
      </c>
      <c r="H13" s="185"/>
      <c r="I13" s="185"/>
      <c r="J13" s="185"/>
      <c r="K13" s="186" t="s">
        <v>85</v>
      </c>
      <c r="L13" s="186" t="s">
        <v>87</v>
      </c>
      <c r="M13" s="186" t="s">
        <v>104</v>
      </c>
      <c r="N13" s="187" t="s">
        <v>88</v>
      </c>
      <c r="O13" s="216" t="s">
        <v>91</v>
      </c>
      <c r="P13" s="188" t="s">
        <v>93</v>
      </c>
      <c r="Q13" s="188" t="s">
        <v>96</v>
      </c>
      <c r="R13" s="188" t="s">
        <v>99</v>
      </c>
      <c r="S13" s="91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93" t="str">
        <f t="shared" si="1"/>
        <v>INVALID</v>
      </c>
    </row>
    <row r="14" ht="15.75" customHeight="1">
      <c r="G14" s="64">
        <v>12.0</v>
      </c>
      <c r="H14" s="185"/>
      <c r="I14" s="185"/>
      <c r="J14" s="185"/>
      <c r="K14" s="186" t="s">
        <v>85</v>
      </c>
      <c r="L14" s="186" t="s">
        <v>94</v>
      </c>
      <c r="M14" s="186" t="s">
        <v>97</v>
      </c>
      <c r="N14" s="187" t="s">
        <v>89</v>
      </c>
      <c r="O14" s="216" t="s">
        <v>91</v>
      </c>
      <c r="P14" s="188" t="s">
        <v>93</v>
      </c>
      <c r="Q14" s="188" t="s">
        <v>96</v>
      </c>
      <c r="R14" s="188" t="s">
        <v>101</v>
      </c>
      <c r="S14" s="91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93" t="str">
        <f t="shared" si="1"/>
        <v>INVALID</v>
      </c>
    </row>
    <row r="15" ht="16.5" customHeight="1">
      <c r="A15" s="194" t="s">
        <v>105</v>
      </c>
      <c r="B15" s="42"/>
      <c r="C15" s="195" t="str">
        <f>MAX(COMBIN('Master Sheet'!$I$16,3),COMBIN('Master Sheet'!$I$18,4))</f>
        <v>20</v>
      </c>
      <c r="G15" s="79">
        <v>13.0</v>
      </c>
      <c r="H15" s="185"/>
      <c r="I15" s="185"/>
      <c r="J15" s="185"/>
      <c r="K15" s="186" t="s">
        <v>85</v>
      </c>
      <c r="L15" s="186" t="s">
        <v>94</v>
      </c>
      <c r="M15" s="186" t="s">
        <v>100</v>
      </c>
      <c r="N15" s="187" t="s">
        <v>90</v>
      </c>
      <c r="O15" s="216" t="s">
        <v>91</v>
      </c>
      <c r="P15" s="188" t="s">
        <v>93</v>
      </c>
      <c r="Q15" s="188" t="s">
        <v>96</v>
      </c>
      <c r="R15" s="188" t="s">
        <v>103</v>
      </c>
      <c r="S15" s="91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93" t="str">
        <f t="shared" si="1"/>
        <v>INVALID</v>
      </c>
    </row>
    <row r="16">
      <c r="G16" s="64">
        <v>14.0</v>
      </c>
      <c r="H16" s="185"/>
      <c r="I16" s="185"/>
      <c r="J16" s="185"/>
      <c r="K16" s="186" t="s">
        <v>85</v>
      </c>
      <c r="L16" s="186" t="s">
        <v>94</v>
      </c>
      <c r="M16" s="186" t="s">
        <v>102</v>
      </c>
      <c r="N16" s="187" t="s">
        <v>95</v>
      </c>
      <c r="O16" s="216" t="s">
        <v>91</v>
      </c>
      <c r="P16" s="188" t="s">
        <v>93</v>
      </c>
      <c r="Q16" s="188" t="s">
        <v>99</v>
      </c>
      <c r="R16" s="188" t="s">
        <v>101</v>
      </c>
      <c r="S16" s="91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93" t="str">
        <f t="shared" si="1"/>
        <v>INVALID</v>
      </c>
    </row>
    <row r="17">
      <c r="G17" s="64">
        <v>15.0</v>
      </c>
      <c r="H17" s="185"/>
      <c r="I17" s="185"/>
      <c r="J17" s="185"/>
      <c r="K17" s="186" t="s">
        <v>85</v>
      </c>
      <c r="L17" s="186" t="s">
        <v>94</v>
      </c>
      <c r="M17" s="186" t="s">
        <v>104</v>
      </c>
      <c r="N17" s="187" t="s">
        <v>98</v>
      </c>
      <c r="O17" s="216" t="s">
        <v>91</v>
      </c>
      <c r="P17" s="188" t="s">
        <v>93</v>
      </c>
      <c r="Q17" s="188" t="s">
        <v>99</v>
      </c>
      <c r="R17" s="188" t="s">
        <v>103</v>
      </c>
      <c r="S17" s="91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93" t="str">
        <f t="shared" si="1"/>
        <v>INVALID</v>
      </c>
    </row>
    <row r="18">
      <c r="G18" s="79">
        <v>16.0</v>
      </c>
      <c r="H18" s="185"/>
      <c r="I18" s="185"/>
      <c r="J18" s="185"/>
      <c r="K18" s="186" t="s">
        <v>85</v>
      </c>
      <c r="L18" s="186" t="s">
        <v>97</v>
      </c>
      <c r="M18" s="186" t="s">
        <v>100</v>
      </c>
      <c r="N18" s="187" t="s">
        <v>88</v>
      </c>
      <c r="O18" s="216" t="s">
        <v>91</v>
      </c>
      <c r="P18" s="188" t="s">
        <v>93</v>
      </c>
      <c r="Q18" s="188" t="s">
        <v>101</v>
      </c>
      <c r="R18" s="188" t="s">
        <v>103</v>
      </c>
      <c r="S18" s="91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93" t="str">
        <f t="shared" si="1"/>
        <v>INVALID</v>
      </c>
    </row>
    <row r="19">
      <c r="G19" s="64">
        <v>17.0</v>
      </c>
      <c r="H19" s="185"/>
      <c r="I19" s="185"/>
      <c r="J19" s="185"/>
      <c r="K19" s="186" t="s">
        <v>85</v>
      </c>
      <c r="L19" s="186" t="s">
        <v>97</v>
      </c>
      <c r="M19" s="186" t="s">
        <v>102</v>
      </c>
      <c r="N19" s="187" t="s">
        <v>89</v>
      </c>
      <c r="O19" s="216" t="s">
        <v>91</v>
      </c>
      <c r="P19" s="188" t="s">
        <v>96</v>
      </c>
      <c r="Q19" s="188" t="s">
        <v>99</v>
      </c>
      <c r="R19" s="188" t="s">
        <v>101</v>
      </c>
      <c r="S19" s="91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93" t="str">
        <f t="shared" si="1"/>
        <v>INVALID</v>
      </c>
    </row>
    <row r="20">
      <c r="A20" s="4"/>
      <c r="B20" s="4"/>
      <c r="C20" s="4"/>
      <c r="D20" s="4"/>
      <c r="G20" s="64">
        <v>18.0</v>
      </c>
      <c r="H20" s="185"/>
      <c r="I20" s="185"/>
      <c r="J20" s="185"/>
      <c r="K20" s="186" t="s">
        <v>85</v>
      </c>
      <c r="L20" s="186" t="s">
        <v>97</v>
      </c>
      <c r="M20" s="186" t="s">
        <v>104</v>
      </c>
      <c r="N20" s="187" t="s">
        <v>90</v>
      </c>
      <c r="O20" s="216" t="s">
        <v>91</v>
      </c>
      <c r="P20" s="188" t="s">
        <v>96</v>
      </c>
      <c r="Q20" s="188" t="s">
        <v>99</v>
      </c>
      <c r="R20" s="188" t="s">
        <v>103</v>
      </c>
      <c r="S20" s="91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93" t="str">
        <f t="shared" si="1"/>
        <v>INVALID</v>
      </c>
    </row>
    <row r="21" ht="15.75" customHeight="1">
      <c r="G21" s="79">
        <v>19.0</v>
      </c>
      <c r="H21" s="185"/>
      <c r="I21" s="185"/>
      <c r="J21" s="185"/>
      <c r="K21" s="186" t="s">
        <v>85</v>
      </c>
      <c r="L21" s="186" t="s">
        <v>100</v>
      </c>
      <c r="M21" s="186" t="s">
        <v>102</v>
      </c>
      <c r="N21" s="187" t="s">
        <v>95</v>
      </c>
      <c r="O21" s="216" t="s">
        <v>91</v>
      </c>
      <c r="P21" s="188" t="s">
        <v>96</v>
      </c>
      <c r="Q21" s="188" t="s">
        <v>101</v>
      </c>
      <c r="R21" s="188" t="s">
        <v>103</v>
      </c>
      <c r="S21" s="91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93" t="str">
        <f t="shared" si="1"/>
        <v>INVALID</v>
      </c>
    </row>
    <row r="22" ht="15.75" customHeight="1">
      <c r="G22" s="64">
        <v>20.0</v>
      </c>
      <c r="H22" s="185"/>
      <c r="I22" s="185"/>
      <c r="J22" s="185"/>
      <c r="K22" s="186" t="s">
        <v>85</v>
      </c>
      <c r="L22" s="186" t="s">
        <v>100</v>
      </c>
      <c r="M22" s="186" t="s">
        <v>104</v>
      </c>
      <c r="N22" s="187" t="s">
        <v>98</v>
      </c>
      <c r="O22" s="216" t="s">
        <v>91</v>
      </c>
      <c r="P22" s="188" t="s">
        <v>99</v>
      </c>
      <c r="Q22" s="188" t="s">
        <v>101</v>
      </c>
      <c r="R22" s="188" t="s">
        <v>103</v>
      </c>
      <c r="S22" s="91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93" t="str">
        <f t="shared" si="1"/>
        <v>INVALID</v>
      </c>
    </row>
    <row r="23" ht="15.75" customHeight="1">
      <c r="G23" s="64">
        <v>21.0</v>
      </c>
      <c r="H23" s="185"/>
      <c r="I23" s="185"/>
      <c r="J23" s="185"/>
      <c r="K23" s="186" t="s">
        <v>85</v>
      </c>
      <c r="L23" s="186" t="s">
        <v>102</v>
      </c>
      <c r="M23" s="186" t="s">
        <v>104</v>
      </c>
      <c r="N23" s="187" t="s">
        <v>88</v>
      </c>
      <c r="O23" s="216" t="s">
        <v>92</v>
      </c>
      <c r="P23" s="188" t="s">
        <v>93</v>
      </c>
      <c r="Q23" s="188" t="s">
        <v>96</v>
      </c>
      <c r="R23" s="188" t="s">
        <v>99</v>
      </c>
      <c r="S23" s="91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93" t="str">
        <f t="shared" si="1"/>
        <v>INVALID</v>
      </c>
    </row>
    <row r="24" ht="15.75" customHeight="1">
      <c r="G24" s="79">
        <v>22.0</v>
      </c>
      <c r="H24" s="185"/>
      <c r="I24" s="185"/>
      <c r="J24" s="185"/>
      <c r="K24" s="186" t="s">
        <v>86</v>
      </c>
      <c r="L24" s="186" t="s">
        <v>87</v>
      </c>
      <c r="M24" s="186" t="s">
        <v>94</v>
      </c>
      <c r="N24" s="187" t="s">
        <v>89</v>
      </c>
      <c r="O24" s="216" t="s">
        <v>92</v>
      </c>
      <c r="P24" s="188" t="s">
        <v>93</v>
      </c>
      <c r="Q24" s="188" t="s">
        <v>96</v>
      </c>
      <c r="R24" s="188" t="s">
        <v>101</v>
      </c>
      <c r="S24" s="91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93" t="str">
        <f t="shared" si="1"/>
        <v>INVALID</v>
      </c>
    </row>
    <row r="25" ht="15.75" customHeight="1">
      <c r="G25" s="64">
        <v>23.0</v>
      </c>
      <c r="H25" s="185"/>
      <c r="I25" s="185"/>
      <c r="J25" s="185"/>
      <c r="K25" s="186" t="s">
        <v>86</v>
      </c>
      <c r="L25" s="186" t="s">
        <v>87</v>
      </c>
      <c r="M25" s="186" t="s">
        <v>97</v>
      </c>
      <c r="N25" s="187" t="s">
        <v>90</v>
      </c>
      <c r="O25" s="216" t="s">
        <v>92</v>
      </c>
      <c r="P25" s="188" t="s">
        <v>93</v>
      </c>
      <c r="Q25" s="188" t="s">
        <v>96</v>
      </c>
      <c r="R25" s="188" t="s">
        <v>103</v>
      </c>
      <c r="S25" s="91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93" t="str">
        <f t="shared" si="1"/>
        <v>INVALID</v>
      </c>
    </row>
    <row r="26" ht="15.75" customHeight="1">
      <c r="G26" s="79">
        <v>24.0</v>
      </c>
      <c r="H26" s="185"/>
      <c r="I26" s="185"/>
      <c r="J26" s="185"/>
      <c r="K26" s="186" t="s">
        <v>86</v>
      </c>
      <c r="L26" s="186" t="s">
        <v>87</v>
      </c>
      <c r="M26" s="186" t="s">
        <v>100</v>
      </c>
      <c r="N26" s="187" t="s">
        <v>95</v>
      </c>
      <c r="O26" s="216" t="s">
        <v>92</v>
      </c>
      <c r="P26" s="188" t="s">
        <v>93</v>
      </c>
      <c r="Q26" s="188" t="s">
        <v>99</v>
      </c>
      <c r="R26" s="188" t="s">
        <v>101</v>
      </c>
      <c r="S26" s="91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93" t="str">
        <f t="shared" si="1"/>
        <v>INVALID</v>
      </c>
    </row>
    <row r="27" ht="15.75" customHeight="1">
      <c r="G27" s="64">
        <v>25.0</v>
      </c>
      <c r="H27" s="185"/>
      <c r="I27" s="185"/>
      <c r="J27" s="185"/>
      <c r="K27" s="186" t="s">
        <v>86</v>
      </c>
      <c r="L27" s="186" t="s">
        <v>87</v>
      </c>
      <c r="M27" s="186" t="s">
        <v>102</v>
      </c>
      <c r="N27" s="187" t="s">
        <v>98</v>
      </c>
      <c r="O27" s="216" t="s">
        <v>92</v>
      </c>
      <c r="P27" s="188" t="s">
        <v>93</v>
      </c>
      <c r="Q27" s="188" t="s">
        <v>99</v>
      </c>
      <c r="R27" s="188" t="s">
        <v>103</v>
      </c>
      <c r="S27" s="91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93" t="str">
        <f t="shared" si="1"/>
        <v>INVALID</v>
      </c>
    </row>
    <row r="28" ht="15.75" customHeight="1">
      <c r="G28" s="64">
        <v>26.0</v>
      </c>
      <c r="H28" s="185"/>
      <c r="I28" s="185"/>
      <c r="J28" s="185"/>
      <c r="K28" s="186" t="s">
        <v>86</v>
      </c>
      <c r="L28" s="186" t="s">
        <v>87</v>
      </c>
      <c r="M28" s="186" t="s">
        <v>104</v>
      </c>
      <c r="N28" s="187" t="s">
        <v>88</v>
      </c>
      <c r="O28" s="216" t="s">
        <v>92</v>
      </c>
      <c r="P28" s="188" t="s">
        <v>93</v>
      </c>
      <c r="Q28" s="188" t="s">
        <v>101</v>
      </c>
      <c r="R28" s="188" t="s">
        <v>103</v>
      </c>
      <c r="S28" s="91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93" t="str">
        <f t="shared" si="1"/>
        <v>INVALID</v>
      </c>
    </row>
    <row r="29" ht="15.75" customHeight="1">
      <c r="G29" s="79">
        <v>27.0</v>
      </c>
      <c r="H29" s="185"/>
      <c r="I29" s="185"/>
      <c r="J29" s="185"/>
      <c r="K29" s="186" t="s">
        <v>86</v>
      </c>
      <c r="L29" s="186" t="s">
        <v>94</v>
      </c>
      <c r="M29" s="186" t="s">
        <v>97</v>
      </c>
      <c r="N29" s="187" t="s">
        <v>89</v>
      </c>
      <c r="O29" s="216" t="s">
        <v>92</v>
      </c>
      <c r="P29" s="188" t="s">
        <v>96</v>
      </c>
      <c r="Q29" s="188" t="s">
        <v>99</v>
      </c>
      <c r="R29" s="188" t="s">
        <v>101</v>
      </c>
      <c r="S29" s="91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93" t="str">
        <f t="shared" si="1"/>
        <v>INVALID</v>
      </c>
    </row>
    <row r="30" ht="15.75" customHeight="1">
      <c r="G30" s="64">
        <v>28.0</v>
      </c>
      <c r="H30" s="185"/>
      <c r="I30" s="185"/>
      <c r="J30" s="185"/>
      <c r="K30" s="186" t="s">
        <v>86</v>
      </c>
      <c r="L30" s="186" t="s">
        <v>94</v>
      </c>
      <c r="M30" s="186" t="s">
        <v>100</v>
      </c>
      <c r="N30" s="187" t="s">
        <v>90</v>
      </c>
      <c r="O30" s="216" t="s">
        <v>92</v>
      </c>
      <c r="P30" s="188" t="s">
        <v>96</v>
      </c>
      <c r="Q30" s="188" t="s">
        <v>99</v>
      </c>
      <c r="R30" s="188" t="s">
        <v>103</v>
      </c>
      <c r="S30" s="91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93" t="str">
        <f t="shared" si="1"/>
        <v>INVALID</v>
      </c>
    </row>
    <row r="31" ht="15.75" customHeight="1">
      <c r="G31" s="64">
        <v>29.0</v>
      </c>
      <c r="H31" s="185"/>
      <c r="I31" s="185"/>
      <c r="J31" s="185"/>
      <c r="K31" s="186" t="s">
        <v>86</v>
      </c>
      <c r="L31" s="186" t="s">
        <v>94</v>
      </c>
      <c r="M31" s="186" t="s">
        <v>102</v>
      </c>
      <c r="N31" s="187" t="s">
        <v>95</v>
      </c>
      <c r="O31" s="216" t="s">
        <v>92</v>
      </c>
      <c r="P31" s="188" t="s">
        <v>96</v>
      </c>
      <c r="Q31" s="188" t="s">
        <v>101</v>
      </c>
      <c r="R31" s="188" t="s">
        <v>103</v>
      </c>
      <c r="S31" s="91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93" t="str">
        <f t="shared" si="1"/>
        <v>INVALID</v>
      </c>
    </row>
    <row r="32" ht="15.75" customHeight="1">
      <c r="G32" s="79">
        <v>30.0</v>
      </c>
      <c r="H32" s="185"/>
      <c r="I32" s="185"/>
      <c r="J32" s="185"/>
      <c r="K32" s="186" t="s">
        <v>86</v>
      </c>
      <c r="L32" s="186" t="s">
        <v>94</v>
      </c>
      <c r="M32" s="186" t="s">
        <v>104</v>
      </c>
      <c r="N32" s="187" t="s">
        <v>98</v>
      </c>
      <c r="O32" s="216" t="s">
        <v>92</v>
      </c>
      <c r="P32" s="188" t="s">
        <v>99</v>
      </c>
      <c r="Q32" s="188" t="s">
        <v>101</v>
      </c>
      <c r="R32" s="188" t="s">
        <v>103</v>
      </c>
      <c r="S32" s="91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93" t="str">
        <f t="shared" si="1"/>
        <v>INVALID</v>
      </c>
    </row>
    <row r="33" ht="15.75" customHeight="1">
      <c r="G33" s="64">
        <v>31.0</v>
      </c>
      <c r="H33" s="185"/>
      <c r="I33" s="185"/>
      <c r="J33" s="185"/>
      <c r="K33" s="186" t="s">
        <v>86</v>
      </c>
      <c r="L33" s="186" t="s">
        <v>97</v>
      </c>
      <c r="M33" s="186" t="s">
        <v>100</v>
      </c>
      <c r="N33" s="187" t="s">
        <v>88</v>
      </c>
      <c r="O33" s="216" t="s">
        <v>93</v>
      </c>
      <c r="P33" s="188" t="s">
        <v>96</v>
      </c>
      <c r="Q33" s="188" t="s">
        <v>99</v>
      </c>
      <c r="R33" s="188" t="s">
        <v>101</v>
      </c>
      <c r="S33" s="91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93" t="str">
        <f t="shared" si="1"/>
        <v>INVALID</v>
      </c>
    </row>
    <row r="34" ht="15.75" customHeight="1">
      <c r="G34" s="64">
        <v>32.0</v>
      </c>
      <c r="H34" s="185"/>
      <c r="I34" s="185"/>
      <c r="J34" s="185"/>
      <c r="K34" s="186" t="s">
        <v>86</v>
      </c>
      <c r="L34" s="186" t="s">
        <v>97</v>
      </c>
      <c r="M34" s="186" t="s">
        <v>102</v>
      </c>
      <c r="N34" s="187" t="s">
        <v>89</v>
      </c>
      <c r="O34" s="216" t="s">
        <v>93</v>
      </c>
      <c r="P34" s="188" t="s">
        <v>96</v>
      </c>
      <c r="Q34" s="188" t="s">
        <v>99</v>
      </c>
      <c r="R34" s="188" t="s">
        <v>103</v>
      </c>
      <c r="S34" s="91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93" t="str">
        <f t="shared" si="1"/>
        <v>INVALID</v>
      </c>
    </row>
    <row r="35" ht="15.75" customHeight="1">
      <c r="G35" s="79">
        <v>33.0</v>
      </c>
      <c r="H35" s="185"/>
      <c r="I35" s="185"/>
      <c r="J35" s="185"/>
      <c r="K35" s="186" t="s">
        <v>86</v>
      </c>
      <c r="L35" s="186" t="s">
        <v>97</v>
      </c>
      <c r="M35" s="186" t="s">
        <v>104</v>
      </c>
      <c r="N35" s="187" t="s">
        <v>90</v>
      </c>
      <c r="O35" s="216" t="s">
        <v>93</v>
      </c>
      <c r="P35" s="188" t="s">
        <v>96</v>
      </c>
      <c r="Q35" s="188" t="s">
        <v>101</v>
      </c>
      <c r="R35" s="188" t="s">
        <v>103</v>
      </c>
      <c r="S35" s="91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93" t="str">
        <f t="shared" si="1"/>
        <v>INVALID</v>
      </c>
    </row>
    <row r="36" ht="15.75" customHeight="1">
      <c r="G36" s="64">
        <v>34.0</v>
      </c>
      <c r="H36" s="185"/>
      <c r="I36" s="185"/>
      <c r="J36" s="185"/>
      <c r="K36" s="186" t="s">
        <v>86</v>
      </c>
      <c r="L36" s="186" t="s">
        <v>100</v>
      </c>
      <c r="M36" s="186" t="s">
        <v>102</v>
      </c>
      <c r="N36" s="187" t="s">
        <v>95</v>
      </c>
      <c r="O36" s="216" t="s">
        <v>93</v>
      </c>
      <c r="P36" s="188" t="s">
        <v>99</v>
      </c>
      <c r="Q36" s="188" t="s">
        <v>101</v>
      </c>
      <c r="R36" s="188" t="s">
        <v>103</v>
      </c>
      <c r="S36" s="91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93" t="str">
        <f t="shared" si="1"/>
        <v>INVALID</v>
      </c>
    </row>
    <row r="37" ht="15.75" customHeight="1">
      <c r="G37" s="79">
        <v>35.0</v>
      </c>
      <c r="H37" s="185"/>
      <c r="I37" s="185"/>
      <c r="J37" s="185"/>
      <c r="K37" s="186" t="s">
        <v>86</v>
      </c>
      <c r="L37" s="186" t="s">
        <v>100</v>
      </c>
      <c r="M37" s="186" t="s">
        <v>104</v>
      </c>
      <c r="N37" s="187" t="s">
        <v>98</v>
      </c>
      <c r="O37" s="216" t="s">
        <v>96</v>
      </c>
      <c r="P37" s="188" t="s">
        <v>99</v>
      </c>
      <c r="Q37" s="188" t="s">
        <v>101</v>
      </c>
      <c r="R37" s="188" t="s">
        <v>103</v>
      </c>
      <c r="S37" s="91" t="str">
        <f>SUMPRODUCT(SUMIF('Master Sheet'!$B$3:$B$24,$H37:$R37,'Master Sheet'!$E$3:$E$24))</f>
        <v>0</v>
      </c>
      <c r="T37" s="92" t="str">
        <f>SUMPRODUCT(COUNTIFS('Master Sheet'!$B$3:$B$24,$H37:$R37,'Master Sheet'!$C$3:$C$24,T$2))</f>
        <v>0</v>
      </c>
      <c r="U37" s="92" t="str">
        <f>SUMPRODUCT(COUNTIFS('Master Sheet'!$B$3:$B$24,$H37:$R37,'Master Sheet'!$C$3:$C$24,U$2))</f>
        <v>0</v>
      </c>
      <c r="V37" s="93" t="str">
        <f t="shared" si="1"/>
        <v>INVALID</v>
      </c>
    </row>
    <row r="38" ht="15.75" customHeight="1">
      <c r="G38" s="64">
        <v>36.0</v>
      </c>
      <c r="H38" s="185"/>
      <c r="I38" s="185"/>
      <c r="J38" s="185"/>
      <c r="K38" s="186" t="s">
        <v>86</v>
      </c>
      <c r="L38" s="186" t="s">
        <v>102</v>
      </c>
      <c r="M38" s="186" t="s">
        <v>104</v>
      </c>
      <c r="N38" s="187" t="s">
        <v>88</v>
      </c>
      <c r="O38" s="216" t="s">
        <v>91</v>
      </c>
      <c r="P38" s="188" t="s">
        <v>92</v>
      </c>
      <c r="Q38" s="188" t="s">
        <v>93</v>
      </c>
      <c r="R38" s="188" t="s">
        <v>96</v>
      </c>
      <c r="S38" s="91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93" t="str">
        <f t="shared" si="1"/>
        <v>INVALID</v>
      </c>
    </row>
    <row r="39" ht="15.75" customHeight="1">
      <c r="G39" s="79">
        <v>37.0</v>
      </c>
      <c r="H39" s="185"/>
      <c r="I39" s="185"/>
      <c r="J39" s="185"/>
      <c r="K39" s="186" t="s">
        <v>87</v>
      </c>
      <c r="L39" s="186" t="s">
        <v>94</v>
      </c>
      <c r="M39" s="186" t="s">
        <v>97</v>
      </c>
      <c r="N39" s="187" t="s">
        <v>89</v>
      </c>
      <c r="O39" s="216" t="s">
        <v>91</v>
      </c>
      <c r="P39" s="188" t="s">
        <v>92</v>
      </c>
      <c r="Q39" s="188" t="s">
        <v>93</v>
      </c>
      <c r="R39" s="188" t="s">
        <v>99</v>
      </c>
      <c r="S39" s="91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93" t="str">
        <f t="shared" si="1"/>
        <v>INVALID</v>
      </c>
    </row>
    <row r="40" ht="15.75" customHeight="1">
      <c r="G40" s="64">
        <v>38.0</v>
      </c>
      <c r="H40" s="185"/>
      <c r="I40" s="185"/>
      <c r="J40" s="185"/>
      <c r="K40" s="186" t="s">
        <v>87</v>
      </c>
      <c r="L40" s="186" t="s">
        <v>94</v>
      </c>
      <c r="M40" s="186" t="s">
        <v>100</v>
      </c>
      <c r="N40" s="187" t="s">
        <v>90</v>
      </c>
      <c r="O40" s="216" t="s">
        <v>91</v>
      </c>
      <c r="P40" s="188" t="s">
        <v>92</v>
      </c>
      <c r="Q40" s="188" t="s">
        <v>93</v>
      </c>
      <c r="R40" s="188" t="s">
        <v>101</v>
      </c>
      <c r="S40" s="91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93" t="str">
        <f t="shared" si="1"/>
        <v>INVALID</v>
      </c>
    </row>
    <row r="41" ht="15.75" customHeight="1">
      <c r="G41" s="79">
        <v>39.0</v>
      </c>
      <c r="H41" s="185"/>
      <c r="I41" s="185"/>
      <c r="J41" s="185"/>
      <c r="K41" s="186" t="s">
        <v>87</v>
      </c>
      <c r="L41" s="186" t="s">
        <v>94</v>
      </c>
      <c r="M41" s="186" t="s">
        <v>102</v>
      </c>
      <c r="N41" s="187" t="s">
        <v>95</v>
      </c>
      <c r="O41" s="216" t="s">
        <v>91</v>
      </c>
      <c r="P41" s="188" t="s">
        <v>92</v>
      </c>
      <c r="Q41" s="188" t="s">
        <v>93</v>
      </c>
      <c r="R41" s="188" t="s">
        <v>103</v>
      </c>
      <c r="S41" s="91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93" t="str">
        <f t="shared" si="1"/>
        <v>INVALID</v>
      </c>
    </row>
    <row r="42" ht="15.75" customHeight="1">
      <c r="G42" s="64">
        <v>40.0</v>
      </c>
      <c r="H42" s="185"/>
      <c r="I42" s="185"/>
      <c r="J42" s="185"/>
      <c r="K42" s="186" t="s">
        <v>87</v>
      </c>
      <c r="L42" s="186" t="s">
        <v>94</v>
      </c>
      <c r="M42" s="186" t="s">
        <v>104</v>
      </c>
      <c r="N42" s="187" t="s">
        <v>98</v>
      </c>
      <c r="O42" s="216" t="s">
        <v>91</v>
      </c>
      <c r="P42" s="188" t="s">
        <v>92</v>
      </c>
      <c r="Q42" s="188" t="s">
        <v>96</v>
      </c>
      <c r="R42" s="188" t="s">
        <v>99</v>
      </c>
      <c r="S42" s="91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93" t="str">
        <f t="shared" si="1"/>
        <v>INVALID</v>
      </c>
    </row>
    <row r="43" ht="15.75" customHeight="1">
      <c r="G43" s="79">
        <v>41.0</v>
      </c>
      <c r="H43" s="185"/>
      <c r="I43" s="185"/>
      <c r="J43" s="185"/>
      <c r="K43" s="186" t="s">
        <v>87</v>
      </c>
      <c r="L43" s="186" t="s">
        <v>97</v>
      </c>
      <c r="M43" s="186" t="s">
        <v>100</v>
      </c>
      <c r="N43" s="187" t="s">
        <v>88</v>
      </c>
      <c r="O43" s="216" t="s">
        <v>91</v>
      </c>
      <c r="P43" s="188" t="s">
        <v>92</v>
      </c>
      <c r="Q43" s="188" t="s">
        <v>96</v>
      </c>
      <c r="R43" s="188" t="s">
        <v>101</v>
      </c>
      <c r="S43" s="91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93" t="str">
        <f t="shared" si="1"/>
        <v>INVALID</v>
      </c>
    </row>
    <row r="44" ht="15.75" customHeight="1">
      <c r="G44" s="64">
        <v>42.0</v>
      </c>
      <c r="H44" s="185"/>
      <c r="I44" s="185"/>
      <c r="J44" s="185"/>
      <c r="K44" s="186" t="s">
        <v>87</v>
      </c>
      <c r="L44" s="186" t="s">
        <v>97</v>
      </c>
      <c r="M44" s="186" t="s">
        <v>102</v>
      </c>
      <c r="N44" s="187" t="s">
        <v>89</v>
      </c>
      <c r="O44" s="216" t="s">
        <v>91</v>
      </c>
      <c r="P44" s="188" t="s">
        <v>92</v>
      </c>
      <c r="Q44" s="188" t="s">
        <v>96</v>
      </c>
      <c r="R44" s="188" t="s">
        <v>103</v>
      </c>
      <c r="S44" s="91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93" t="str">
        <f t="shared" si="1"/>
        <v>INVALID</v>
      </c>
    </row>
    <row r="45" ht="15.75" customHeight="1">
      <c r="G45" s="79">
        <v>43.0</v>
      </c>
      <c r="H45" s="185"/>
      <c r="I45" s="185"/>
      <c r="J45" s="185"/>
      <c r="K45" s="186" t="s">
        <v>87</v>
      </c>
      <c r="L45" s="186" t="s">
        <v>97</v>
      </c>
      <c r="M45" s="186" t="s">
        <v>104</v>
      </c>
      <c r="N45" s="187" t="s">
        <v>90</v>
      </c>
      <c r="O45" s="216" t="s">
        <v>91</v>
      </c>
      <c r="P45" s="188" t="s">
        <v>92</v>
      </c>
      <c r="Q45" s="188" t="s">
        <v>99</v>
      </c>
      <c r="R45" s="188" t="s">
        <v>101</v>
      </c>
      <c r="S45" s="91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93" t="str">
        <f t="shared" si="1"/>
        <v>INVALID</v>
      </c>
    </row>
    <row r="46" ht="15.75" customHeight="1">
      <c r="G46" s="64">
        <v>44.0</v>
      </c>
      <c r="H46" s="185"/>
      <c r="I46" s="185"/>
      <c r="J46" s="185"/>
      <c r="K46" s="186" t="s">
        <v>87</v>
      </c>
      <c r="L46" s="186" t="s">
        <v>100</v>
      </c>
      <c r="M46" s="186" t="s">
        <v>102</v>
      </c>
      <c r="N46" s="187" t="s">
        <v>95</v>
      </c>
      <c r="O46" s="216" t="s">
        <v>91</v>
      </c>
      <c r="P46" s="188" t="s">
        <v>92</v>
      </c>
      <c r="Q46" s="188" t="s">
        <v>99</v>
      </c>
      <c r="R46" s="188" t="s">
        <v>103</v>
      </c>
      <c r="S46" s="91" t="str">
        <f>SUMPRODUCT(SUMIF('Master Sheet'!$B$3:$B$24,$H46:$R46,'Master Sheet'!$E$3:$E$24))</f>
        <v>0</v>
      </c>
      <c r="T46" s="92" t="str">
        <f>SUMPRODUCT(COUNTIFS('Master Sheet'!$B$3:$B$24,$H46:$R46,'Master Sheet'!$C$3:$C$24,T$2))</f>
        <v>0</v>
      </c>
      <c r="U46" s="92" t="str">
        <f>SUMPRODUCT(COUNTIFS('Master Sheet'!$B$3:$B$24,$H46:$R46,'Master Sheet'!$C$3:$C$24,U$2))</f>
        <v>0</v>
      </c>
      <c r="V46" s="93" t="str">
        <f t="shared" si="1"/>
        <v>INVALID</v>
      </c>
    </row>
    <row r="47" ht="15.75" customHeight="1">
      <c r="G47" s="79">
        <v>45.0</v>
      </c>
      <c r="H47" s="185"/>
      <c r="I47" s="185"/>
      <c r="J47" s="185"/>
      <c r="K47" s="186" t="s">
        <v>87</v>
      </c>
      <c r="L47" s="186" t="s">
        <v>100</v>
      </c>
      <c r="M47" s="186" t="s">
        <v>104</v>
      </c>
      <c r="N47" s="187" t="s">
        <v>98</v>
      </c>
      <c r="O47" s="216" t="s">
        <v>91</v>
      </c>
      <c r="P47" s="188" t="s">
        <v>92</v>
      </c>
      <c r="Q47" s="188" t="s">
        <v>101</v>
      </c>
      <c r="R47" s="188" t="s">
        <v>103</v>
      </c>
      <c r="S47" s="91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93" t="str">
        <f t="shared" si="1"/>
        <v>INVALID</v>
      </c>
    </row>
    <row r="48" ht="15.75" customHeight="1">
      <c r="G48" s="64">
        <v>46.0</v>
      </c>
      <c r="H48" s="185"/>
      <c r="I48" s="185"/>
      <c r="J48" s="185"/>
      <c r="K48" s="186" t="s">
        <v>87</v>
      </c>
      <c r="L48" s="186" t="s">
        <v>102</v>
      </c>
      <c r="M48" s="186" t="s">
        <v>104</v>
      </c>
      <c r="N48" s="187" t="s">
        <v>88</v>
      </c>
      <c r="O48" s="216" t="s">
        <v>91</v>
      </c>
      <c r="P48" s="188" t="s">
        <v>93</v>
      </c>
      <c r="Q48" s="188" t="s">
        <v>96</v>
      </c>
      <c r="R48" s="188" t="s">
        <v>99</v>
      </c>
      <c r="S48" s="91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93" t="str">
        <f t="shared" si="1"/>
        <v>INVALID</v>
      </c>
    </row>
    <row r="49" ht="15.75" customHeight="1">
      <c r="G49" s="79">
        <v>47.0</v>
      </c>
      <c r="H49" s="185"/>
      <c r="I49" s="185"/>
      <c r="J49" s="185"/>
      <c r="K49" s="186" t="s">
        <v>94</v>
      </c>
      <c r="L49" s="186" t="s">
        <v>97</v>
      </c>
      <c r="M49" s="186" t="s">
        <v>100</v>
      </c>
      <c r="N49" s="187" t="s">
        <v>89</v>
      </c>
      <c r="O49" s="216" t="s">
        <v>91</v>
      </c>
      <c r="P49" s="188" t="s">
        <v>93</v>
      </c>
      <c r="Q49" s="188" t="s">
        <v>96</v>
      </c>
      <c r="R49" s="188" t="s">
        <v>101</v>
      </c>
      <c r="S49" s="91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93" t="str">
        <f t="shared" si="1"/>
        <v>INVALID</v>
      </c>
    </row>
    <row r="50" ht="15.75" customHeight="1">
      <c r="G50" s="64">
        <v>48.0</v>
      </c>
      <c r="H50" s="185"/>
      <c r="I50" s="185"/>
      <c r="J50" s="185"/>
      <c r="K50" s="186" t="s">
        <v>94</v>
      </c>
      <c r="L50" s="186" t="s">
        <v>97</v>
      </c>
      <c r="M50" s="186" t="s">
        <v>102</v>
      </c>
      <c r="N50" s="187" t="s">
        <v>90</v>
      </c>
      <c r="O50" s="216" t="s">
        <v>91</v>
      </c>
      <c r="P50" s="188" t="s">
        <v>93</v>
      </c>
      <c r="Q50" s="188" t="s">
        <v>96</v>
      </c>
      <c r="R50" s="188" t="s">
        <v>103</v>
      </c>
      <c r="S50" s="91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93" t="str">
        <f t="shared" si="1"/>
        <v>INVALID</v>
      </c>
    </row>
    <row r="51" ht="15.75" customHeight="1">
      <c r="G51" s="79">
        <v>49.0</v>
      </c>
      <c r="H51" s="185"/>
      <c r="I51" s="185"/>
      <c r="J51" s="185"/>
      <c r="K51" s="186" t="s">
        <v>94</v>
      </c>
      <c r="L51" s="186" t="s">
        <v>97</v>
      </c>
      <c r="M51" s="186" t="s">
        <v>104</v>
      </c>
      <c r="N51" s="187" t="s">
        <v>95</v>
      </c>
      <c r="O51" s="216" t="s">
        <v>91</v>
      </c>
      <c r="P51" s="188" t="s">
        <v>93</v>
      </c>
      <c r="Q51" s="188" t="s">
        <v>99</v>
      </c>
      <c r="R51" s="188" t="s">
        <v>101</v>
      </c>
      <c r="S51" s="91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93" t="str">
        <f t="shared" si="1"/>
        <v>INVALID</v>
      </c>
    </row>
    <row r="52" ht="15.75" customHeight="1">
      <c r="G52" s="64">
        <v>50.0</v>
      </c>
      <c r="H52" s="185"/>
      <c r="I52" s="185"/>
      <c r="J52" s="185"/>
      <c r="K52" s="186" t="s">
        <v>94</v>
      </c>
      <c r="L52" s="186" t="s">
        <v>100</v>
      </c>
      <c r="M52" s="186" t="s">
        <v>102</v>
      </c>
      <c r="N52" s="187" t="s">
        <v>98</v>
      </c>
      <c r="O52" s="216" t="s">
        <v>91</v>
      </c>
      <c r="P52" s="188" t="s">
        <v>93</v>
      </c>
      <c r="Q52" s="188" t="s">
        <v>99</v>
      </c>
      <c r="R52" s="188" t="s">
        <v>103</v>
      </c>
      <c r="S52" s="91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93" t="str">
        <f t="shared" si="1"/>
        <v>INVALID</v>
      </c>
    </row>
    <row r="53" ht="15.75" customHeight="1">
      <c r="G53" s="79">
        <v>51.0</v>
      </c>
      <c r="H53" s="185"/>
      <c r="I53" s="185"/>
      <c r="J53" s="185"/>
      <c r="K53" s="186" t="s">
        <v>94</v>
      </c>
      <c r="L53" s="186" t="s">
        <v>100</v>
      </c>
      <c r="M53" s="186" t="s">
        <v>104</v>
      </c>
      <c r="N53" s="187" t="s">
        <v>88</v>
      </c>
      <c r="O53" s="216" t="s">
        <v>91</v>
      </c>
      <c r="P53" s="188" t="s">
        <v>93</v>
      </c>
      <c r="Q53" s="188" t="s">
        <v>101</v>
      </c>
      <c r="R53" s="188" t="s">
        <v>103</v>
      </c>
      <c r="S53" s="91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93" t="str">
        <f t="shared" si="1"/>
        <v>INVALID</v>
      </c>
    </row>
    <row r="54" ht="15.75" customHeight="1">
      <c r="G54" s="64">
        <v>52.0</v>
      </c>
      <c r="H54" s="185"/>
      <c r="I54" s="185"/>
      <c r="J54" s="185"/>
      <c r="K54" s="186" t="s">
        <v>94</v>
      </c>
      <c r="L54" s="186" t="s">
        <v>102</v>
      </c>
      <c r="M54" s="186" t="s">
        <v>104</v>
      </c>
      <c r="N54" s="187" t="s">
        <v>89</v>
      </c>
      <c r="O54" s="216" t="s">
        <v>91</v>
      </c>
      <c r="P54" s="188" t="s">
        <v>96</v>
      </c>
      <c r="Q54" s="188" t="s">
        <v>99</v>
      </c>
      <c r="R54" s="188" t="s">
        <v>101</v>
      </c>
      <c r="S54" s="91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93" t="str">
        <f t="shared" si="1"/>
        <v>INVALID</v>
      </c>
    </row>
    <row r="55" ht="15.75" customHeight="1">
      <c r="G55" s="79">
        <v>53.0</v>
      </c>
      <c r="H55" s="185"/>
      <c r="I55" s="185"/>
      <c r="J55" s="185"/>
      <c r="K55" s="186" t="s">
        <v>97</v>
      </c>
      <c r="L55" s="186" t="s">
        <v>100</v>
      </c>
      <c r="M55" s="186" t="s">
        <v>102</v>
      </c>
      <c r="N55" s="187" t="s">
        <v>90</v>
      </c>
      <c r="O55" s="216" t="s">
        <v>91</v>
      </c>
      <c r="P55" s="188" t="s">
        <v>96</v>
      </c>
      <c r="Q55" s="188" t="s">
        <v>99</v>
      </c>
      <c r="R55" s="188" t="s">
        <v>103</v>
      </c>
      <c r="S55" s="91" t="str">
        <f>SUMPRODUCT(SUMIF('Master Sheet'!$B$3:$B$24,$H55:$R55,'Master Sheet'!$E$3:$E$24))</f>
        <v>0</v>
      </c>
      <c r="T55" s="92" t="str">
        <f>SUMPRODUCT(COUNTIFS('Master Sheet'!$B$3:$B$24,$H55:$R55,'Master Sheet'!$C$3:$C$24,T$2))</f>
        <v>0</v>
      </c>
      <c r="U55" s="92" t="str">
        <f>SUMPRODUCT(COUNTIFS('Master Sheet'!$B$3:$B$24,$H55:$R55,'Master Sheet'!$C$3:$C$24,U$2))</f>
        <v>0</v>
      </c>
      <c r="V55" s="93" t="str">
        <f t="shared" si="1"/>
        <v>INVALID</v>
      </c>
    </row>
    <row r="56" ht="15.75" customHeight="1">
      <c r="G56" s="64">
        <v>54.0</v>
      </c>
      <c r="H56" s="185"/>
      <c r="I56" s="185"/>
      <c r="J56" s="185"/>
      <c r="K56" s="186" t="s">
        <v>97</v>
      </c>
      <c r="L56" s="186" t="s">
        <v>100</v>
      </c>
      <c r="M56" s="186" t="s">
        <v>104</v>
      </c>
      <c r="N56" s="187" t="s">
        <v>95</v>
      </c>
      <c r="O56" s="216" t="s">
        <v>91</v>
      </c>
      <c r="P56" s="188" t="s">
        <v>96</v>
      </c>
      <c r="Q56" s="188" t="s">
        <v>101</v>
      </c>
      <c r="R56" s="188" t="s">
        <v>103</v>
      </c>
      <c r="S56" s="91" t="str">
        <f>SUMPRODUCT(SUMIF('Master Sheet'!$B$3:$B$24,$H56:$R56,'Master Sheet'!$E$3:$E$24))</f>
        <v>0</v>
      </c>
      <c r="T56" s="92" t="str">
        <f>SUMPRODUCT(COUNTIFS('Master Sheet'!$B$3:$B$24,$H56:$R56,'Master Sheet'!$C$3:$C$24,T$2))</f>
        <v>0</v>
      </c>
      <c r="U56" s="92" t="str">
        <f>SUMPRODUCT(COUNTIFS('Master Sheet'!$B$3:$B$24,$H56:$R56,'Master Sheet'!$C$3:$C$24,U$2))</f>
        <v>0</v>
      </c>
      <c r="V56" s="93" t="str">
        <f t="shared" si="1"/>
        <v>INVALID</v>
      </c>
    </row>
    <row r="57" ht="15.75" customHeight="1">
      <c r="G57" s="79">
        <v>55.0</v>
      </c>
      <c r="H57" s="185"/>
      <c r="I57" s="185"/>
      <c r="J57" s="185"/>
      <c r="K57" s="186" t="s">
        <v>97</v>
      </c>
      <c r="L57" s="186" t="s">
        <v>102</v>
      </c>
      <c r="M57" s="186" t="s">
        <v>104</v>
      </c>
      <c r="N57" s="187" t="s">
        <v>98</v>
      </c>
      <c r="O57" s="216" t="s">
        <v>91</v>
      </c>
      <c r="P57" s="188" t="s">
        <v>99</v>
      </c>
      <c r="Q57" s="188" t="s">
        <v>101</v>
      </c>
      <c r="R57" s="188" t="s">
        <v>103</v>
      </c>
      <c r="S57" s="91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93" t="str">
        <f t="shared" si="1"/>
        <v>INVALID</v>
      </c>
    </row>
    <row r="58" ht="15.75" customHeight="1">
      <c r="G58" s="64">
        <v>56.0</v>
      </c>
      <c r="H58" s="185"/>
      <c r="I58" s="185"/>
      <c r="J58" s="185"/>
      <c r="K58" s="186" t="s">
        <v>100</v>
      </c>
      <c r="L58" s="186" t="s">
        <v>102</v>
      </c>
      <c r="M58" s="186" t="s">
        <v>104</v>
      </c>
      <c r="N58" s="187" t="s">
        <v>88</v>
      </c>
      <c r="O58" s="216" t="s">
        <v>92</v>
      </c>
      <c r="P58" s="188" t="s">
        <v>93</v>
      </c>
      <c r="Q58" s="188" t="s">
        <v>96</v>
      </c>
      <c r="R58" s="188" t="s">
        <v>99</v>
      </c>
      <c r="S58" s="91" t="str">
        <f>SUMPRODUCT(SUMIF('Master Sheet'!$B$3:$B$24,$H58:$R58,'Master Sheet'!$E$3:$E$24))</f>
        <v>0</v>
      </c>
      <c r="T58" s="92" t="str">
        <f>SUMPRODUCT(COUNTIFS('Master Sheet'!$B$3:$B$24,$H58:$R58,'Master Sheet'!$C$3:$C$24,T$2))</f>
        <v>0</v>
      </c>
      <c r="U58" s="92" t="str">
        <f>SUMPRODUCT(COUNTIFS('Master Sheet'!$B$3:$B$24,$H58:$R58,'Master Sheet'!$C$3:$C$24,U$2))</f>
        <v>0</v>
      </c>
      <c r="V58" s="93" t="str">
        <f t="shared" si="1"/>
        <v>INVALID</v>
      </c>
    </row>
    <row r="59" ht="15.75" customHeight="1">
      <c r="G59" s="64">
        <v>57.0</v>
      </c>
    </row>
    <row r="60" ht="15.75" customHeight="1">
      <c r="G60" s="79">
        <v>58.0</v>
      </c>
    </row>
    <row r="61" ht="15.75" customHeight="1">
      <c r="G61" s="64">
        <v>59.0</v>
      </c>
    </row>
    <row r="62" ht="15.75" customHeight="1">
      <c r="G62" s="79">
        <v>60.0</v>
      </c>
    </row>
    <row r="63" ht="15.75" customHeight="1">
      <c r="G63" s="64">
        <v>61.0</v>
      </c>
    </row>
    <row r="64" ht="15.75" customHeight="1">
      <c r="G64" s="79">
        <v>62.0</v>
      </c>
    </row>
    <row r="65" ht="15.75" customHeight="1">
      <c r="G65" s="64">
        <v>63.0</v>
      </c>
    </row>
    <row r="66" ht="15.75" customHeight="1">
      <c r="G66" s="64">
        <v>64.0</v>
      </c>
    </row>
    <row r="67" ht="15.75" customHeight="1">
      <c r="G67" s="79">
        <v>65.0</v>
      </c>
    </row>
    <row r="68" ht="15.75" customHeight="1">
      <c r="G68" s="64">
        <v>66.0</v>
      </c>
    </row>
    <row r="69" ht="15.75" customHeight="1">
      <c r="G69" s="79">
        <v>67.0</v>
      </c>
    </row>
    <row r="70" ht="15.75" customHeight="1">
      <c r="G70" s="64">
        <v>68.0</v>
      </c>
    </row>
    <row r="71" ht="15.75" customHeight="1">
      <c r="G71" s="79">
        <v>69.0</v>
      </c>
    </row>
    <row r="72" ht="15.75" customHeight="1">
      <c r="G72" s="64">
        <v>70.0</v>
      </c>
    </row>
    <row r="73" ht="15.75" customHeight="1">
      <c r="G73" s="64">
        <v>71.0</v>
      </c>
    </row>
    <row r="74" ht="15.75" customHeight="1">
      <c r="G74" s="79">
        <v>72.0</v>
      </c>
    </row>
    <row r="75" ht="15.75" customHeight="1">
      <c r="G75" s="64">
        <v>73.0</v>
      </c>
    </row>
    <row r="76" ht="15.75" customHeight="1">
      <c r="G76" s="79">
        <v>74.0</v>
      </c>
    </row>
    <row r="77" ht="15.75" customHeight="1">
      <c r="G77" s="64">
        <v>75.0</v>
      </c>
    </row>
    <row r="78" ht="15.75" customHeight="1">
      <c r="G78" s="79">
        <v>76.0</v>
      </c>
    </row>
    <row r="79" ht="15.75" customHeight="1">
      <c r="G79" s="64">
        <v>77.0</v>
      </c>
    </row>
    <row r="80" ht="15.75" customHeight="1">
      <c r="G80" s="64">
        <v>78.0</v>
      </c>
    </row>
    <row r="81" ht="15.75" customHeight="1">
      <c r="G81" s="79">
        <v>79.0</v>
      </c>
    </row>
    <row r="82" ht="15.75" customHeight="1">
      <c r="G82" s="64">
        <v>80.0</v>
      </c>
    </row>
    <row r="83" ht="15.75" customHeight="1">
      <c r="G83" s="79">
        <v>81.0</v>
      </c>
    </row>
    <row r="84" ht="15.75" customHeight="1">
      <c r="G84" s="64">
        <v>82.0</v>
      </c>
    </row>
    <row r="85" ht="15.75" customHeight="1">
      <c r="G85" s="79">
        <v>83.0</v>
      </c>
    </row>
    <row r="86" ht="15.75" customHeight="1">
      <c r="G86" s="64">
        <v>84.0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H1:J1"/>
    <mergeCell ref="K1:M1"/>
    <mergeCell ref="O1:R1"/>
    <mergeCell ref="S1:V1"/>
    <mergeCell ref="A15:B15"/>
  </mergeCells>
  <conditionalFormatting sqref="T3:U36 T40:U52 T56:U58">
    <cfRule type="cellIs" dxfId="0" priority="1" operator="greaterThan">
      <formula>7</formula>
    </cfRule>
  </conditionalFormatting>
  <conditionalFormatting sqref="V3:V36 V40:V52 V56:V58">
    <cfRule type="containsText" dxfId="0" priority="2" operator="containsText" text="&quot;INVALID&quot;">
      <formula>NOT(ISERROR(SEARCH(("""INVALID"""),(V3))))</formula>
    </cfRule>
  </conditionalFormatting>
  <conditionalFormatting sqref="V3:V36 V40:V52 V56:V5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:S39">
    <cfRule type="cellIs" dxfId="0" priority="4" operator="greaterThan">
      <formula>100</formula>
    </cfRule>
  </conditionalFormatting>
  <conditionalFormatting sqref="V53:V55">
    <cfRule type="containsText" dxfId="0" priority="5" operator="containsText" text="&quot;INVALID&quot;">
      <formula>NOT(ISERROR(SEARCH(("""INVALID"""),(V53))))</formula>
    </cfRule>
  </conditionalFormatting>
  <conditionalFormatting sqref="V53:V5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7:U39">
    <cfRule type="cellIs" dxfId="0" priority="7" operator="greaterThan">
      <formula>7</formula>
    </cfRule>
  </conditionalFormatting>
  <conditionalFormatting sqref="V37:V39">
    <cfRule type="containsText" dxfId="0" priority="8" operator="containsText" text="&quot;INVALID&quot;">
      <formula>NOT(ISERROR(SEARCH(("""INVALID"""),(V37))))</formula>
    </cfRule>
  </conditionalFormatting>
  <conditionalFormatting sqref="V37:V3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3:S55">
    <cfRule type="cellIs" dxfId="0" priority="10" operator="greaterThan">
      <formula>100</formula>
    </cfRule>
  </conditionalFormatting>
  <conditionalFormatting sqref="S3:S36 S40:S52 S56:S58">
    <cfRule type="cellIs" dxfId="0" priority="11" operator="greaterThan">
      <formula>100</formula>
    </cfRule>
  </conditionalFormatting>
  <conditionalFormatting sqref="T53:U55">
    <cfRule type="cellIs" dxfId="0" priority="12" operator="greaterThan">
      <formula>7</formula>
    </cfRule>
  </conditionalFormatting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00000"/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17.29"/>
    <col customWidth="1" min="3" max="3" width="14.86"/>
    <col customWidth="1" min="4" max="4" width="14.43"/>
    <col customWidth="1" min="5" max="5" width="5.86"/>
    <col customWidth="1" hidden="1" min="6" max="6" width="10.0"/>
    <col customWidth="1" min="7" max="7" width="3.0"/>
    <col customWidth="1" min="8" max="8" width="9.29"/>
    <col customWidth="1" min="9" max="11" width="9.43"/>
    <col customWidth="1" min="12" max="12" width="9.57"/>
    <col customWidth="1" min="13" max="13" width="9.43"/>
    <col customWidth="1" min="14" max="14" width="8.43"/>
    <col customWidth="1" min="15" max="15" width="8.71"/>
    <col customWidth="1" min="16" max="17" width="11.43"/>
    <col customWidth="1" min="18" max="18" width="9.57"/>
    <col customWidth="1" min="19" max="19" width="8.43"/>
    <col customWidth="1" min="20" max="20" width="5.14"/>
    <col customWidth="1" min="21" max="21" width="3.86"/>
    <col customWidth="1" min="22" max="22" width="8.29"/>
  </cols>
  <sheetData>
    <row r="1" ht="15.75" customHeight="1">
      <c r="A1" s="206" t="s">
        <v>12</v>
      </c>
      <c r="B1" s="207" t="s">
        <v>1</v>
      </c>
      <c r="C1" s="207" t="s">
        <v>2</v>
      </c>
      <c r="D1" s="208" t="s">
        <v>3</v>
      </c>
      <c r="G1" s="54"/>
      <c r="H1" s="108" t="s">
        <v>57</v>
      </c>
      <c r="I1" s="55" t="s">
        <v>13</v>
      </c>
      <c r="J1" s="41"/>
      <c r="K1" s="42"/>
      <c r="L1" s="56" t="s">
        <v>14</v>
      </c>
      <c r="M1" s="41"/>
      <c r="N1" s="55" t="s">
        <v>58</v>
      </c>
      <c r="O1" s="41"/>
      <c r="P1" s="41"/>
      <c r="Q1" s="41"/>
      <c r="R1" s="42"/>
      <c r="S1" s="57" t="s">
        <v>59</v>
      </c>
      <c r="T1" s="58"/>
      <c r="U1" s="58"/>
      <c r="V1" s="59"/>
    </row>
    <row r="2" ht="15.75" customHeight="1">
      <c r="A2" s="182" t="str">
        <f>'Master Sheet'!H3</f>
        <v>#N/A</v>
      </c>
      <c r="B2" s="183" t="str">
        <f>'Master Sheet'!M3</f>
        <v>#N/A</v>
      </c>
      <c r="C2" s="183" t="str">
        <f>'Master Sheet'!R3</f>
        <v>#N/A</v>
      </c>
      <c r="D2" s="184" t="str">
        <f>'Master Sheet'!W3</f>
        <v>#N/A</v>
      </c>
      <c r="G2" s="60"/>
      <c r="H2" s="180" t="s">
        <v>60</v>
      </c>
      <c r="I2" s="181" t="s">
        <v>61</v>
      </c>
      <c r="J2" s="181" t="s">
        <v>62</v>
      </c>
      <c r="K2" s="181" t="s">
        <v>63</v>
      </c>
      <c r="L2" s="181" t="s">
        <v>64</v>
      </c>
      <c r="M2" s="181" t="s">
        <v>65</v>
      </c>
      <c r="N2" s="181" t="s">
        <v>66</v>
      </c>
      <c r="O2" s="181" t="s">
        <v>67</v>
      </c>
      <c r="P2" s="181" t="s">
        <v>68</v>
      </c>
      <c r="Q2" s="181" t="s">
        <v>69</v>
      </c>
      <c r="R2" s="181" t="s">
        <v>70</v>
      </c>
      <c r="S2" s="63" t="s">
        <v>8</v>
      </c>
      <c r="T2" s="63" t="str">
        <f>'Master Sheet'!$C3</f>
        <v>DC</v>
      </c>
      <c r="U2" s="63" t="str">
        <f>'Master Sheet'!$C14</f>
        <v>SRH</v>
      </c>
      <c r="V2" s="63" t="s">
        <v>71</v>
      </c>
    </row>
    <row r="3">
      <c r="A3" s="182" t="str">
        <f>'Master Sheet'!H4</f>
        <v>#N/A</v>
      </c>
      <c r="B3" s="183" t="str">
        <f>'Master Sheet'!M4</f>
        <v>#N/A</v>
      </c>
      <c r="C3" s="183" t="str">
        <f>'Master Sheet'!R4</f>
        <v>#N/A</v>
      </c>
      <c r="D3" s="184" t="str">
        <f>'Master Sheet'!W4</f>
        <v>#N/A</v>
      </c>
      <c r="G3" s="64">
        <v>1.0</v>
      </c>
      <c r="H3" s="185" t="s">
        <v>83</v>
      </c>
      <c r="I3" s="186" t="s">
        <v>85</v>
      </c>
      <c r="J3" s="186" t="s">
        <v>86</v>
      </c>
      <c r="K3" s="186" t="s">
        <v>87</v>
      </c>
      <c r="L3" s="187" t="s">
        <v>88</v>
      </c>
      <c r="M3" s="187" t="s">
        <v>89</v>
      </c>
      <c r="N3" s="188" t="s">
        <v>91</v>
      </c>
      <c r="O3" s="188" t="s">
        <v>92</v>
      </c>
      <c r="P3" s="188" t="s">
        <v>93</v>
      </c>
      <c r="Q3" s="188" t="s">
        <v>96</v>
      </c>
      <c r="R3" s="188" t="s">
        <v>99</v>
      </c>
      <c r="S3" s="76" t="str">
        <f>SUMPRODUCT(SUMIF('Master Sheet'!$B$3:$B$24,$H3:$R3,'Master Sheet'!$E$3:$E$24))</f>
        <v>0</v>
      </c>
      <c r="T3" s="77" t="str">
        <f>SUMPRODUCT(COUNTIFS('Master Sheet'!$B$3:$B$24,$H3:$R3,'Master Sheet'!$C$3:$C$24,T$2))</f>
        <v>0</v>
      </c>
      <c r="U3" s="77" t="str">
        <f>SUMPRODUCT(COUNTIFS('Master Sheet'!$B$3:$B$24,$H3:$R3,'Master Sheet'!$C$3:$C$24,U$2))</f>
        <v>0</v>
      </c>
      <c r="V3" s="78" t="str">
        <f t="shared" ref="V3:V58" si="1">IF(OR(S3&gt;100,T3&lt;4,T3&gt;7),"INVALID","VALID")</f>
        <v>INVALID</v>
      </c>
    </row>
    <row r="4">
      <c r="A4" s="182" t="str">
        <f>'Master Sheet'!H5</f>
        <v>#N/A</v>
      </c>
      <c r="B4" s="183" t="str">
        <f>'Master Sheet'!M5</f>
        <v>#N/A</v>
      </c>
      <c r="C4" s="183" t="str">
        <f>'Master Sheet'!R5</f>
        <v>#N/A</v>
      </c>
      <c r="D4" s="184" t="str">
        <f>'Master Sheet'!W5</f>
        <v>#N/A</v>
      </c>
      <c r="G4" s="79">
        <v>2.0</v>
      </c>
      <c r="H4" s="185" t="s">
        <v>84</v>
      </c>
      <c r="I4" s="186" t="s">
        <v>85</v>
      </c>
      <c r="J4" s="186" t="s">
        <v>86</v>
      </c>
      <c r="K4" s="186" t="s">
        <v>94</v>
      </c>
      <c r="L4" s="187" t="s">
        <v>88</v>
      </c>
      <c r="M4" s="187" t="s">
        <v>90</v>
      </c>
      <c r="N4" s="188" t="s">
        <v>91</v>
      </c>
      <c r="O4" s="188" t="s">
        <v>92</v>
      </c>
      <c r="P4" s="188" t="s">
        <v>93</v>
      </c>
      <c r="Q4" s="188" t="s">
        <v>96</v>
      </c>
      <c r="R4" s="188" t="s">
        <v>101</v>
      </c>
      <c r="S4" s="91" t="str">
        <f>SUMPRODUCT(SUMIF('Master Sheet'!$B$3:$B$24,$H4:$R4,'Master Sheet'!$E$3:$E$24))</f>
        <v>0</v>
      </c>
      <c r="T4" s="92" t="str">
        <f>SUMPRODUCT(COUNTIFS('Master Sheet'!$B$3:$B$24,$H4:$R4,'Master Sheet'!$C$3:$C$24,T$2))</f>
        <v>0</v>
      </c>
      <c r="U4" s="92" t="str">
        <f>SUMPRODUCT(COUNTIFS('Master Sheet'!$B$3:$B$24,$H4:$R4,'Master Sheet'!$C$3:$C$24,U$2))</f>
        <v>0</v>
      </c>
      <c r="V4" s="93" t="str">
        <f t="shared" si="1"/>
        <v>INVALID</v>
      </c>
    </row>
    <row r="5">
      <c r="A5" s="182" t="str">
        <f>'Master Sheet'!H6</f>
        <v>#N/A</v>
      </c>
      <c r="B5" s="183" t="str">
        <f>'Master Sheet'!M6</f>
        <v>#N/A</v>
      </c>
      <c r="C5" s="183" t="str">
        <f>'Master Sheet'!R6</f>
        <v>#N/A</v>
      </c>
      <c r="D5" s="184" t="str">
        <f>'Master Sheet'!W6</f>
        <v>#N/A</v>
      </c>
      <c r="G5" s="64">
        <v>3.0</v>
      </c>
      <c r="H5" s="185" t="s">
        <v>83</v>
      </c>
      <c r="I5" s="186" t="s">
        <v>85</v>
      </c>
      <c r="J5" s="186" t="s">
        <v>86</v>
      </c>
      <c r="K5" s="186" t="s">
        <v>97</v>
      </c>
      <c r="L5" s="187" t="s">
        <v>88</v>
      </c>
      <c r="M5" s="187" t="s">
        <v>95</v>
      </c>
      <c r="N5" s="188" t="s">
        <v>91</v>
      </c>
      <c r="O5" s="188" t="s">
        <v>92</v>
      </c>
      <c r="P5" s="188" t="s">
        <v>93</v>
      </c>
      <c r="Q5" s="188" t="s">
        <v>96</v>
      </c>
      <c r="R5" s="188" t="s">
        <v>103</v>
      </c>
      <c r="S5" s="91" t="str">
        <f>SUMPRODUCT(SUMIF('Master Sheet'!$B$3:$B$24,$H5:$R5,'Master Sheet'!$E$3:$E$24))</f>
        <v>0</v>
      </c>
      <c r="T5" s="92" t="str">
        <f>SUMPRODUCT(COUNTIFS('Master Sheet'!$B$3:$B$24,$H5:$R5,'Master Sheet'!$C$3:$C$24,T$2))</f>
        <v>0</v>
      </c>
      <c r="U5" s="92" t="str">
        <f>SUMPRODUCT(COUNTIFS('Master Sheet'!$B$3:$B$24,$H5:$R5,'Master Sheet'!$C$3:$C$24,U$2))</f>
        <v>0</v>
      </c>
      <c r="V5" s="93" t="str">
        <f t="shared" si="1"/>
        <v>INVALID</v>
      </c>
    </row>
    <row r="6">
      <c r="A6" s="182" t="str">
        <f>'Master Sheet'!H7</f>
        <v/>
      </c>
      <c r="B6" s="183" t="str">
        <f>'Master Sheet'!M7</f>
        <v>#N/A</v>
      </c>
      <c r="C6" s="183" t="str">
        <f>'Master Sheet'!R7</f>
        <v>#N/A</v>
      </c>
      <c r="D6" s="184" t="str">
        <f>'Master Sheet'!W7</f>
        <v>#N/A</v>
      </c>
      <c r="G6" s="64">
        <v>4.0</v>
      </c>
      <c r="H6" s="185" t="s">
        <v>84</v>
      </c>
      <c r="I6" s="186" t="s">
        <v>85</v>
      </c>
      <c r="J6" s="186" t="s">
        <v>86</v>
      </c>
      <c r="K6" s="186" t="s">
        <v>100</v>
      </c>
      <c r="L6" s="187" t="s">
        <v>88</v>
      </c>
      <c r="M6" s="187" t="s">
        <v>98</v>
      </c>
      <c r="N6" s="188" t="s">
        <v>91</v>
      </c>
      <c r="O6" s="188" t="s">
        <v>92</v>
      </c>
      <c r="P6" s="188" t="s">
        <v>93</v>
      </c>
      <c r="Q6" s="188" t="s">
        <v>99</v>
      </c>
      <c r="R6" s="188" t="s">
        <v>101</v>
      </c>
      <c r="S6" s="91" t="str">
        <f>SUMPRODUCT(SUMIF('Master Sheet'!$B$3:$B$24,$H6:$R6,'Master Sheet'!$E$3:$E$24))</f>
        <v>0</v>
      </c>
      <c r="T6" s="92" t="str">
        <f>SUMPRODUCT(COUNTIFS('Master Sheet'!$B$3:$B$24,$H6:$R6,'Master Sheet'!$C$3:$C$24,T$2))</f>
        <v>0</v>
      </c>
      <c r="U6" s="92" t="str">
        <f>SUMPRODUCT(COUNTIFS('Master Sheet'!$B$3:$B$24,$H6:$R6,'Master Sheet'!$C$3:$C$24,U$2))</f>
        <v>0</v>
      </c>
      <c r="V6" s="93" t="str">
        <f t="shared" si="1"/>
        <v>INVALID</v>
      </c>
    </row>
    <row r="7">
      <c r="A7" s="182"/>
      <c r="B7" s="183" t="str">
        <f>'Master Sheet'!M8</f>
        <v>#N/A</v>
      </c>
      <c r="C7" s="183" t="str">
        <f>'Master Sheet'!R8</f>
        <v>#N/A</v>
      </c>
      <c r="D7" s="184" t="str">
        <f>'Master Sheet'!W8</f>
        <v>#N/A</v>
      </c>
      <c r="G7" s="79">
        <v>5.0</v>
      </c>
      <c r="H7" s="185" t="s">
        <v>83</v>
      </c>
      <c r="I7" s="186" t="s">
        <v>85</v>
      </c>
      <c r="J7" s="186" t="s">
        <v>86</v>
      </c>
      <c r="K7" s="186" t="s">
        <v>102</v>
      </c>
      <c r="L7" s="187" t="s">
        <v>89</v>
      </c>
      <c r="M7" s="187" t="s">
        <v>90</v>
      </c>
      <c r="N7" s="188" t="s">
        <v>91</v>
      </c>
      <c r="O7" s="188" t="s">
        <v>92</v>
      </c>
      <c r="P7" s="188" t="s">
        <v>93</v>
      </c>
      <c r="Q7" s="188" t="s">
        <v>99</v>
      </c>
      <c r="R7" s="188" t="s">
        <v>103</v>
      </c>
      <c r="S7" s="91" t="str">
        <f>SUMPRODUCT(SUMIF('Master Sheet'!$B$3:$B$24,$H7:$R7,'Master Sheet'!$E$3:$E$24))</f>
        <v>0</v>
      </c>
      <c r="T7" s="92" t="str">
        <f>SUMPRODUCT(COUNTIFS('Master Sheet'!$B$3:$B$24,$H7:$R7,'Master Sheet'!$C$3:$C$24,T$2))</f>
        <v>0</v>
      </c>
      <c r="U7" s="92" t="str">
        <f>SUMPRODUCT(COUNTIFS('Master Sheet'!$B$3:$B$24,$H7:$R7,'Master Sheet'!$C$3:$C$24,U$2))</f>
        <v>0</v>
      </c>
      <c r="V7" s="93" t="str">
        <f t="shared" si="1"/>
        <v>INVALID</v>
      </c>
    </row>
    <row r="8">
      <c r="A8" s="182"/>
      <c r="B8" s="183" t="str">
        <f>'Master Sheet'!M9</f>
        <v>#N/A</v>
      </c>
      <c r="C8" s="183" t="str">
        <f>'Master Sheet'!R9</f>
        <v>#N/A</v>
      </c>
      <c r="D8" s="184" t="str">
        <f>'Master Sheet'!W9</f>
        <v>#N/A</v>
      </c>
      <c r="G8" s="64">
        <v>6.0</v>
      </c>
      <c r="H8" s="185" t="s">
        <v>84</v>
      </c>
      <c r="I8" s="186" t="s">
        <v>85</v>
      </c>
      <c r="J8" s="186" t="s">
        <v>86</v>
      </c>
      <c r="K8" s="186" t="s">
        <v>104</v>
      </c>
      <c r="L8" s="187" t="s">
        <v>89</v>
      </c>
      <c r="M8" s="187" t="s">
        <v>95</v>
      </c>
      <c r="N8" s="188" t="s">
        <v>91</v>
      </c>
      <c r="O8" s="188" t="s">
        <v>92</v>
      </c>
      <c r="P8" s="188" t="s">
        <v>93</v>
      </c>
      <c r="Q8" s="188" t="s">
        <v>101</v>
      </c>
      <c r="R8" s="188" t="s">
        <v>103</v>
      </c>
      <c r="S8" s="91" t="str">
        <f>SUMPRODUCT(SUMIF('Master Sheet'!$B$3:$B$24,$H8:$R8,'Master Sheet'!$E$3:$E$24))</f>
        <v>0</v>
      </c>
      <c r="T8" s="92" t="str">
        <f>SUMPRODUCT(COUNTIFS('Master Sheet'!$B$3:$B$24,$H8:$R8,'Master Sheet'!$C$3:$C$24,T$2))</f>
        <v>0</v>
      </c>
      <c r="U8" s="92" t="str">
        <f>SUMPRODUCT(COUNTIFS('Master Sheet'!$B$3:$B$24,$H8:$R8,'Master Sheet'!$C$3:$C$24,U$2))</f>
        <v>0</v>
      </c>
      <c r="V8" s="93" t="str">
        <f t="shared" si="1"/>
        <v>INVALID</v>
      </c>
    </row>
    <row r="9">
      <c r="A9" s="182"/>
      <c r="B9" s="183" t="str">
        <f>'Master Sheet'!M10</f>
        <v>#N/A</v>
      </c>
      <c r="C9" s="183"/>
      <c r="D9" s="184" t="str">
        <f>'Master Sheet'!W10</f>
        <v>#N/A</v>
      </c>
      <c r="G9" s="64">
        <v>7.0</v>
      </c>
      <c r="H9" s="185" t="s">
        <v>83</v>
      </c>
      <c r="I9" s="186" t="s">
        <v>85</v>
      </c>
      <c r="J9" s="186" t="s">
        <v>87</v>
      </c>
      <c r="K9" s="186" t="s">
        <v>94</v>
      </c>
      <c r="L9" s="187" t="s">
        <v>89</v>
      </c>
      <c r="M9" s="187" t="s">
        <v>98</v>
      </c>
      <c r="N9" s="188" t="s">
        <v>91</v>
      </c>
      <c r="O9" s="188" t="s">
        <v>92</v>
      </c>
      <c r="P9" s="188" t="s">
        <v>96</v>
      </c>
      <c r="Q9" s="188" t="s">
        <v>99</v>
      </c>
      <c r="R9" s="188" t="s">
        <v>101</v>
      </c>
      <c r="S9" s="91" t="str">
        <f>SUMPRODUCT(SUMIF('Master Sheet'!$B$3:$B$24,$H9:$R9,'Master Sheet'!$E$3:$E$24))</f>
        <v>0</v>
      </c>
      <c r="T9" s="92" t="str">
        <f>SUMPRODUCT(COUNTIFS('Master Sheet'!$B$3:$B$24,$H9:$R9,'Master Sheet'!$C$3:$C$24,T$2))</f>
        <v>0</v>
      </c>
      <c r="U9" s="92" t="str">
        <f>SUMPRODUCT(COUNTIFS('Master Sheet'!$B$3:$B$24,$H9:$R9,'Master Sheet'!$C$3:$C$24,U$2))</f>
        <v>0</v>
      </c>
      <c r="V9" s="93" t="str">
        <f t="shared" si="1"/>
        <v>INVALID</v>
      </c>
    </row>
    <row r="10">
      <c r="A10" s="182"/>
      <c r="B10" s="183" t="str">
        <f>'Master Sheet'!M11</f>
        <v>#N/A</v>
      </c>
      <c r="C10" s="183"/>
      <c r="D10" s="184" t="str">
        <f>'Master Sheet'!W11</f>
        <v>#N/A</v>
      </c>
      <c r="G10" s="79">
        <v>8.0</v>
      </c>
      <c r="H10" s="185" t="s">
        <v>84</v>
      </c>
      <c r="I10" s="186" t="s">
        <v>85</v>
      </c>
      <c r="J10" s="186" t="s">
        <v>87</v>
      </c>
      <c r="K10" s="186" t="s">
        <v>97</v>
      </c>
      <c r="L10" s="187" t="s">
        <v>90</v>
      </c>
      <c r="M10" s="187" t="s">
        <v>95</v>
      </c>
      <c r="N10" s="188" t="s">
        <v>91</v>
      </c>
      <c r="O10" s="188" t="s">
        <v>92</v>
      </c>
      <c r="P10" s="188" t="s">
        <v>96</v>
      </c>
      <c r="Q10" s="188" t="s">
        <v>99</v>
      </c>
      <c r="R10" s="188" t="s">
        <v>103</v>
      </c>
      <c r="S10" s="91" t="str">
        <f>SUMPRODUCT(SUMIF('Master Sheet'!$B$3:$B$24,$H10:$R10,'Master Sheet'!$E$3:$E$24))</f>
        <v>0</v>
      </c>
      <c r="T10" s="92" t="str">
        <f>SUMPRODUCT(COUNTIFS('Master Sheet'!$B$3:$B$24,$H10:$R10,'Master Sheet'!$C$3:$C$24,T$2))</f>
        <v>0</v>
      </c>
      <c r="U10" s="92" t="str">
        <f>SUMPRODUCT(COUNTIFS('Master Sheet'!$B$3:$B$24,$H10:$R10,'Master Sheet'!$C$3:$C$24,U$2))</f>
        <v>0</v>
      </c>
      <c r="V10" s="93" t="str">
        <f t="shared" si="1"/>
        <v>INVALID</v>
      </c>
    </row>
    <row r="11" ht="15.75" customHeight="1">
      <c r="A11" s="190"/>
      <c r="B11" s="183" t="str">
        <f>'Master Sheet'!M12</f>
        <v>#N/A</v>
      </c>
      <c r="C11" s="192"/>
      <c r="D11" s="184" t="str">
        <f>'Master Sheet'!W12</f>
        <v>#N/A</v>
      </c>
      <c r="G11" s="64">
        <v>9.0</v>
      </c>
      <c r="H11" s="185" t="s">
        <v>83</v>
      </c>
      <c r="I11" s="186" t="s">
        <v>85</v>
      </c>
      <c r="J11" s="186" t="s">
        <v>87</v>
      </c>
      <c r="K11" s="186" t="s">
        <v>100</v>
      </c>
      <c r="L11" s="187" t="s">
        <v>90</v>
      </c>
      <c r="M11" s="187" t="s">
        <v>98</v>
      </c>
      <c r="N11" s="188" t="s">
        <v>91</v>
      </c>
      <c r="O11" s="188" t="s">
        <v>92</v>
      </c>
      <c r="P11" s="188" t="s">
        <v>96</v>
      </c>
      <c r="Q11" s="188" t="s">
        <v>101</v>
      </c>
      <c r="R11" s="188" t="s">
        <v>103</v>
      </c>
      <c r="S11" s="91" t="str">
        <f>SUMPRODUCT(SUMIF('Master Sheet'!$B$3:$B$24,$H11:$R11,'Master Sheet'!$E$3:$E$24))</f>
        <v>0</v>
      </c>
      <c r="T11" s="92" t="str">
        <f>SUMPRODUCT(COUNTIFS('Master Sheet'!$B$3:$B$24,$H11:$R11,'Master Sheet'!$C$3:$C$24,T$2))</f>
        <v>0</v>
      </c>
      <c r="U11" s="92" t="str">
        <f>SUMPRODUCT(COUNTIFS('Master Sheet'!$B$3:$B$24,$H11:$R11,'Master Sheet'!$C$3:$C$24,U$2))</f>
        <v>0</v>
      </c>
      <c r="V11" s="93" t="str">
        <f t="shared" si="1"/>
        <v>INVALID</v>
      </c>
    </row>
    <row r="12">
      <c r="G12" s="64">
        <v>10.0</v>
      </c>
      <c r="H12" s="185" t="s">
        <v>84</v>
      </c>
      <c r="I12" s="186" t="s">
        <v>85</v>
      </c>
      <c r="J12" s="186" t="s">
        <v>87</v>
      </c>
      <c r="K12" s="186" t="s">
        <v>102</v>
      </c>
      <c r="L12" s="187" t="s">
        <v>95</v>
      </c>
      <c r="M12" s="187" t="s">
        <v>98</v>
      </c>
      <c r="N12" s="188" t="s">
        <v>91</v>
      </c>
      <c r="O12" s="188" t="s">
        <v>92</v>
      </c>
      <c r="P12" s="188" t="s">
        <v>99</v>
      </c>
      <c r="Q12" s="188" t="s">
        <v>101</v>
      </c>
      <c r="R12" s="188" t="s">
        <v>103</v>
      </c>
      <c r="S12" s="91" t="str">
        <f>SUMPRODUCT(SUMIF('Master Sheet'!$B$3:$B$24,$H12:$R12,'Master Sheet'!$E$3:$E$24))</f>
        <v>0</v>
      </c>
      <c r="T12" s="92" t="str">
        <f>SUMPRODUCT(COUNTIFS('Master Sheet'!$B$3:$B$24,$H12:$R12,'Master Sheet'!$C$3:$C$24,T$2))</f>
        <v>0</v>
      </c>
      <c r="U12" s="92" t="str">
        <f>SUMPRODUCT(COUNTIFS('Master Sheet'!$B$3:$B$24,$H12:$R12,'Master Sheet'!$C$3:$C$24,U$2))</f>
        <v>0</v>
      </c>
      <c r="V12" s="93" t="str">
        <f t="shared" si="1"/>
        <v>INVALID</v>
      </c>
    </row>
    <row r="13">
      <c r="A13" s="4"/>
      <c r="B13" s="4"/>
      <c r="C13" s="4"/>
      <c r="D13" s="4"/>
      <c r="G13" s="79">
        <v>11.0</v>
      </c>
      <c r="H13" s="185" t="s">
        <v>83</v>
      </c>
      <c r="I13" s="186" t="s">
        <v>85</v>
      </c>
      <c r="J13" s="186" t="s">
        <v>87</v>
      </c>
      <c r="K13" s="186" t="s">
        <v>104</v>
      </c>
      <c r="L13" s="187" t="s">
        <v>88</v>
      </c>
      <c r="M13" s="187" t="s">
        <v>89</v>
      </c>
      <c r="N13" s="188" t="s">
        <v>91</v>
      </c>
      <c r="O13" s="188" t="s">
        <v>93</v>
      </c>
      <c r="P13" s="188" t="s">
        <v>96</v>
      </c>
      <c r="Q13" s="188" t="s">
        <v>99</v>
      </c>
      <c r="R13" s="188" t="s">
        <v>101</v>
      </c>
      <c r="S13" s="91" t="str">
        <f>SUMPRODUCT(SUMIF('Master Sheet'!$B$3:$B$24,$H13:$R13,'Master Sheet'!$E$3:$E$24))</f>
        <v>0</v>
      </c>
      <c r="T13" s="92" t="str">
        <f>SUMPRODUCT(COUNTIFS('Master Sheet'!$B$3:$B$24,$H13:$R13,'Master Sheet'!$C$3:$C$24,T$2))</f>
        <v>0</v>
      </c>
      <c r="U13" s="92" t="str">
        <f>SUMPRODUCT(COUNTIFS('Master Sheet'!$B$3:$B$24,$H13:$R13,'Master Sheet'!$C$3:$C$24,U$2))</f>
        <v>0</v>
      </c>
      <c r="V13" s="93" t="str">
        <f t="shared" si="1"/>
        <v>INVALID</v>
      </c>
    </row>
    <row r="14" ht="15.75" customHeight="1">
      <c r="G14" s="64">
        <v>12.0</v>
      </c>
      <c r="H14" s="185" t="s">
        <v>84</v>
      </c>
      <c r="I14" s="186" t="s">
        <v>85</v>
      </c>
      <c r="J14" s="186" t="s">
        <v>94</v>
      </c>
      <c r="K14" s="186" t="s">
        <v>97</v>
      </c>
      <c r="L14" s="187" t="s">
        <v>88</v>
      </c>
      <c r="M14" s="187" t="s">
        <v>90</v>
      </c>
      <c r="N14" s="188" t="s">
        <v>91</v>
      </c>
      <c r="O14" s="188" t="s">
        <v>93</v>
      </c>
      <c r="P14" s="188" t="s">
        <v>96</v>
      </c>
      <c r="Q14" s="188" t="s">
        <v>99</v>
      </c>
      <c r="R14" s="188" t="s">
        <v>103</v>
      </c>
      <c r="S14" s="91" t="str">
        <f>SUMPRODUCT(SUMIF('Master Sheet'!$B$3:$B$24,$H14:$R14,'Master Sheet'!$E$3:$E$24))</f>
        <v>0</v>
      </c>
      <c r="T14" s="92" t="str">
        <f>SUMPRODUCT(COUNTIFS('Master Sheet'!$B$3:$B$24,$H14:$R14,'Master Sheet'!$C$3:$C$24,T$2))</f>
        <v>0</v>
      </c>
      <c r="U14" s="92" t="str">
        <f>SUMPRODUCT(COUNTIFS('Master Sheet'!$B$3:$B$24,$H14:$R14,'Master Sheet'!$C$3:$C$24,U$2))</f>
        <v>0</v>
      </c>
      <c r="V14" s="93" t="str">
        <f t="shared" si="1"/>
        <v>INVALID</v>
      </c>
    </row>
    <row r="15" ht="16.5" customHeight="1">
      <c r="A15" s="194" t="s">
        <v>105</v>
      </c>
      <c r="B15" s="42"/>
      <c r="C15" s="195" t="str">
        <f>MAX(COMBIN('Master Sheet'!$I$16,3),COMBIN('Master Sheet'!$I$18,5))</f>
        <v>#NUM!</v>
      </c>
      <c r="G15" s="79">
        <v>13.0</v>
      </c>
      <c r="H15" s="185" t="s">
        <v>83</v>
      </c>
      <c r="I15" s="186" t="s">
        <v>85</v>
      </c>
      <c r="J15" s="186" t="s">
        <v>94</v>
      </c>
      <c r="K15" s="186" t="s">
        <v>100</v>
      </c>
      <c r="L15" s="187" t="s">
        <v>88</v>
      </c>
      <c r="M15" s="187" t="s">
        <v>95</v>
      </c>
      <c r="N15" s="188" t="s">
        <v>91</v>
      </c>
      <c r="O15" s="188" t="s">
        <v>93</v>
      </c>
      <c r="P15" s="188" t="s">
        <v>96</v>
      </c>
      <c r="Q15" s="188" t="s">
        <v>101</v>
      </c>
      <c r="R15" s="188" t="s">
        <v>103</v>
      </c>
      <c r="S15" s="91" t="str">
        <f>SUMPRODUCT(SUMIF('Master Sheet'!$B$3:$B$24,$H15:$R15,'Master Sheet'!$E$3:$E$24))</f>
        <v>0</v>
      </c>
      <c r="T15" s="92" t="str">
        <f>SUMPRODUCT(COUNTIFS('Master Sheet'!$B$3:$B$24,$H15:$R15,'Master Sheet'!$C$3:$C$24,T$2))</f>
        <v>0</v>
      </c>
      <c r="U15" s="92" t="str">
        <f>SUMPRODUCT(COUNTIFS('Master Sheet'!$B$3:$B$24,$H15:$R15,'Master Sheet'!$C$3:$C$24,U$2))</f>
        <v>0</v>
      </c>
      <c r="V15" s="93" t="str">
        <f t="shared" si="1"/>
        <v>INVALID</v>
      </c>
    </row>
    <row r="16">
      <c r="G16" s="64">
        <v>14.0</v>
      </c>
      <c r="H16" s="185" t="s">
        <v>84</v>
      </c>
      <c r="I16" s="186" t="s">
        <v>85</v>
      </c>
      <c r="J16" s="186" t="s">
        <v>94</v>
      </c>
      <c r="K16" s="186" t="s">
        <v>102</v>
      </c>
      <c r="L16" s="187" t="s">
        <v>88</v>
      </c>
      <c r="M16" s="187" t="s">
        <v>98</v>
      </c>
      <c r="N16" s="188" t="s">
        <v>91</v>
      </c>
      <c r="O16" s="188" t="s">
        <v>93</v>
      </c>
      <c r="P16" s="188" t="s">
        <v>99</v>
      </c>
      <c r="Q16" s="188" t="s">
        <v>101</v>
      </c>
      <c r="R16" s="188" t="s">
        <v>103</v>
      </c>
      <c r="S16" s="91" t="str">
        <f>SUMPRODUCT(SUMIF('Master Sheet'!$B$3:$B$24,$H16:$R16,'Master Sheet'!$E$3:$E$24))</f>
        <v>0</v>
      </c>
      <c r="T16" s="92" t="str">
        <f>SUMPRODUCT(COUNTIFS('Master Sheet'!$B$3:$B$24,$H16:$R16,'Master Sheet'!$C$3:$C$24,T$2))</f>
        <v>0</v>
      </c>
      <c r="U16" s="92" t="str">
        <f>SUMPRODUCT(COUNTIFS('Master Sheet'!$B$3:$B$24,$H16:$R16,'Master Sheet'!$C$3:$C$24,U$2))</f>
        <v>0</v>
      </c>
      <c r="V16" s="93" t="str">
        <f t="shared" si="1"/>
        <v>INVALID</v>
      </c>
    </row>
    <row r="17">
      <c r="G17" s="64">
        <v>15.0</v>
      </c>
      <c r="H17" s="185" t="s">
        <v>83</v>
      </c>
      <c r="I17" s="186" t="s">
        <v>85</v>
      </c>
      <c r="J17" s="186" t="s">
        <v>94</v>
      </c>
      <c r="K17" s="186" t="s">
        <v>104</v>
      </c>
      <c r="L17" s="187" t="s">
        <v>89</v>
      </c>
      <c r="M17" s="187" t="s">
        <v>90</v>
      </c>
      <c r="N17" s="188" t="s">
        <v>91</v>
      </c>
      <c r="O17" s="188" t="s">
        <v>96</v>
      </c>
      <c r="P17" s="188" t="s">
        <v>99</v>
      </c>
      <c r="Q17" s="188" t="s">
        <v>101</v>
      </c>
      <c r="R17" s="188" t="s">
        <v>103</v>
      </c>
      <c r="S17" s="91" t="str">
        <f>SUMPRODUCT(SUMIF('Master Sheet'!$B$3:$B$24,$H17:$R17,'Master Sheet'!$E$3:$E$24))</f>
        <v>0</v>
      </c>
      <c r="T17" s="92" t="str">
        <f>SUMPRODUCT(COUNTIFS('Master Sheet'!$B$3:$B$24,$H17:$R17,'Master Sheet'!$C$3:$C$24,T$2))</f>
        <v>0</v>
      </c>
      <c r="U17" s="92" t="str">
        <f>SUMPRODUCT(COUNTIFS('Master Sheet'!$B$3:$B$24,$H17:$R17,'Master Sheet'!$C$3:$C$24,U$2))</f>
        <v>0</v>
      </c>
      <c r="V17" s="93" t="str">
        <f t="shared" si="1"/>
        <v>INVALID</v>
      </c>
    </row>
    <row r="18">
      <c r="G18" s="79">
        <v>16.0</v>
      </c>
      <c r="H18" s="185" t="s">
        <v>84</v>
      </c>
      <c r="I18" s="186" t="s">
        <v>85</v>
      </c>
      <c r="J18" s="186" t="s">
        <v>97</v>
      </c>
      <c r="K18" s="186" t="s">
        <v>100</v>
      </c>
      <c r="L18" s="187" t="s">
        <v>89</v>
      </c>
      <c r="M18" s="187" t="s">
        <v>95</v>
      </c>
      <c r="N18" s="188" t="s">
        <v>92</v>
      </c>
      <c r="O18" s="188" t="s">
        <v>93</v>
      </c>
      <c r="P18" s="188" t="s">
        <v>96</v>
      </c>
      <c r="Q18" s="188" t="s">
        <v>99</v>
      </c>
      <c r="R18" s="188" t="s">
        <v>101</v>
      </c>
      <c r="S18" s="91" t="str">
        <f>SUMPRODUCT(SUMIF('Master Sheet'!$B$3:$B$24,$H18:$R18,'Master Sheet'!$E$3:$E$24))</f>
        <v>0</v>
      </c>
      <c r="T18" s="92" t="str">
        <f>SUMPRODUCT(COUNTIFS('Master Sheet'!$B$3:$B$24,$H18:$R18,'Master Sheet'!$C$3:$C$24,T$2))</f>
        <v>0</v>
      </c>
      <c r="U18" s="92" t="str">
        <f>SUMPRODUCT(COUNTIFS('Master Sheet'!$B$3:$B$24,$H18:$R18,'Master Sheet'!$C$3:$C$24,U$2))</f>
        <v>0</v>
      </c>
      <c r="V18" s="93" t="str">
        <f t="shared" si="1"/>
        <v>INVALID</v>
      </c>
    </row>
    <row r="19">
      <c r="G19" s="64">
        <v>17.0</v>
      </c>
      <c r="H19" s="185" t="s">
        <v>83</v>
      </c>
      <c r="I19" s="186" t="s">
        <v>85</v>
      </c>
      <c r="J19" s="186" t="s">
        <v>97</v>
      </c>
      <c r="K19" s="186" t="s">
        <v>102</v>
      </c>
      <c r="L19" s="187" t="s">
        <v>89</v>
      </c>
      <c r="M19" s="187" t="s">
        <v>98</v>
      </c>
      <c r="N19" s="188" t="s">
        <v>92</v>
      </c>
      <c r="O19" s="188" t="s">
        <v>93</v>
      </c>
      <c r="P19" s="188" t="s">
        <v>96</v>
      </c>
      <c r="Q19" s="188" t="s">
        <v>99</v>
      </c>
      <c r="R19" s="188" t="s">
        <v>103</v>
      </c>
      <c r="S19" s="91" t="str">
        <f>SUMPRODUCT(SUMIF('Master Sheet'!$B$3:$B$24,$H19:$R19,'Master Sheet'!$E$3:$E$24))</f>
        <v>0</v>
      </c>
      <c r="T19" s="92" t="str">
        <f>SUMPRODUCT(COUNTIFS('Master Sheet'!$B$3:$B$24,$H19:$R19,'Master Sheet'!$C$3:$C$24,T$2))</f>
        <v>0</v>
      </c>
      <c r="U19" s="92" t="str">
        <f>SUMPRODUCT(COUNTIFS('Master Sheet'!$B$3:$B$24,$H19:$R19,'Master Sheet'!$C$3:$C$24,U$2))</f>
        <v>0</v>
      </c>
      <c r="V19" s="93" t="str">
        <f t="shared" si="1"/>
        <v>INVALID</v>
      </c>
    </row>
    <row r="20">
      <c r="A20" s="4"/>
      <c r="B20" s="4"/>
      <c r="C20" s="4"/>
      <c r="D20" s="4"/>
      <c r="G20" s="64">
        <v>18.0</v>
      </c>
      <c r="H20" s="185" t="s">
        <v>84</v>
      </c>
      <c r="I20" s="186" t="s">
        <v>85</v>
      </c>
      <c r="J20" s="186" t="s">
        <v>97</v>
      </c>
      <c r="K20" s="186" t="s">
        <v>104</v>
      </c>
      <c r="L20" s="187" t="s">
        <v>90</v>
      </c>
      <c r="M20" s="187" t="s">
        <v>95</v>
      </c>
      <c r="N20" s="188" t="s">
        <v>92</v>
      </c>
      <c r="O20" s="188" t="s">
        <v>93</v>
      </c>
      <c r="P20" s="188" t="s">
        <v>96</v>
      </c>
      <c r="Q20" s="188" t="s">
        <v>101</v>
      </c>
      <c r="R20" s="188" t="s">
        <v>103</v>
      </c>
      <c r="S20" s="91" t="str">
        <f>SUMPRODUCT(SUMIF('Master Sheet'!$B$3:$B$24,$H20:$R20,'Master Sheet'!$E$3:$E$24))</f>
        <v>0</v>
      </c>
      <c r="T20" s="92" t="str">
        <f>SUMPRODUCT(COUNTIFS('Master Sheet'!$B$3:$B$24,$H20:$R20,'Master Sheet'!$C$3:$C$24,T$2))</f>
        <v>0</v>
      </c>
      <c r="U20" s="92" t="str">
        <f>SUMPRODUCT(COUNTIFS('Master Sheet'!$B$3:$B$24,$H20:$R20,'Master Sheet'!$C$3:$C$24,U$2))</f>
        <v>0</v>
      </c>
      <c r="V20" s="93" t="str">
        <f t="shared" si="1"/>
        <v>INVALID</v>
      </c>
    </row>
    <row r="21" ht="15.75" customHeight="1">
      <c r="G21" s="79">
        <v>19.0</v>
      </c>
      <c r="H21" s="185" t="s">
        <v>83</v>
      </c>
      <c r="I21" s="186" t="s">
        <v>85</v>
      </c>
      <c r="J21" s="186" t="s">
        <v>100</v>
      </c>
      <c r="K21" s="186" t="s">
        <v>102</v>
      </c>
      <c r="L21" s="187" t="s">
        <v>90</v>
      </c>
      <c r="M21" s="187" t="s">
        <v>98</v>
      </c>
      <c r="N21" s="188" t="s">
        <v>92</v>
      </c>
      <c r="O21" s="188" t="s">
        <v>93</v>
      </c>
      <c r="P21" s="188" t="s">
        <v>99</v>
      </c>
      <c r="Q21" s="188" t="s">
        <v>101</v>
      </c>
      <c r="R21" s="188" t="s">
        <v>103</v>
      </c>
      <c r="S21" s="91" t="str">
        <f>SUMPRODUCT(SUMIF('Master Sheet'!$B$3:$B$24,$H21:$R21,'Master Sheet'!$E$3:$E$24))</f>
        <v>0</v>
      </c>
      <c r="T21" s="92" t="str">
        <f>SUMPRODUCT(COUNTIFS('Master Sheet'!$B$3:$B$24,$H21:$R21,'Master Sheet'!$C$3:$C$24,T$2))</f>
        <v>0</v>
      </c>
      <c r="U21" s="92" t="str">
        <f>SUMPRODUCT(COUNTIFS('Master Sheet'!$B$3:$B$24,$H21:$R21,'Master Sheet'!$C$3:$C$24,U$2))</f>
        <v>0</v>
      </c>
      <c r="V21" s="93" t="str">
        <f t="shared" si="1"/>
        <v>INVALID</v>
      </c>
    </row>
    <row r="22" ht="15.75" customHeight="1">
      <c r="G22" s="64">
        <v>20.0</v>
      </c>
      <c r="H22" s="185" t="s">
        <v>84</v>
      </c>
      <c r="I22" s="186" t="s">
        <v>85</v>
      </c>
      <c r="J22" s="186" t="s">
        <v>100</v>
      </c>
      <c r="K22" s="186" t="s">
        <v>104</v>
      </c>
      <c r="L22" s="187" t="s">
        <v>95</v>
      </c>
      <c r="M22" s="187" t="s">
        <v>98</v>
      </c>
      <c r="N22" s="188" t="s">
        <v>92</v>
      </c>
      <c r="O22" s="188" t="s">
        <v>96</v>
      </c>
      <c r="P22" s="188" t="s">
        <v>99</v>
      </c>
      <c r="Q22" s="188" t="s">
        <v>101</v>
      </c>
      <c r="R22" s="188" t="s">
        <v>103</v>
      </c>
      <c r="S22" s="91" t="str">
        <f>SUMPRODUCT(SUMIF('Master Sheet'!$B$3:$B$24,$H22:$R22,'Master Sheet'!$E$3:$E$24))</f>
        <v>0</v>
      </c>
      <c r="T22" s="92" t="str">
        <f>SUMPRODUCT(COUNTIFS('Master Sheet'!$B$3:$B$24,$H22:$R22,'Master Sheet'!$C$3:$C$24,T$2))</f>
        <v>0</v>
      </c>
      <c r="U22" s="92" t="str">
        <f>SUMPRODUCT(COUNTIFS('Master Sheet'!$B$3:$B$24,$H22:$R22,'Master Sheet'!$C$3:$C$24,U$2))</f>
        <v>0</v>
      </c>
      <c r="V22" s="93" t="str">
        <f t="shared" si="1"/>
        <v>INVALID</v>
      </c>
    </row>
    <row r="23" ht="15.75" customHeight="1">
      <c r="G23" s="64">
        <v>21.0</v>
      </c>
      <c r="H23" s="185" t="s">
        <v>83</v>
      </c>
      <c r="I23" s="186" t="s">
        <v>85</v>
      </c>
      <c r="J23" s="186" t="s">
        <v>102</v>
      </c>
      <c r="K23" s="186" t="s">
        <v>104</v>
      </c>
      <c r="L23" s="187" t="s">
        <v>88</v>
      </c>
      <c r="M23" s="187" t="s">
        <v>89</v>
      </c>
      <c r="N23" s="188" t="s">
        <v>93</v>
      </c>
      <c r="O23" s="188" t="s">
        <v>96</v>
      </c>
      <c r="P23" s="188" t="s">
        <v>99</v>
      </c>
      <c r="Q23" s="188" t="s">
        <v>101</v>
      </c>
      <c r="R23" s="188" t="s">
        <v>103</v>
      </c>
      <c r="S23" s="91" t="str">
        <f>SUMPRODUCT(SUMIF('Master Sheet'!$B$3:$B$24,$H23:$R23,'Master Sheet'!$E$3:$E$24))</f>
        <v>0</v>
      </c>
      <c r="T23" s="92" t="str">
        <f>SUMPRODUCT(COUNTIFS('Master Sheet'!$B$3:$B$24,$H23:$R23,'Master Sheet'!$C$3:$C$24,T$2))</f>
        <v>0</v>
      </c>
      <c r="U23" s="92" t="str">
        <f>SUMPRODUCT(COUNTIFS('Master Sheet'!$B$3:$B$24,$H23:$R23,'Master Sheet'!$C$3:$C$24,U$2))</f>
        <v>0</v>
      </c>
      <c r="V23" s="93" t="str">
        <f t="shared" si="1"/>
        <v>INVALID</v>
      </c>
    </row>
    <row r="24" ht="15.75" customHeight="1">
      <c r="G24" s="79">
        <v>22.0</v>
      </c>
      <c r="H24" s="185" t="s">
        <v>84</v>
      </c>
      <c r="I24" s="186" t="s">
        <v>86</v>
      </c>
      <c r="J24" s="186" t="s">
        <v>87</v>
      </c>
      <c r="K24" s="186" t="s">
        <v>94</v>
      </c>
      <c r="L24" s="187" t="s">
        <v>88</v>
      </c>
      <c r="M24" s="187" t="s">
        <v>90</v>
      </c>
      <c r="N24" s="188" t="s">
        <v>91</v>
      </c>
      <c r="O24" s="188" t="s">
        <v>92</v>
      </c>
      <c r="P24" s="188" t="s">
        <v>93</v>
      </c>
      <c r="Q24" s="188" t="s">
        <v>96</v>
      </c>
      <c r="R24" s="188" t="s">
        <v>99</v>
      </c>
      <c r="S24" s="91" t="str">
        <f>SUMPRODUCT(SUMIF('Master Sheet'!$B$3:$B$24,$H24:$R24,'Master Sheet'!$E$3:$E$24))</f>
        <v>0</v>
      </c>
      <c r="T24" s="92" t="str">
        <f>SUMPRODUCT(COUNTIFS('Master Sheet'!$B$3:$B$24,$H24:$R24,'Master Sheet'!$C$3:$C$24,T$2))</f>
        <v>0</v>
      </c>
      <c r="U24" s="92" t="str">
        <f>SUMPRODUCT(COUNTIFS('Master Sheet'!$B$3:$B$24,$H24:$R24,'Master Sheet'!$C$3:$C$24,U$2))</f>
        <v>0</v>
      </c>
      <c r="V24" s="93" t="str">
        <f t="shared" si="1"/>
        <v>INVALID</v>
      </c>
    </row>
    <row r="25" ht="15.75" customHeight="1">
      <c r="G25" s="64">
        <v>23.0</v>
      </c>
      <c r="H25" s="185" t="s">
        <v>83</v>
      </c>
      <c r="I25" s="186" t="s">
        <v>86</v>
      </c>
      <c r="J25" s="186" t="s">
        <v>87</v>
      </c>
      <c r="K25" s="186" t="s">
        <v>97</v>
      </c>
      <c r="L25" s="187" t="s">
        <v>88</v>
      </c>
      <c r="M25" s="187" t="s">
        <v>95</v>
      </c>
      <c r="N25" s="188" t="s">
        <v>91</v>
      </c>
      <c r="O25" s="188" t="s">
        <v>92</v>
      </c>
      <c r="P25" s="188" t="s">
        <v>93</v>
      </c>
      <c r="Q25" s="188" t="s">
        <v>96</v>
      </c>
      <c r="R25" s="188" t="s">
        <v>101</v>
      </c>
      <c r="S25" s="91" t="str">
        <f>SUMPRODUCT(SUMIF('Master Sheet'!$B$3:$B$24,$H25:$R25,'Master Sheet'!$E$3:$E$24))</f>
        <v>0</v>
      </c>
      <c r="T25" s="92" t="str">
        <f>SUMPRODUCT(COUNTIFS('Master Sheet'!$B$3:$B$24,$H25:$R25,'Master Sheet'!$C$3:$C$24,T$2))</f>
        <v>0</v>
      </c>
      <c r="U25" s="92" t="str">
        <f>SUMPRODUCT(COUNTIFS('Master Sheet'!$B$3:$B$24,$H25:$R25,'Master Sheet'!$C$3:$C$24,U$2))</f>
        <v>0</v>
      </c>
      <c r="V25" s="93" t="str">
        <f t="shared" si="1"/>
        <v>INVALID</v>
      </c>
    </row>
    <row r="26" ht="15.75" customHeight="1">
      <c r="G26" s="79">
        <v>24.0</v>
      </c>
      <c r="H26" s="185" t="s">
        <v>84</v>
      </c>
      <c r="I26" s="186" t="s">
        <v>86</v>
      </c>
      <c r="J26" s="186" t="s">
        <v>87</v>
      </c>
      <c r="K26" s="186" t="s">
        <v>100</v>
      </c>
      <c r="L26" s="187" t="s">
        <v>88</v>
      </c>
      <c r="M26" s="187" t="s">
        <v>98</v>
      </c>
      <c r="N26" s="188" t="s">
        <v>91</v>
      </c>
      <c r="O26" s="188" t="s">
        <v>92</v>
      </c>
      <c r="P26" s="188" t="s">
        <v>93</v>
      </c>
      <c r="Q26" s="188" t="s">
        <v>96</v>
      </c>
      <c r="R26" s="188" t="s">
        <v>103</v>
      </c>
      <c r="S26" s="91" t="str">
        <f>SUMPRODUCT(SUMIF('Master Sheet'!$B$3:$B$24,$H26:$R26,'Master Sheet'!$E$3:$E$24))</f>
        <v>0</v>
      </c>
      <c r="T26" s="92" t="str">
        <f>SUMPRODUCT(COUNTIFS('Master Sheet'!$B$3:$B$24,$H26:$R26,'Master Sheet'!$C$3:$C$24,T$2))</f>
        <v>0</v>
      </c>
      <c r="U26" s="92" t="str">
        <f>SUMPRODUCT(COUNTIFS('Master Sheet'!$B$3:$B$24,$H26:$R26,'Master Sheet'!$C$3:$C$24,U$2))</f>
        <v>0</v>
      </c>
      <c r="V26" s="93" t="str">
        <f t="shared" si="1"/>
        <v>INVALID</v>
      </c>
    </row>
    <row r="27" ht="15.75" customHeight="1">
      <c r="G27" s="64">
        <v>25.0</v>
      </c>
      <c r="H27" s="185" t="s">
        <v>83</v>
      </c>
      <c r="I27" s="186" t="s">
        <v>86</v>
      </c>
      <c r="J27" s="186" t="s">
        <v>87</v>
      </c>
      <c r="K27" s="186" t="s">
        <v>102</v>
      </c>
      <c r="L27" s="187" t="s">
        <v>89</v>
      </c>
      <c r="M27" s="187" t="s">
        <v>90</v>
      </c>
      <c r="N27" s="188" t="s">
        <v>91</v>
      </c>
      <c r="O27" s="188" t="s">
        <v>92</v>
      </c>
      <c r="P27" s="188" t="s">
        <v>93</v>
      </c>
      <c r="Q27" s="188" t="s">
        <v>99</v>
      </c>
      <c r="R27" s="188" t="s">
        <v>101</v>
      </c>
      <c r="S27" s="91" t="str">
        <f>SUMPRODUCT(SUMIF('Master Sheet'!$B$3:$B$24,$H27:$R27,'Master Sheet'!$E$3:$E$24))</f>
        <v>0</v>
      </c>
      <c r="T27" s="92" t="str">
        <f>SUMPRODUCT(COUNTIFS('Master Sheet'!$B$3:$B$24,$H27:$R27,'Master Sheet'!$C$3:$C$24,T$2))</f>
        <v>0</v>
      </c>
      <c r="U27" s="92" t="str">
        <f>SUMPRODUCT(COUNTIFS('Master Sheet'!$B$3:$B$24,$H27:$R27,'Master Sheet'!$C$3:$C$24,U$2))</f>
        <v>0</v>
      </c>
      <c r="V27" s="93" t="str">
        <f t="shared" si="1"/>
        <v>INVALID</v>
      </c>
    </row>
    <row r="28" ht="15.75" customHeight="1">
      <c r="G28" s="64">
        <v>26.0</v>
      </c>
      <c r="H28" s="185" t="s">
        <v>84</v>
      </c>
      <c r="I28" s="186" t="s">
        <v>86</v>
      </c>
      <c r="J28" s="186" t="s">
        <v>87</v>
      </c>
      <c r="K28" s="186" t="s">
        <v>104</v>
      </c>
      <c r="L28" s="187" t="s">
        <v>89</v>
      </c>
      <c r="M28" s="187" t="s">
        <v>95</v>
      </c>
      <c r="N28" s="188" t="s">
        <v>91</v>
      </c>
      <c r="O28" s="188" t="s">
        <v>92</v>
      </c>
      <c r="P28" s="188" t="s">
        <v>93</v>
      </c>
      <c r="Q28" s="188" t="s">
        <v>99</v>
      </c>
      <c r="R28" s="188" t="s">
        <v>103</v>
      </c>
      <c r="S28" s="91" t="str">
        <f>SUMPRODUCT(SUMIF('Master Sheet'!$B$3:$B$24,$H28:$R28,'Master Sheet'!$E$3:$E$24))</f>
        <v>0</v>
      </c>
      <c r="T28" s="92" t="str">
        <f>SUMPRODUCT(COUNTIFS('Master Sheet'!$B$3:$B$24,$H28:$R28,'Master Sheet'!$C$3:$C$24,T$2))</f>
        <v>0</v>
      </c>
      <c r="U28" s="92" t="str">
        <f>SUMPRODUCT(COUNTIFS('Master Sheet'!$B$3:$B$24,$H28:$R28,'Master Sheet'!$C$3:$C$24,U$2))</f>
        <v>0</v>
      </c>
      <c r="V28" s="93" t="str">
        <f t="shared" si="1"/>
        <v>INVALID</v>
      </c>
    </row>
    <row r="29" ht="15.75" customHeight="1">
      <c r="G29" s="79">
        <v>27.0</v>
      </c>
      <c r="H29" s="185" t="s">
        <v>83</v>
      </c>
      <c r="I29" s="186" t="s">
        <v>86</v>
      </c>
      <c r="J29" s="186" t="s">
        <v>94</v>
      </c>
      <c r="K29" s="186" t="s">
        <v>97</v>
      </c>
      <c r="L29" s="187" t="s">
        <v>89</v>
      </c>
      <c r="M29" s="187" t="s">
        <v>98</v>
      </c>
      <c r="N29" s="188" t="s">
        <v>91</v>
      </c>
      <c r="O29" s="188" t="s">
        <v>92</v>
      </c>
      <c r="P29" s="188" t="s">
        <v>93</v>
      </c>
      <c r="Q29" s="188" t="s">
        <v>101</v>
      </c>
      <c r="R29" s="188" t="s">
        <v>103</v>
      </c>
      <c r="S29" s="91" t="str">
        <f>SUMPRODUCT(SUMIF('Master Sheet'!$B$3:$B$24,$H29:$R29,'Master Sheet'!$E$3:$E$24))</f>
        <v>0</v>
      </c>
      <c r="T29" s="92" t="str">
        <f>SUMPRODUCT(COUNTIFS('Master Sheet'!$B$3:$B$24,$H29:$R29,'Master Sheet'!$C$3:$C$24,T$2))</f>
        <v>0</v>
      </c>
      <c r="U29" s="92" t="str">
        <f>SUMPRODUCT(COUNTIFS('Master Sheet'!$B$3:$B$24,$H29:$R29,'Master Sheet'!$C$3:$C$24,U$2))</f>
        <v>0</v>
      </c>
      <c r="V29" s="93" t="str">
        <f t="shared" si="1"/>
        <v>INVALID</v>
      </c>
    </row>
    <row r="30" ht="15.75" customHeight="1">
      <c r="G30" s="64">
        <v>28.0</v>
      </c>
      <c r="H30" s="185" t="s">
        <v>84</v>
      </c>
      <c r="I30" s="186" t="s">
        <v>86</v>
      </c>
      <c r="J30" s="186" t="s">
        <v>94</v>
      </c>
      <c r="K30" s="186" t="s">
        <v>100</v>
      </c>
      <c r="L30" s="187" t="s">
        <v>90</v>
      </c>
      <c r="M30" s="187" t="s">
        <v>95</v>
      </c>
      <c r="N30" s="188" t="s">
        <v>91</v>
      </c>
      <c r="O30" s="188" t="s">
        <v>92</v>
      </c>
      <c r="P30" s="188" t="s">
        <v>96</v>
      </c>
      <c r="Q30" s="188" t="s">
        <v>99</v>
      </c>
      <c r="R30" s="188" t="s">
        <v>101</v>
      </c>
      <c r="S30" s="91" t="str">
        <f>SUMPRODUCT(SUMIF('Master Sheet'!$B$3:$B$24,$H30:$R30,'Master Sheet'!$E$3:$E$24))</f>
        <v>0</v>
      </c>
      <c r="T30" s="92" t="str">
        <f>SUMPRODUCT(COUNTIFS('Master Sheet'!$B$3:$B$24,$H30:$R30,'Master Sheet'!$C$3:$C$24,T$2))</f>
        <v>0</v>
      </c>
      <c r="U30" s="92" t="str">
        <f>SUMPRODUCT(COUNTIFS('Master Sheet'!$B$3:$B$24,$H30:$R30,'Master Sheet'!$C$3:$C$24,U$2))</f>
        <v>0</v>
      </c>
      <c r="V30" s="93" t="str">
        <f t="shared" si="1"/>
        <v>INVALID</v>
      </c>
    </row>
    <row r="31" ht="15.75" customHeight="1">
      <c r="G31" s="64">
        <v>29.0</v>
      </c>
      <c r="H31" s="185" t="s">
        <v>83</v>
      </c>
      <c r="I31" s="186" t="s">
        <v>86</v>
      </c>
      <c r="J31" s="186" t="s">
        <v>94</v>
      </c>
      <c r="K31" s="186" t="s">
        <v>102</v>
      </c>
      <c r="L31" s="187" t="s">
        <v>90</v>
      </c>
      <c r="M31" s="187" t="s">
        <v>98</v>
      </c>
      <c r="N31" s="188" t="s">
        <v>91</v>
      </c>
      <c r="O31" s="188" t="s">
        <v>92</v>
      </c>
      <c r="P31" s="188" t="s">
        <v>96</v>
      </c>
      <c r="Q31" s="188" t="s">
        <v>99</v>
      </c>
      <c r="R31" s="188" t="s">
        <v>103</v>
      </c>
      <c r="S31" s="91" t="str">
        <f>SUMPRODUCT(SUMIF('Master Sheet'!$B$3:$B$24,$H31:$R31,'Master Sheet'!$E$3:$E$24))</f>
        <v>0</v>
      </c>
      <c r="T31" s="92" t="str">
        <f>SUMPRODUCT(COUNTIFS('Master Sheet'!$B$3:$B$24,$H31:$R31,'Master Sheet'!$C$3:$C$24,T$2))</f>
        <v>0</v>
      </c>
      <c r="U31" s="92" t="str">
        <f>SUMPRODUCT(COUNTIFS('Master Sheet'!$B$3:$B$24,$H31:$R31,'Master Sheet'!$C$3:$C$24,U$2))</f>
        <v>0</v>
      </c>
      <c r="V31" s="93" t="str">
        <f t="shared" si="1"/>
        <v>INVALID</v>
      </c>
    </row>
    <row r="32" ht="15.75" customHeight="1">
      <c r="G32" s="79">
        <v>30.0</v>
      </c>
      <c r="H32" s="185" t="s">
        <v>84</v>
      </c>
      <c r="I32" s="186" t="s">
        <v>86</v>
      </c>
      <c r="J32" s="186" t="s">
        <v>94</v>
      </c>
      <c r="K32" s="186" t="s">
        <v>104</v>
      </c>
      <c r="L32" s="187" t="s">
        <v>95</v>
      </c>
      <c r="M32" s="187" t="s">
        <v>98</v>
      </c>
      <c r="N32" s="188" t="s">
        <v>91</v>
      </c>
      <c r="O32" s="188" t="s">
        <v>92</v>
      </c>
      <c r="P32" s="188" t="s">
        <v>96</v>
      </c>
      <c r="Q32" s="188" t="s">
        <v>101</v>
      </c>
      <c r="R32" s="188" t="s">
        <v>103</v>
      </c>
      <c r="S32" s="91" t="str">
        <f>SUMPRODUCT(SUMIF('Master Sheet'!$B$3:$B$24,$H32:$R32,'Master Sheet'!$E$3:$E$24))</f>
        <v>0</v>
      </c>
      <c r="T32" s="92" t="str">
        <f>SUMPRODUCT(COUNTIFS('Master Sheet'!$B$3:$B$24,$H32:$R32,'Master Sheet'!$C$3:$C$24,T$2))</f>
        <v>0</v>
      </c>
      <c r="U32" s="92" t="str">
        <f>SUMPRODUCT(COUNTIFS('Master Sheet'!$B$3:$B$24,$H32:$R32,'Master Sheet'!$C$3:$C$24,U$2))</f>
        <v>0</v>
      </c>
      <c r="V32" s="93" t="str">
        <f t="shared" si="1"/>
        <v>INVALID</v>
      </c>
    </row>
    <row r="33" ht="15.75" customHeight="1">
      <c r="G33" s="64">
        <v>31.0</v>
      </c>
      <c r="H33" s="185" t="s">
        <v>83</v>
      </c>
      <c r="I33" s="186" t="s">
        <v>86</v>
      </c>
      <c r="J33" s="186" t="s">
        <v>97</v>
      </c>
      <c r="K33" s="186" t="s">
        <v>100</v>
      </c>
      <c r="L33" s="187" t="s">
        <v>88</v>
      </c>
      <c r="M33" s="187" t="s">
        <v>89</v>
      </c>
      <c r="N33" s="188" t="s">
        <v>91</v>
      </c>
      <c r="O33" s="188" t="s">
        <v>92</v>
      </c>
      <c r="P33" s="188" t="s">
        <v>99</v>
      </c>
      <c r="Q33" s="188" t="s">
        <v>101</v>
      </c>
      <c r="R33" s="188" t="s">
        <v>103</v>
      </c>
      <c r="S33" s="91" t="str">
        <f>SUMPRODUCT(SUMIF('Master Sheet'!$B$3:$B$24,$H33:$R33,'Master Sheet'!$E$3:$E$24))</f>
        <v>0</v>
      </c>
      <c r="T33" s="92" t="str">
        <f>SUMPRODUCT(COUNTIFS('Master Sheet'!$B$3:$B$24,$H33:$R33,'Master Sheet'!$C$3:$C$24,T$2))</f>
        <v>0</v>
      </c>
      <c r="U33" s="92" t="str">
        <f>SUMPRODUCT(COUNTIFS('Master Sheet'!$B$3:$B$24,$H33:$R33,'Master Sheet'!$C$3:$C$24,U$2))</f>
        <v>0</v>
      </c>
      <c r="V33" s="93" t="str">
        <f t="shared" si="1"/>
        <v>INVALID</v>
      </c>
    </row>
    <row r="34" ht="15.75" customHeight="1">
      <c r="G34" s="64">
        <v>32.0</v>
      </c>
      <c r="H34" s="185" t="s">
        <v>84</v>
      </c>
      <c r="I34" s="186" t="s">
        <v>86</v>
      </c>
      <c r="J34" s="186" t="s">
        <v>97</v>
      </c>
      <c r="K34" s="186" t="s">
        <v>102</v>
      </c>
      <c r="L34" s="187" t="s">
        <v>88</v>
      </c>
      <c r="M34" s="187" t="s">
        <v>90</v>
      </c>
      <c r="N34" s="188" t="s">
        <v>91</v>
      </c>
      <c r="O34" s="188" t="s">
        <v>93</v>
      </c>
      <c r="P34" s="188" t="s">
        <v>96</v>
      </c>
      <c r="Q34" s="188" t="s">
        <v>99</v>
      </c>
      <c r="R34" s="188" t="s">
        <v>101</v>
      </c>
      <c r="S34" s="91" t="str">
        <f>SUMPRODUCT(SUMIF('Master Sheet'!$B$3:$B$24,$H34:$R34,'Master Sheet'!$E$3:$E$24))</f>
        <v>0</v>
      </c>
      <c r="T34" s="92" t="str">
        <f>SUMPRODUCT(COUNTIFS('Master Sheet'!$B$3:$B$24,$H34:$R34,'Master Sheet'!$C$3:$C$24,T$2))</f>
        <v>0</v>
      </c>
      <c r="U34" s="92" t="str">
        <f>SUMPRODUCT(COUNTIFS('Master Sheet'!$B$3:$B$24,$H34:$R34,'Master Sheet'!$C$3:$C$24,U$2))</f>
        <v>0</v>
      </c>
      <c r="V34" s="93" t="str">
        <f t="shared" si="1"/>
        <v>INVALID</v>
      </c>
    </row>
    <row r="35" ht="15.75" customHeight="1">
      <c r="G35" s="79">
        <v>33.0</v>
      </c>
      <c r="H35" s="185" t="s">
        <v>83</v>
      </c>
      <c r="I35" s="186" t="s">
        <v>86</v>
      </c>
      <c r="J35" s="186" t="s">
        <v>97</v>
      </c>
      <c r="K35" s="186" t="s">
        <v>104</v>
      </c>
      <c r="L35" s="187" t="s">
        <v>88</v>
      </c>
      <c r="M35" s="187" t="s">
        <v>95</v>
      </c>
      <c r="N35" s="188" t="s">
        <v>91</v>
      </c>
      <c r="O35" s="188" t="s">
        <v>93</v>
      </c>
      <c r="P35" s="188" t="s">
        <v>96</v>
      </c>
      <c r="Q35" s="188" t="s">
        <v>99</v>
      </c>
      <c r="R35" s="188" t="s">
        <v>103</v>
      </c>
      <c r="S35" s="91" t="str">
        <f>SUMPRODUCT(SUMIF('Master Sheet'!$B$3:$B$24,$H35:$R35,'Master Sheet'!$E$3:$E$24))</f>
        <v>0</v>
      </c>
      <c r="T35" s="92" t="str">
        <f>SUMPRODUCT(COUNTIFS('Master Sheet'!$B$3:$B$24,$H35:$R35,'Master Sheet'!$C$3:$C$24,T$2))</f>
        <v>0</v>
      </c>
      <c r="U35" s="92" t="str">
        <f>SUMPRODUCT(COUNTIFS('Master Sheet'!$B$3:$B$24,$H35:$R35,'Master Sheet'!$C$3:$C$24,U$2))</f>
        <v>0</v>
      </c>
      <c r="V35" s="93" t="str">
        <f t="shared" si="1"/>
        <v>INVALID</v>
      </c>
    </row>
    <row r="36" ht="15.75" customHeight="1">
      <c r="G36" s="64">
        <v>34.0</v>
      </c>
      <c r="H36" s="185" t="s">
        <v>84</v>
      </c>
      <c r="I36" s="186" t="s">
        <v>86</v>
      </c>
      <c r="J36" s="186" t="s">
        <v>100</v>
      </c>
      <c r="K36" s="186" t="s">
        <v>102</v>
      </c>
      <c r="L36" s="187" t="s">
        <v>88</v>
      </c>
      <c r="M36" s="187" t="s">
        <v>98</v>
      </c>
      <c r="N36" s="188" t="s">
        <v>91</v>
      </c>
      <c r="O36" s="188" t="s">
        <v>93</v>
      </c>
      <c r="P36" s="188" t="s">
        <v>96</v>
      </c>
      <c r="Q36" s="188" t="s">
        <v>101</v>
      </c>
      <c r="R36" s="188" t="s">
        <v>103</v>
      </c>
      <c r="S36" s="91" t="str">
        <f>SUMPRODUCT(SUMIF('Master Sheet'!$B$3:$B$24,$H36:$R36,'Master Sheet'!$E$3:$E$24))</f>
        <v>0</v>
      </c>
      <c r="T36" s="92" t="str">
        <f>SUMPRODUCT(COUNTIFS('Master Sheet'!$B$3:$B$24,$H36:$R36,'Master Sheet'!$C$3:$C$24,T$2))</f>
        <v>0</v>
      </c>
      <c r="U36" s="92" t="str">
        <f>SUMPRODUCT(COUNTIFS('Master Sheet'!$B$3:$B$24,$H36:$R36,'Master Sheet'!$C$3:$C$24,U$2))</f>
        <v>0</v>
      </c>
      <c r="V36" s="93" t="str">
        <f t="shared" si="1"/>
        <v>INVALID</v>
      </c>
    </row>
    <row r="37" ht="15.75" customHeight="1">
      <c r="G37" s="79">
        <v>35.0</v>
      </c>
      <c r="H37" s="185" t="s">
        <v>83</v>
      </c>
      <c r="I37" s="186" t="s">
        <v>86</v>
      </c>
      <c r="J37" s="186" t="s">
        <v>100</v>
      </c>
      <c r="K37" s="186" t="s">
        <v>104</v>
      </c>
      <c r="L37" s="187" t="s">
        <v>89</v>
      </c>
      <c r="M37" s="187" t="s">
        <v>90</v>
      </c>
      <c r="N37" s="188" t="s">
        <v>91</v>
      </c>
      <c r="O37" s="188" t="s">
        <v>93</v>
      </c>
      <c r="P37" s="188" t="s">
        <v>99</v>
      </c>
      <c r="Q37" s="188" t="s">
        <v>101</v>
      </c>
      <c r="R37" s="188" t="s">
        <v>103</v>
      </c>
      <c r="S37" s="91" t="str">
        <f>SUMPRODUCT(SUMIF('Master Sheet'!$B$3:$B$24,$H37:$R37,'Master Sheet'!$E$3:$E$24))</f>
        <v>0</v>
      </c>
      <c r="T37" s="92" t="str">
        <f>SUMPRODUCT(COUNTIFS('Master Sheet'!$B$3:$B$24,$H37:$R37,'Master Sheet'!$C$3:$C$24,T$2))</f>
        <v>0</v>
      </c>
      <c r="U37" s="92" t="str">
        <f>SUMPRODUCT(COUNTIFS('Master Sheet'!$B$3:$B$24,$H37:$R37,'Master Sheet'!$C$3:$C$24,U$2))</f>
        <v>0</v>
      </c>
      <c r="V37" s="93" t="str">
        <f t="shared" si="1"/>
        <v>INVALID</v>
      </c>
    </row>
    <row r="38" ht="15.75" customHeight="1">
      <c r="G38" s="64">
        <v>36.0</v>
      </c>
      <c r="H38" s="185" t="s">
        <v>84</v>
      </c>
      <c r="I38" s="186" t="s">
        <v>86</v>
      </c>
      <c r="J38" s="186" t="s">
        <v>102</v>
      </c>
      <c r="K38" s="186" t="s">
        <v>104</v>
      </c>
      <c r="L38" s="187" t="s">
        <v>89</v>
      </c>
      <c r="M38" s="187" t="s">
        <v>95</v>
      </c>
      <c r="N38" s="188" t="s">
        <v>91</v>
      </c>
      <c r="O38" s="188" t="s">
        <v>96</v>
      </c>
      <c r="P38" s="188" t="s">
        <v>99</v>
      </c>
      <c r="Q38" s="188" t="s">
        <v>101</v>
      </c>
      <c r="R38" s="188" t="s">
        <v>103</v>
      </c>
      <c r="S38" s="91" t="str">
        <f>SUMPRODUCT(SUMIF('Master Sheet'!$B$3:$B$24,$H38:$R38,'Master Sheet'!$E$3:$E$24))</f>
        <v>0</v>
      </c>
      <c r="T38" s="92" t="str">
        <f>SUMPRODUCT(COUNTIFS('Master Sheet'!$B$3:$B$24,$H38:$R38,'Master Sheet'!$C$3:$C$24,T$2))</f>
        <v>0</v>
      </c>
      <c r="U38" s="92" t="str">
        <f>SUMPRODUCT(COUNTIFS('Master Sheet'!$B$3:$B$24,$H38:$R38,'Master Sheet'!$C$3:$C$24,U$2))</f>
        <v>0</v>
      </c>
      <c r="V38" s="93" t="str">
        <f t="shared" si="1"/>
        <v>INVALID</v>
      </c>
    </row>
    <row r="39" ht="15.75" customHeight="1">
      <c r="G39" s="79">
        <v>37.0</v>
      </c>
      <c r="H39" s="185" t="s">
        <v>83</v>
      </c>
      <c r="I39" s="186" t="s">
        <v>87</v>
      </c>
      <c r="J39" s="186" t="s">
        <v>94</v>
      </c>
      <c r="K39" s="186" t="s">
        <v>97</v>
      </c>
      <c r="L39" s="187" t="s">
        <v>89</v>
      </c>
      <c r="M39" s="187" t="s">
        <v>98</v>
      </c>
      <c r="N39" s="188" t="s">
        <v>92</v>
      </c>
      <c r="O39" s="188" t="s">
        <v>93</v>
      </c>
      <c r="P39" s="188" t="s">
        <v>96</v>
      </c>
      <c r="Q39" s="188" t="s">
        <v>99</v>
      </c>
      <c r="R39" s="188" t="s">
        <v>101</v>
      </c>
      <c r="S39" s="91" t="str">
        <f>SUMPRODUCT(SUMIF('Master Sheet'!$B$3:$B$24,$H39:$R39,'Master Sheet'!$E$3:$E$24))</f>
        <v>0</v>
      </c>
      <c r="T39" s="92" t="str">
        <f>SUMPRODUCT(COUNTIFS('Master Sheet'!$B$3:$B$24,$H39:$R39,'Master Sheet'!$C$3:$C$24,T$2))</f>
        <v>0</v>
      </c>
      <c r="U39" s="92" t="str">
        <f>SUMPRODUCT(COUNTIFS('Master Sheet'!$B$3:$B$24,$H39:$R39,'Master Sheet'!$C$3:$C$24,U$2))</f>
        <v>0</v>
      </c>
      <c r="V39" s="93" t="str">
        <f t="shared" si="1"/>
        <v>INVALID</v>
      </c>
    </row>
    <row r="40" ht="15.75" customHeight="1">
      <c r="G40" s="64">
        <v>38.0</v>
      </c>
      <c r="H40" s="185" t="s">
        <v>84</v>
      </c>
      <c r="I40" s="186" t="s">
        <v>87</v>
      </c>
      <c r="J40" s="186" t="s">
        <v>94</v>
      </c>
      <c r="K40" s="186" t="s">
        <v>100</v>
      </c>
      <c r="L40" s="187" t="s">
        <v>90</v>
      </c>
      <c r="M40" s="187" t="s">
        <v>95</v>
      </c>
      <c r="N40" s="188" t="s">
        <v>92</v>
      </c>
      <c r="O40" s="188" t="s">
        <v>93</v>
      </c>
      <c r="P40" s="188" t="s">
        <v>96</v>
      </c>
      <c r="Q40" s="188" t="s">
        <v>99</v>
      </c>
      <c r="R40" s="188" t="s">
        <v>103</v>
      </c>
      <c r="S40" s="91" t="str">
        <f>SUMPRODUCT(SUMIF('Master Sheet'!$B$3:$B$24,$H40:$R40,'Master Sheet'!$E$3:$E$24))</f>
        <v>0</v>
      </c>
      <c r="T40" s="92" t="str">
        <f>SUMPRODUCT(COUNTIFS('Master Sheet'!$B$3:$B$24,$H40:$R40,'Master Sheet'!$C$3:$C$24,T$2))</f>
        <v>0</v>
      </c>
      <c r="U40" s="92" t="str">
        <f>SUMPRODUCT(COUNTIFS('Master Sheet'!$B$3:$B$24,$H40:$R40,'Master Sheet'!$C$3:$C$24,U$2))</f>
        <v>0</v>
      </c>
      <c r="V40" s="93" t="str">
        <f t="shared" si="1"/>
        <v>INVALID</v>
      </c>
    </row>
    <row r="41" ht="15.75" customHeight="1">
      <c r="G41" s="79">
        <v>39.0</v>
      </c>
      <c r="H41" s="185" t="s">
        <v>83</v>
      </c>
      <c r="I41" s="186" t="s">
        <v>87</v>
      </c>
      <c r="J41" s="186" t="s">
        <v>94</v>
      </c>
      <c r="K41" s="186" t="s">
        <v>102</v>
      </c>
      <c r="L41" s="187" t="s">
        <v>90</v>
      </c>
      <c r="M41" s="187" t="s">
        <v>98</v>
      </c>
      <c r="N41" s="188" t="s">
        <v>92</v>
      </c>
      <c r="O41" s="188" t="s">
        <v>93</v>
      </c>
      <c r="P41" s="188" t="s">
        <v>96</v>
      </c>
      <c r="Q41" s="188" t="s">
        <v>101</v>
      </c>
      <c r="R41" s="188" t="s">
        <v>103</v>
      </c>
      <c r="S41" s="91" t="str">
        <f>SUMPRODUCT(SUMIF('Master Sheet'!$B$3:$B$24,$H41:$R41,'Master Sheet'!$E$3:$E$24))</f>
        <v>0</v>
      </c>
      <c r="T41" s="92" t="str">
        <f>SUMPRODUCT(COUNTIFS('Master Sheet'!$B$3:$B$24,$H41:$R41,'Master Sheet'!$C$3:$C$24,T$2))</f>
        <v>0</v>
      </c>
      <c r="U41" s="92" t="str">
        <f>SUMPRODUCT(COUNTIFS('Master Sheet'!$B$3:$B$24,$H41:$R41,'Master Sheet'!$C$3:$C$24,U$2))</f>
        <v>0</v>
      </c>
      <c r="V41" s="93" t="str">
        <f t="shared" si="1"/>
        <v>INVALID</v>
      </c>
    </row>
    <row r="42" ht="15.75" customHeight="1">
      <c r="G42" s="64">
        <v>40.0</v>
      </c>
      <c r="H42" s="185" t="s">
        <v>84</v>
      </c>
      <c r="I42" s="186" t="s">
        <v>87</v>
      </c>
      <c r="J42" s="186" t="s">
        <v>94</v>
      </c>
      <c r="K42" s="186" t="s">
        <v>104</v>
      </c>
      <c r="L42" s="187" t="s">
        <v>95</v>
      </c>
      <c r="M42" s="187" t="s">
        <v>98</v>
      </c>
      <c r="N42" s="188" t="s">
        <v>92</v>
      </c>
      <c r="O42" s="188" t="s">
        <v>93</v>
      </c>
      <c r="P42" s="188" t="s">
        <v>99</v>
      </c>
      <c r="Q42" s="188" t="s">
        <v>101</v>
      </c>
      <c r="R42" s="188" t="s">
        <v>103</v>
      </c>
      <c r="S42" s="91" t="str">
        <f>SUMPRODUCT(SUMIF('Master Sheet'!$B$3:$B$24,$H42:$R42,'Master Sheet'!$E$3:$E$24))</f>
        <v>0</v>
      </c>
      <c r="T42" s="92" t="str">
        <f>SUMPRODUCT(COUNTIFS('Master Sheet'!$B$3:$B$24,$H42:$R42,'Master Sheet'!$C$3:$C$24,T$2))</f>
        <v>0</v>
      </c>
      <c r="U42" s="92" t="str">
        <f>SUMPRODUCT(COUNTIFS('Master Sheet'!$B$3:$B$24,$H42:$R42,'Master Sheet'!$C$3:$C$24,U$2))</f>
        <v>0</v>
      </c>
      <c r="V42" s="93" t="str">
        <f t="shared" si="1"/>
        <v>INVALID</v>
      </c>
    </row>
    <row r="43" ht="15.75" customHeight="1">
      <c r="G43" s="79">
        <v>41.0</v>
      </c>
      <c r="H43" s="185" t="s">
        <v>83</v>
      </c>
      <c r="I43" s="186" t="s">
        <v>87</v>
      </c>
      <c r="J43" s="186" t="s">
        <v>97</v>
      </c>
      <c r="K43" s="186" t="s">
        <v>100</v>
      </c>
      <c r="L43" s="187" t="s">
        <v>88</v>
      </c>
      <c r="M43" s="187" t="s">
        <v>89</v>
      </c>
      <c r="N43" s="188" t="s">
        <v>92</v>
      </c>
      <c r="O43" s="188" t="s">
        <v>96</v>
      </c>
      <c r="P43" s="188" t="s">
        <v>99</v>
      </c>
      <c r="Q43" s="188" t="s">
        <v>101</v>
      </c>
      <c r="R43" s="188" t="s">
        <v>103</v>
      </c>
      <c r="S43" s="91" t="str">
        <f>SUMPRODUCT(SUMIF('Master Sheet'!$B$3:$B$24,$H43:$R43,'Master Sheet'!$E$3:$E$24))</f>
        <v>0</v>
      </c>
      <c r="T43" s="92" t="str">
        <f>SUMPRODUCT(COUNTIFS('Master Sheet'!$B$3:$B$24,$H43:$R43,'Master Sheet'!$C$3:$C$24,T$2))</f>
        <v>0</v>
      </c>
      <c r="U43" s="92" t="str">
        <f>SUMPRODUCT(COUNTIFS('Master Sheet'!$B$3:$B$24,$H43:$R43,'Master Sheet'!$C$3:$C$24,U$2))</f>
        <v>0</v>
      </c>
      <c r="V43" s="93" t="str">
        <f t="shared" si="1"/>
        <v>INVALID</v>
      </c>
    </row>
    <row r="44" ht="15.75" customHeight="1">
      <c r="G44" s="64">
        <v>42.0</v>
      </c>
      <c r="H44" s="185" t="s">
        <v>84</v>
      </c>
      <c r="I44" s="186" t="s">
        <v>87</v>
      </c>
      <c r="J44" s="186" t="s">
        <v>97</v>
      </c>
      <c r="K44" s="186" t="s">
        <v>102</v>
      </c>
      <c r="L44" s="187" t="s">
        <v>88</v>
      </c>
      <c r="M44" s="187" t="s">
        <v>90</v>
      </c>
      <c r="N44" s="188" t="s">
        <v>93</v>
      </c>
      <c r="O44" s="188" t="s">
        <v>96</v>
      </c>
      <c r="P44" s="188" t="s">
        <v>99</v>
      </c>
      <c r="Q44" s="188" t="s">
        <v>101</v>
      </c>
      <c r="R44" s="188" t="s">
        <v>103</v>
      </c>
      <c r="S44" s="91" t="str">
        <f>SUMPRODUCT(SUMIF('Master Sheet'!$B$3:$B$24,$H44:$R44,'Master Sheet'!$E$3:$E$24))</f>
        <v>0</v>
      </c>
      <c r="T44" s="92" t="str">
        <f>SUMPRODUCT(COUNTIFS('Master Sheet'!$B$3:$B$24,$H44:$R44,'Master Sheet'!$C$3:$C$24,T$2))</f>
        <v>0</v>
      </c>
      <c r="U44" s="92" t="str">
        <f>SUMPRODUCT(COUNTIFS('Master Sheet'!$B$3:$B$24,$H44:$R44,'Master Sheet'!$C$3:$C$24,U$2))</f>
        <v>0</v>
      </c>
      <c r="V44" s="93" t="str">
        <f t="shared" si="1"/>
        <v>INVALID</v>
      </c>
    </row>
    <row r="45" ht="15.75" customHeight="1">
      <c r="G45" s="79">
        <v>43.0</v>
      </c>
      <c r="H45" s="185" t="s">
        <v>83</v>
      </c>
      <c r="I45" s="186" t="s">
        <v>87</v>
      </c>
      <c r="J45" s="186" t="s">
        <v>97</v>
      </c>
      <c r="K45" s="186" t="s">
        <v>104</v>
      </c>
      <c r="L45" s="187" t="s">
        <v>88</v>
      </c>
      <c r="M45" s="187" t="s">
        <v>95</v>
      </c>
      <c r="N45" s="188" t="s">
        <v>91</v>
      </c>
      <c r="O45" s="188" t="s">
        <v>92</v>
      </c>
      <c r="P45" s="188" t="s">
        <v>93</v>
      </c>
      <c r="Q45" s="188" t="s">
        <v>96</v>
      </c>
      <c r="R45" s="188" t="s">
        <v>99</v>
      </c>
      <c r="S45" s="91" t="str">
        <f>SUMPRODUCT(SUMIF('Master Sheet'!$B$3:$B$24,$H45:$R45,'Master Sheet'!$E$3:$E$24))</f>
        <v>0</v>
      </c>
      <c r="T45" s="92" t="str">
        <f>SUMPRODUCT(COUNTIFS('Master Sheet'!$B$3:$B$24,$H45:$R45,'Master Sheet'!$C$3:$C$24,T$2))</f>
        <v>0</v>
      </c>
      <c r="U45" s="92" t="str">
        <f>SUMPRODUCT(COUNTIFS('Master Sheet'!$B$3:$B$24,$H45:$R45,'Master Sheet'!$C$3:$C$24,U$2))</f>
        <v>0</v>
      </c>
      <c r="V45" s="93" t="str">
        <f t="shared" si="1"/>
        <v>INVALID</v>
      </c>
    </row>
    <row r="46" ht="15.75" customHeight="1">
      <c r="G46" s="64">
        <v>44.0</v>
      </c>
      <c r="H46" s="185" t="s">
        <v>84</v>
      </c>
      <c r="I46" s="186" t="s">
        <v>87</v>
      </c>
      <c r="J46" s="186" t="s">
        <v>100</v>
      </c>
      <c r="K46" s="186" t="s">
        <v>102</v>
      </c>
      <c r="L46" s="187" t="s">
        <v>88</v>
      </c>
      <c r="M46" s="187" t="s">
        <v>98</v>
      </c>
      <c r="N46" s="188" t="s">
        <v>91</v>
      </c>
      <c r="O46" s="188" t="s">
        <v>92</v>
      </c>
      <c r="P46" s="188" t="s">
        <v>93</v>
      </c>
      <c r="Q46" s="188" t="s">
        <v>96</v>
      </c>
      <c r="R46" s="188" t="s">
        <v>101</v>
      </c>
      <c r="S46" s="91" t="str">
        <f>SUMPRODUCT(SUMIF('Master Sheet'!$B$3:$B$24,$H46:$R46,'Master Sheet'!$E$3:$E$24))</f>
        <v>0</v>
      </c>
      <c r="T46" s="92" t="str">
        <f>SUMPRODUCT(COUNTIFS('Master Sheet'!$B$3:$B$24,$H46:$R46,'Master Sheet'!$C$3:$C$24,T$2))</f>
        <v>0</v>
      </c>
      <c r="U46" s="92" t="str">
        <f>SUMPRODUCT(COUNTIFS('Master Sheet'!$B$3:$B$24,$H46:$R46,'Master Sheet'!$C$3:$C$24,U$2))</f>
        <v>0</v>
      </c>
      <c r="V46" s="93" t="str">
        <f t="shared" si="1"/>
        <v>INVALID</v>
      </c>
    </row>
    <row r="47" ht="15.75" customHeight="1">
      <c r="G47" s="79">
        <v>45.0</v>
      </c>
      <c r="H47" s="185" t="s">
        <v>83</v>
      </c>
      <c r="I47" s="186" t="s">
        <v>87</v>
      </c>
      <c r="J47" s="186" t="s">
        <v>100</v>
      </c>
      <c r="K47" s="186" t="s">
        <v>104</v>
      </c>
      <c r="L47" s="187" t="s">
        <v>89</v>
      </c>
      <c r="M47" s="187" t="s">
        <v>90</v>
      </c>
      <c r="N47" s="188" t="s">
        <v>91</v>
      </c>
      <c r="O47" s="188" t="s">
        <v>92</v>
      </c>
      <c r="P47" s="188" t="s">
        <v>93</v>
      </c>
      <c r="Q47" s="188" t="s">
        <v>96</v>
      </c>
      <c r="R47" s="188" t="s">
        <v>103</v>
      </c>
      <c r="S47" s="91" t="str">
        <f>SUMPRODUCT(SUMIF('Master Sheet'!$B$3:$B$24,$H47:$R47,'Master Sheet'!$E$3:$E$24))</f>
        <v>0</v>
      </c>
      <c r="T47" s="92" t="str">
        <f>SUMPRODUCT(COUNTIFS('Master Sheet'!$B$3:$B$24,$H47:$R47,'Master Sheet'!$C$3:$C$24,T$2))</f>
        <v>0</v>
      </c>
      <c r="U47" s="92" t="str">
        <f>SUMPRODUCT(COUNTIFS('Master Sheet'!$B$3:$B$24,$H47:$R47,'Master Sheet'!$C$3:$C$24,U$2))</f>
        <v>0</v>
      </c>
      <c r="V47" s="93" t="str">
        <f t="shared" si="1"/>
        <v>INVALID</v>
      </c>
    </row>
    <row r="48" ht="15.75" customHeight="1">
      <c r="G48" s="64">
        <v>46.0</v>
      </c>
      <c r="H48" s="185" t="s">
        <v>84</v>
      </c>
      <c r="I48" s="186" t="s">
        <v>87</v>
      </c>
      <c r="J48" s="186" t="s">
        <v>102</v>
      </c>
      <c r="K48" s="186" t="s">
        <v>104</v>
      </c>
      <c r="L48" s="187" t="s">
        <v>89</v>
      </c>
      <c r="M48" s="187" t="s">
        <v>95</v>
      </c>
      <c r="N48" s="188" t="s">
        <v>91</v>
      </c>
      <c r="O48" s="188" t="s">
        <v>92</v>
      </c>
      <c r="P48" s="188" t="s">
        <v>93</v>
      </c>
      <c r="Q48" s="188" t="s">
        <v>99</v>
      </c>
      <c r="R48" s="188" t="s">
        <v>101</v>
      </c>
      <c r="S48" s="91" t="str">
        <f>SUMPRODUCT(SUMIF('Master Sheet'!$B$3:$B$24,$H48:$R48,'Master Sheet'!$E$3:$E$24))</f>
        <v>0</v>
      </c>
      <c r="T48" s="92" t="str">
        <f>SUMPRODUCT(COUNTIFS('Master Sheet'!$B$3:$B$24,$H48:$R48,'Master Sheet'!$C$3:$C$24,T$2))</f>
        <v>0</v>
      </c>
      <c r="U48" s="92" t="str">
        <f>SUMPRODUCT(COUNTIFS('Master Sheet'!$B$3:$B$24,$H48:$R48,'Master Sheet'!$C$3:$C$24,U$2))</f>
        <v>0</v>
      </c>
      <c r="V48" s="93" t="str">
        <f t="shared" si="1"/>
        <v>INVALID</v>
      </c>
    </row>
    <row r="49" ht="15.75" customHeight="1">
      <c r="G49" s="79">
        <v>47.0</v>
      </c>
      <c r="H49" s="185" t="s">
        <v>83</v>
      </c>
      <c r="I49" s="186" t="s">
        <v>94</v>
      </c>
      <c r="J49" s="186" t="s">
        <v>97</v>
      </c>
      <c r="K49" s="186" t="s">
        <v>100</v>
      </c>
      <c r="L49" s="187" t="s">
        <v>89</v>
      </c>
      <c r="M49" s="187" t="s">
        <v>98</v>
      </c>
      <c r="N49" s="188" t="s">
        <v>91</v>
      </c>
      <c r="O49" s="188" t="s">
        <v>92</v>
      </c>
      <c r="P49" s="188" t="s">
        <v>93</v>
      </c>
      <c r="Q49" s="188" t="s">
        <v>99</v>
      </c>
      <c r="R49" s="188" t="s">
        <v>103</v>
      </c>
      <c r="S49" s="91" t="str">
        <f>SUMPRODUCT(SUMIF('Master Sheet'!$B$3:$B$24,$H49:$R49,'Master Sheet'!$E$3:$E$24))</f>
        <v>0</v>
      </c>
      <c r="T49" s="92" t="str">
        <f>SUMPRODUCT(COUNTIFS('Master Sheet'!$B$3:$B$24,$H49:$R49,'Master Sheet'!$C$3:$C$24,T$2))</f>
        <v>0</v>
      </c>
      <c r="U49" s="92" t="str">
        <f>SUMPRODUCT(COUNTIFS('Master Sheet'!$B$3:$B$24,$H49:$R49,'Master Sheet'!$C$3:$C$24,U$2))</f>
        <v>0</v>
      </c>
      <c r="V49" s="93" t="str">
        <f t="shared" si="1"/>
        <v>INVALID</v>
      </c>
    </row>
    <row r="50" ht="15.75" customHeight="1">
      <c r="G50" s="64">
        <v>48.0</v>
      </c>
      <c r="H50" s="185" t="s">
        <v>84</v>
      </c>
      <c r="I50" s="186" t="s">
        <v>94</v>
      </c>
      <c r="J50" s="186" t="s">
        <v>97</v>
      </c>
      <c r="K50" s="186" t="s">
        <v>102</v>
      </c>
      <c r="L50" s="187" t="s">
        <v>90</v>
      </c>
      <c r="M50" s="187" t="s">
        <v>95</v>
      </c>
      <c r="N50" s="188" t="s">
        <v>91</v>
      </c>
      <c r="O50" s="188" t="s">
        <v>92</v>
      </c>
      <c r="P50" s="188" t="s">
        <v>93</v>
      </c>
      <c r="Q50" s="188" t="s">
        <v>101</v>
      </c>
      <c r="R50" s="188" t="s">
        <v>103</v>
      </c>
      <c r="S50" s="91" t="str">
        <f>SUMPRODUCT(SUMIF('Master Sheet'!$B$3:$B$24,$H50:$R50,'Master Sheet'!$E$3:$E$24))</f>
        <v>0</v>
      </c>
      <c r="T50" s="92" t="str">
        <f>SUMPRODUCT(COUNTIFS('Master Sheet'!$B$3:$B$24,$H50:$R50,'Master Sheet'!$C$3:$C$24,T$2))</f>
        <v>0</v>
      </c>
      <c r="U50" s="92" t="str">
        <f>SUMPRODUCT(COUNTIFS('Master Sheet'!$B$3:$B$24,$H50:$R50,'Master Sheet'!$C$3:$C$24,U$2))</f>
        <v>0</v>
      </c>
      <c r="V50" s="93" t="str">
        <f t="shared" si="1"/>
        <v>INVALID</v>
      </c>
    </row>
    <row r="51" ht="15.75" customHeight="1">
      <c r="G51" s="79">
        <v>49.0</v>
      </c>
      <c r="H51" s="185" t="s">
        <v>83</v>
      </c>
      <c r="I51" s="186" t="s">
        <v>94</v>
      </c>
      <c r="J51" s="186" t="s">
        <v>97</v>
      </c>
      <c r="K51" s="186" t="s">
        <v>104</v>
      </c>
      <c r="L51" s="187" t="s">
        <v>90</v>
      </c>
      <c r="M51" s="187" t="s">
        <v>98</v>
      </c>
      <c r="N51" s="188" t="s">
        <v>91</v>
      </c>
      <c r="O51" s="188" t="s">
        <v>92</v>
      </c>
      <c r="P51" s="188" t="s">
        <v>96</v>
      </c>
      <c r="Q51" s="188" t="s">
        <v>99</v>
      </c>
      <c r="R51" s="188" t="s">
        <v>101</v>
      </c>
      <c r="S51" s="91" t="str">
        <f>SUMPRODUCT(SUMIF('Master Sheet'!$B$3:$B$24,$H51:$R51,'Master Sheet'!$E$3:$E$24))</f>
        <v>0</v>
      </c>
      <c r="T51" s="92" t="str">
        <f>SUMPRODUCT(COUNTIFS('Master Sheet'!$B$3:$B$24,$H51:$R51,'Master Sheet'!$C$3:$C$24,T$2))</f>
        <v>0</v>
      </c>
      <c r="U51" s="92" t="str">
        <f>SUMPRODUCT(COUNTIFS('Master Sheet'!$B$3:$B$24,$H51:$R51,'Master Sheet'!$C$3:$C$24,U$2))</f>
        <v>0</v>
      </c>
      <c r="V51" s="93" t="str">
        <f t="shared" si="1"/>
        <v>INVALID</v>
      </c>
    </row>
    <row r="52" ht="15.75" customHeight="1">
      <c r="G52" s="64">
        <v>50.0</v>
      </c>
      <c r="H52" s="185" t="s">
        <v>84</v>
      </c>
      <c r="I52" s="186" t="s">
        <v>94</v>
      </c>
      <c r="J52" s="186" t="s">
        <v>100</v>
      </c>
      <c r="K52" s="186" t="s">
        <v>102</v>
      </c>
      <c r="L52" s="187" t="s">
        <v>95</v>
      </c>
      <c r="M52" s="187" t="s">
        <v>98</v>
      </c>
      <c r="N52" s="188" t="s">
        <v>91</v>
      </c>
      <c r="O52" s="188" t="s">
        <v>92</v>
      </c>
      <c r="P52" s="188" t="s">
        <v>96</v>
      </c>
      <c r="Q52" s="188" t="s">
        <v>99</v>
      </c>
      <c r="R52" s="188" t="s">
        <v>103</v>
      </c>
      <c r="S52" s="91" t="str">
        <f>SUMPRODUCT(SUMIF('Master Sheet'!$B$3:$B$24,$H52:$R52,'Master Sheet'!$E$3:$E$24))</f>
        <v>0</v>
      </c>
      <c r="T52" s="92" t="str">
        <f>SUMPRODUCT(COUNTIFS('Master Sheet'!$B$3:$B$24,$H52:$R52,'Master Sheet'!$C$3:$C$24,T$2))</f>
        <v>0</v>
      </c>
      <c r="U52" s="92" t="str">
        <f>SUMPRODUCT(COUNTIFS('Master Sheet'!$B$3:$B$24,$H52:$R52,'Master Sheet'!$C$3:$C$24,U$2))</f>
        <v>0</v>
      </c>
      <c r="V52" s="93" t="str">
        <f t="shared" si="1"/>
        <v>INVALID</v>
      </c>
    </row>
    <row r="53" ht="15.75" customHeight="1">
      <c r="G53" s="79">
        <v>51.0</v>
      </c>
      <c r="H53" s="185" t="s">
        <v>83</v>
      </c>
      <c r="I53" s="186" t="s">
        <v>94</v>
      </c>
      <c r="J53" s="186" t="s">
        <v>100</v>
      </c>
      <c r="K53" s="186" t="s">
        <v>104</v>
      </c>
      <c r="L53" s="187" t="s">
        <v>88</v>
      </c>
      <c r="M53" s="187" t="s">
        <v>89</v>
      </c>
      <c r="N53" s="188" t="s">
        <v>91</v>
      </c>
      <c r="O53" s="188" t="s">
        <v>92</v>
      </c>
      <c r="P53" s="188" t="s">
        <v>96</v>
      </c>
      <c r="Q53" s="188" t="s">
        <v>101</v>
      </c>
      <c r="R53" s="188" t="s">
        <v>103</v>
      </c>
      <c r="S53" s="91" t="str">
        <f>SUMPRODUCT(SUMIF('Master Sheet'!$B$3:$B$24,$H53:$R53,'Master Sheet'!$E$3:$E$24))</f>
        <v>0</v>
      </c>
      <c r="T53" s="92" t="str">
        <f>SUMPRODUCT(COUNTIFS('Master Sheet'!$B$3:$B$24,$H53:$R53,'Master Sheet'!$C$3:$C$24,T$2))</f>
        <v>0</v>
      </c>
      <c r="U53" s="92" t="str">
        <f>SUMPRODUCT(COUNTIFS('Master Sheet'!$B$3:$B$24,$H53:$R53,'Master Sheet'!$C$3:$C$24,U$2))</f>
        <v>0</v>
      </c>
      <c r="V53" s="93" t="str">
        <f t="shared" si="1"/>
        <v>INVALID</v>
      </c>
    </row>
    <row r="54" ht="15.75" customHeight="1">
      <c r="G54" s="64">
        <v>52.0</v>
      </c>
      <c r="H54" s="185" t="s">
        <v>84</v>
      </c>
      <c r="I54" s="186" t="s">
        <v>94</v>
      </c>
      <c r="J54" s="186" t="s">
        <v>102</v>
      </c>
      <c r="K54" s="186" t="s">
        <v>104</v>
      </c>
      <c r="L54" s="187" t="s">
        <v>88</v>
      </c>
      <c r="M54" s="187" t="s">
        <v>90</v>
      </c>
      <c r="N54" s="188" t="s">
        <v>91</v>
      </c>
      <c r="O54" s="188" t="s">
        <v>92</v>
      </c>
      <c r="P54" s="188" t="s">
        <v>99</v>
      </c>
      <c r="Q54" s="188" t="s">
        <v>101</v>
      </c>
      <c r="R54" s="188" t="s">
        <v>103</v>
      </c>
      <c r="S54" s="91" t="str">
        <f>SUMPRODUCT(SUMIF('Master Sheet'!$B$3:$B$24,$H54:$R54,'Master Sheet'!$E$3:$E$24))</f>
        <v>0</v>
      </c>
      <c r="T54" s="92" t="str">
        <f>SUMPRODUCT(COUNTIFS('Master Sheet'!$B$3:$B$24,$H54:$R54,'Master Sheet'!$C$3:$C$24,T$2))</f>
        <v>0</v>
      </c>
      <c r="U54" s="92" t="str">
        <f>SUMPRODUCT(COUNTIFS('Master Sheet'!$B$3:$B$24,$H54:$R54,'Master Sheet'!$C$3:$C$24,U$2))</f>
        <v>0</v>
      </c>
      <c r="V54" s="93" t="str">
        <f t="shared" si="1"/>
        <v>INVALID</v>
      </c>
    </row>
    <row r="55" ht="15.75" customHeight="1">
      <c r="G55" s="79">
        <v>53.0</v>
      </c>
      <c r="H55" s="185" t="s">
        <v>83</v>
      </c>
      <c r="I55" s="186" t="s">
        <v>97</v>
      </c>
      <c r="J55" s="186" t="s">
        <v>100</v>
      </c>
      <c r="K55" s="186" t="s">
        <v>102</v>
      </c>
      <c r="L55" s="187" t="s">
        <v>88</v>
      </c>
      <c r="M55" s="187" t="s">
        <v>95</v>
      </c>
      <c r="N55" s="188" t="s">
        <v>91</v>
      </c>
      <c r="O55" s="188" t="s">
        <v>93</v>
      </c>
      <c r="P55" s="188" t="s">
        <v>96</v>
      </c>
      <c r="Q55" s="188" t="s">
        <v>99</v>
      </c>
      <c r="R55" s="188" t="s">
        <v>101</v>
      </c>
      <c r="S55" s="91" t="str">
        <f>SUMPRODUCT(SUMIF('Master Sheet'!$B$3:$B$24,$H55:$R55,'Master Sheet'!$E$3:$E$24))</f>
        <v>0</v>
      </c>
      <c r="T55" s="92" t="str">
        <f>SUMPRODUCT(COUNTIFS('Master Sheet'!$B$3:$B$24,$H55:$R55,'Master Sheet'!$C$3:$C$24,T$2))</f>
        <v>0</v>
      </c>
      <c r="U55" s="92" t="str">
        <f>SUMPRODUCT(COUNTIFS('Master Sheet'!$B$3:$B$24,$H55:$R55,'Master Sheet'!$C$3:$C$24,U$2))</f>
        <v>0</v>
      </c>
      <c r="V55" s="93" t="str">
        <f t="shared" si="1"/>
        <v>INVALID</v>
      </c>
    </row>
    <row r="56" ht="15.75" customHeight="1">
      <c r="G56" s="64">
        <v>54.0</v>
      </c>
      <c r="H56" s="185" t="s">
        <v>84</v>
      </c>
      <c r="I56" s="186" t="s">
        <v>97</v>
      </c>
      <c r="J56" s="186" t="s">
        <v>100</v>
      </c>
      <c r="K56" s="186" t="s">
        <v>104</v>
      </c>
      <c r="L56" s="187" t="s">
        <v>88</v>
      </c>
      <c r="M56" s="187" t="s">
        <v>98</v>
      </c>
      <c r="N56" s="188" t="s">
        <v>91</v>
      </c>
      <c r="O56" s="188" t="s">
        <v>93</v>
      </c>
      <c r="P56" s="188" t="s">
        <v>96</v>
      </c>
      <c r="Q56" s="188" t="s">
        <v>99</v>
      </c>
      <c r="R56" s="188" t="s">
        <v>103</v>
      </c>
      <c r="S56" s="91" t="str">
        <f>SUMPRODUCT(SUMIF('Master Sheet'!$B$3:$B$24,$H56:$R56,'Master Sheet'!$E$3:$E$24))</f>
        <v>0</v>
      </c>
      <c r="T56" s="92" t="str">
        <f>SUMPRODUCT(COUNTIFS('Master Sheet'!$B$3:$B$24,$H56:$R56,'Master Sheet'!$C$3:$C$24,T$2))</f>
        <v>0</v>
      </c>
      <c r="U56" s="92" t="str">
        <f>SUMPRODUCT(COUNTIFS('Master Sheet'!$B$3:$B$24,$H56:$R56,'Master Sheet'!$C$3:$C$24,U$2))</f>
        <v>0</v>
      </c>
      <c r="V56" s="93" t="str">
        <f t="shared" si="1"/>
        <v>INVALID</v>
      </c>
    </row>
    <row r="57" ht="15.75" customHeight="1">
      <c r="G57" s="79">
        <v>55.0</v>
      </c>
      <c r="H57" s="185" t="s">
        <v>83</v>
      </c>
      <c r="I57" s="186" t="s">
        <v>97</v>
      </c>
      <c r="J57" s="186" t="s">
        <v>102</v>
      </c>
      <c r="K57" s="186" t="s">
        <v>104</v>
      </c>
      <c r="L57" s="187" t="s">
        <v>89</v>
      </c>
      <c r="M57" s="187" t="s">
        <v>90</v>
      </c>
      <c r="N57" s="188" t="s">
        <v>91</v>
      </c>
      <c r="O57" s="188" t="s">
        <v>93</v>
      </c>
      <c r="P57" s="188" t="s">
        <v>96</v>
      </c>
      <c r="Q57" s="188" t="s">
        <v>101</v>
      </c>
      <c r="R57" s="188" t="s">
        <v>103</v>
      </c>
      <c r="S57" s="91" t="str">
        <f>SUMPRODUCT(SUMIF('Master Sheet'!$B$3:$B$24,$H57:$R57,'Master Sheet'!$E$3:$E$24))</f>
        <v>0</v>
      </c>
      <c r="T57" s="92" t="str">
        <f>SUMPRODUCT(COUNTIFS('Master Sheet'!$B$3:$B$24,$H57:$R57,'Master Sheet'!$C$3:$C$24,T$2))</f>
        <v>0</v>
      </c>
      <c r="U57" s="92" t="str">
        <f>SUMPRODUCT(COUNTIFS('Master Sheet'!$B$3:$B$24,$H57:$R57,'Master Sheet'!$C$3:$C$24,U$2))</f>
        <v>0</v>
      </c>
      <c r="V57" s="93" t="str">
        <f t="shared" si="1"/>
        <v>INVALID</v>
      </c>
    </row>
    <row r="58" ht="15.75" customHeight="1">
      <c r="G58" s="64">
        <v>56.0</v>
      </c>
      <c r="H58" s="185" t="s">
        <v>84</v>
      </c>
      <c r="I58" s="186" t="s">
        <v>100</v>
      </c>
      <c r="J58" s="186" t="s">
        <v>102</v>
      </c>
      <c r="K58" s="186" t="s">
        <v>104</v>
      </c>
      <c r="L58" s="187" t="s">
        <v>89</v>
      </c>
      <c r="M58" s="187" t="s">
        <v>95</v>
      </c>
      <c r="N58" s="188" t="s">
        <v>91</v>
      </c>
      <c r="O58" s="188" t="s">
        <v>93</v>
      </c>
      <c r="P58" s="188" t="s">
        <v>99</v>
      </c>
      <c r="Q58" s="188" t="s">
        <v>101</v>
      </c>
      <c r="R58" s="188" t="s">
        <v>103</v>
      </c>
      <c r="S58" s="91" t="str">
        <f>SUMPRODUCT(SUMIF('Master Sheet'!$B$3:$B$24,$H58:$R58,'Master Sheet'!$E$3:$E$24))</f>
        <v>0</v>
      </c>
      <c r="T58" s="92" t="str">
        <f>SUMPRODUCT(COUNTIFS('Master Sheet'!$B$3:$B$24,$H58:$R58,'Master Sheet'!$C$3:$C$24,T$2))</f>
        <v>0</v>
      </c>
      <c r="U58" s="92" t="str">
        <f>SUMPRODUCT(COUNTIFS('Master Sheet'!$B$3:$B$24,$H58:$R58,'Master Sheet'!$C$3:$C$24,U$2))</f>
        <v>0</v>
      </c>
      <c r="V58" s="93" t="str">
        <f t="shared" si="1"/>
        <v>INVALID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I1:K1"/>
    <mergeCell ref="L1:M1"/>
    <mergeCell ref="N1:R1"/>
    <mergeCell ref="S1:V1"/>
    <mergeCell ref="A15:B15"/>
  </mergeCells>
  <conditionalFormatting sqref="V3:V36 V55:V58 V39:V52">
    <cfRule type="containsText" dxfId="0" priority="1" operator="containsText" text="&quot;INVALID&quot;">
      <formula>NOT(ISERROR(SEARCH(("""INVALID"""),(V3))))</formula>
    </cfRule>
  </conditionalFormatting>
  <conditionalFormatting sqref="V3:V36 V55:V58 V39:V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3:S54">
    <cfRule type="cellIs" dxfId="0" priority="3" operator="greaterThan">
      <formula>100</formula>
    </cfRule>
  </conditionalFormatting>
  <conditionalFormatting sqref="T53:U54">
    <cfRule type="cellIs" dxfId="0" priority="4" operator="greaterThan">
      <formula>7</formula>
    </cfRule>
  </conditionalFormatting>
  <conditionalFormatting sqref="V37:V38">
    <cfRule type="containsText" dxfId="0" priority="5" operator="containsText" text="&quot;INVALID&quot;">
      <formula>NOT(ISERROR(SEARCH(("""INVALID"""),(V37))))</formula>
    </cfRule>
  </conditionalFormatting>
  <conditionalFormatting sqref="V37:V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7:U38">
    <cfRule type="cellIs" dxfId="0" priority="7" operator="greaterThan">
      <formula>7</formula>
    </cfRule>
  </conditionalFormatting>
  <conditionalFormatting sqref="V53:V54">
    <cfRule type="containsText" dxfId="0" priority="8" operator="containsText" text="&quot;INVALID&quot;">
      <formula>NOT(ISERROR(SEARCH(("""INVALID"""),(V53))))</formula>
    </cfRule>
  </conditionalFormatting>
  <conditionalFormatting sqref="V53:V5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:S38">
    <cfRule type="cellIs" dxfId="0" priority="10" operator="greaterThan">
      <formula>100</formula>
    </cfRule>
  </conditionalFormatting>
  <conditionalFormatting sqref="T3:U36 T55:U58 T39:U52">
    <cfRule type="cellIs" dxfId="0" priority="11" operator="greaterThan">
      <formula>7</formula>
    </cfRule>
  </conditionalFormatting>
  <conditionalFormatting sqref="S3:S36 S55:S58 S39:S52">
    <cfRule type="cellIs" dxfId="0" priority="12" operator="greaterThan">
      <formula>100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SharedDoc>false</SharedDoc>
  <HyperlinksChanged>false</HyperlinksChanged>
  <Application>WPS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2006-09-15T18:30:00Z</dcterms:created>
  <dc:creator>Sekhar, Reddy</dc:creator>
  <cp:lastModifiedBy>Sekhar, Reddy</cp:lastModifiedBy>
  <dcterms:modified xsi:type="dcterms:W3CDTF">2020-11-06T15:45:16Z</dcterms:modified>
</cp:coreProperties>
</file>