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Abhiyush\OneDrive\Documents\UTD_3rd Semester\Cloud Computing\Lab 2\axm159230_lab2\Excel Graph Sheet\"/>
    </mc:Choice>
  </mc:AlternateContent>
  <bookViews>
    <workbookView xWindow="0" yWindow="0" windowWidth="2370" windowHeight="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B52" i="1"/>
  <c r="B51" i="1"/>
  <c r="B50" i="1"/>
  <c r="B49" i="1"/>
  <c r="B48" i="1"/>
  <c r="D34" i="1"/>
  <c r="D33" i="1"/>
  <c r="D32" i="1"/>
  <c r="D31" i="1"/>
  <c r="D30" i="1"/>
  <c r="D29" i="1"/>
  <c r="C34" i="1"/>
  <c r="C33" i="1"/>
  <c r="C32" i="1"/>
  <c r="C31" i="1"/>
  <c r="C30" i="1"/>
  <c r="C29" i="1"/>
  <c r="B34" i="1"/>
  <c r="B33" i="1"/>
  <c r="B32" i="1"/>
  <c r="B31" i="1"/>
  <c r="B30" i="1"/>
  <c r="B29" i="1"/>
  <c r="D14" i="1"/>
  <c r="D13" i="1"/>
  <c r="D12" i="1"/>
  <c r="D11" i="1"/>
  <c r="D10" i="1"/>
  <c r="C13" i="1"/>
  <c r="C12" i="1"/>
  <c r="C11" i="1"/>
  <c r="C10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<sst xmlns="http://schemas.openxmlformats.org/spreadsheetml/2006/main" count="62" uniqueCount="28">
  <si>
    <t>Throughput_3</t>
  </si>
  <si>
    <t>Throughput_6</t>
  </si>
  <si>
    <t>Throughput_1</t>
  </si>
  <si>
    <t>10 users</t>
  </si>
  <si>
    <t>40 users</t>
  </si>
  <si>
    <t>80 users</t>
  </si>
  <si>
    <t>160 users</t>
  </si>
  <si>
    <t>320 users</t>
  </si>
  <si>
    <t>640 users</t>
  </si>
  <si>
    <t>1 node</t>
  </si>
  <si>
    <t>3 nodes</t>
  </si>
  <si>
    <t>6 nodes</t>
  </si>
  <si>
    <t>AWS</t>
  </si>
  <si>
    <t>GCE</t>
  </si>
  <si>
    <t>3 node</t>
  </si>
  <si>
    <t>6 node</t>
  </si>
  <si>
    <t>Azure</t>
  </si>
  <si>
    <t>Note: Assuming instance is used only 12 hours per day. Amazon EC2 seems the best here.</t>
  </si>
  <si>
    <t>1 Node</t>
  </si>
  <si>
    <t>3 Nodes</t>
  </si>
  <si>
    <t>ANALYSIS OF THROUGHPUT OF VARIOUS CLOUD PROVIDERS</t>
  </si>
  <si>
    <t xml:space="preserve">If a client has a requirement of 280 to 320 number of concurrent users, </t>
  </si>
  <si>
    <t xml:space="preserve">CONCLUSION: </t>
  </si>
  <si>
    <t>b) In Microsoft Azure, it is observed that a cluster with 3 nodes provides stable performance.</t>
  </si>
  <si>
    <t>c) In AWS also, a cluster of 6 nodes provides better throughput.</t>
  </si>
  <si>
    <t>a) In Google Cloud Compute, it is observed that a cluster of 6 nodes provides better performance.</t>
  </si>
  <si>
    <t>a) In comparison with cost, google cloud compute works out to be cheaper with respect to cost per throughput, as the customer only needs to pay $63.68 for 320 users in a cluster having 6 nodes.</t>
  </si>
  <si>
    <t xml:space="preserve">b) In general, AWS seems to provide better performance when compared with GCE and MS Azure.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</si>
</sst>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Throughput_1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Sheet1!$A$3:$A$8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3518.27</c:v>
                </c:pt>
                <c:pt idx="1">
                  <c:v>4853.95</c:v>
                </c:pt>
                <c:pt idx="2">
                  <c:v>4403.34</c:v>
                </c:pt>
                <c:pt idx="3">
                  <c:v>2111.2399999999998</c:v>
                </c:pt>
                <c:pt idx="4">
                  <c:v>7300.15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D-4DFC-9445-B7C597BCD3A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Throughput_3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Sheet1!$A$3:$A$8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3561.76</c:v>
                </c:pt>
                <c:pt idx="1">
                  <c:v>4553.37</c:v>
                </c:pt>
                <c:pt idx="2">
                  <c:v>4336.67</c:v>
                </c:pt>
                <c:pt idx="3">
                  <c:v>2250.9499999999998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D-4DFC-9445-B7C597BCD3A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Throughput_6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Sheet1!$A$3:$A$8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3612.97</c:v>
                </c:pt>
                <c:pt idx="1">
                  <c:v>5404.6</c:v>
                </c:pt>
                <c:pt idx="2">
                  <c:v>5808</c:v>
                </c:pt>
                <c:pt idx="3">
                  <c:v>5547.65</c:v>
                </c:pt>
                <c:pt idx="4">
                  <c:v>3919.88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D-4DFC-9445-B7C597BC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04512"/>
        <c:axId val="412999264"/>
      </c:lineChart>
      <c:catAx>
        <c:axId val="4130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99264"/>
        <c:crosses val="autoZero"/>
        <c:auto val="1"/>
        <c:lblAlgn val="ctr"/>
        <c:lblOffset val="100"/>
        <c:noMultiLvlLbl val="0"/>
      </c:catAx>
      <c:valAx>
        <c:axId val="412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cost/throughput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2.6717676585367241E-3</c:v>
                </c:pt>
                <c:pt idx="1">
                  <c:v>1.9365671257429518E-3</c:v>
                </c:pt>
                <c:pt idx="2">
                  <c:v>2.1347431722283541E-3</c:v>
                </c:pt>
                <c:pt idx="3">
                  <c:v>4.4523597506678546E-3</c:v>
                </c:pt>
                <c:pt idx="4">
                  <c:v>1.2876447744224434E-3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7DC-8BEE-106D279FAE7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3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7.9174340775347019E-3</c:v>
                </c:pt>
                <c:pt idx="1">
                  <c:v>6.1932151351636261E-3</c:v>
                </c:pt>
                <c:pt idx="2">
                  <c:v>6.5026852400574629E-3</c:v>
                </c:pt>
                <c:pt idx="3">
                  <c:v>1.2528043714875942E-2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7DC-8BEE-106D279FAE7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6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Sheet1!$A$10:$A$15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1.5610425771595115E-2</c:v>
                </c:pt>
                <c:pt idx="1">
                  <c:v>1.0435554897679753E-2</c:v>
                </c:pt>
                <c:pt idx="2">
                  <c:v>9.7107438016528925E-3</c:v>
                </c:pt>
                <c:pt idx="3">
                  <c:v>1.0166466882373618E-2</c:v>
                </c:pt>
                <c:pt idx="4">
                  <c:v>1.4388195557006846E-2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7-47DC-8BEE-106D279F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98968"/>
        <c:axId val="407101264"/>
      </c:lineChart>
      <c:catAx>
        <c:axId val="40709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1264"/>
        <c:crosses val="autoZero"/>
        <c:auto val="1"/>
        <c:lblAlgn val="ctr"/>
        <c:lblOffset val="100"/>
        <c:noMultiLvlLbl val="0"/>
      </c:catAx>
      <c:valAx>
        <c:axId val="407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\throughput- cents\hour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9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cost/throughtput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Sheet1!$A$29:$A$34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1.6705680000000099E-5</c:v>
                </c:pt>
                <c:pt idx="1">
                  <c:v>1.2422100000000074E-5</c:v>
                </c:pt>
                <c:pt idx="2">
                  <c:v>1.4927670000000045E-5</c:v>
                </c:pt>
                <c:pt idx="3">
                  <c:v>1.8630330000000073E-5</c:v>
                </c:pt>
                <c:pt idx="4">
                  <c:v>1.7117752500000079E-5</c:v>
                </c:pt>
                <c:pt idx="5">
                  <c:v>6.9926041875000057E-5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9-4C6E-8322-35D3A6257220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3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Sheet1!$A$29:$A$34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7.4228040000000065E-5</c:v>
                </c:pt>
                <c:pt idx="1">
                  <c:v>5.1270420000000004E-5</c:v>
                </c:pt>
                <c:pt idx="2">
                  <c:v>5.7628815000000014E-5</c:v>
                </c:pt>
                <c:pt idx="3">
                  <c:v>6.2152094999999997E-5</c:v>
                </c:pt>
                <c:pt idx="4">
                  <c:v>6.5539972500000041E-5</c:v>
                </c:pt>
                <c:pt idx="5">
                  <c:v>9.1436561250000004E-5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9-4C6E-8322-35D3A6257220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6 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Sheet1!$A$29:$A$34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1.7086944000000009E-4</c:v>
                </c:pt>
                <c:pt idx="1">
                  <c:v>1.2887964000000003E-4</c:v>
                </c:pt>
                <c:pt idx="2">
                  <c:v>1.3555176000000011E-4</c:v>
                </c:pt>
                <c:pt idx="3">
                  <c:v>1.5097645499999998E-4</c:v>
                </c:pt>
                <c:pt idx="4">
                  <c:v>1.4830662000000008E-4</c:v>
                </c:pt>
                <c:pt idx="5">
                  <c:v>2.0467436625000026E-4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9-4C6E-8322-35D3A625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30392"/>
        <c:axId val="487931048"/>
      </c:lineChart>
      <c:catAx>
        <c:axId val="48793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1048"/>
        <c:crosses val="autoZero"/>
        <c:auto val="1"/>
        <c:lblAlgn val="ctr"/>
        <c:lblOffset val="100"/>
        <c:noMultiLvlLbl val="0"/>
      </c:catAx>
      <c:valAx>
        <c:axId val="4879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cost/throughput</a:t>
                </a:r>
                <a:r>
                  <a:rPr lang="en-US" baseline="0"/>
                  <a:t> - cents per hout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716475095785438E-2"/>
              <c:y val="0.35792076771653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throughput/users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Throughput_1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Sheet1!$A$21:$A$26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11253.6574386675</c:v>
                </c:pt>
                <c:pt idx="1">
                  <c:v>15134.317063942401</c:v>
                </c:pt>
                <c:pt idx="2">
                  <c:v>12594.0618998142</c:v>
                </c:pt>
                <c:pt idx="3">
                  <c:v>10091.0719241151</c:v>
                </c:pt>
                <c:pt idx="4">
                  <c:v>10982.750217938899</c:v>
                </c:pt>
                <c:pt idx="5">
                  <c:v>2688.5548639528201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B74-BC4C-E20BFA2D9E2B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Throughput_3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Sheet1!$A$21:$A$26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Sheet1!$C$21:$C$26</c:f>
              <c:numCache>
                <c:formatCode>General</c:formatCode>
                <c:ptCount val="6"/>
                <c:pt idx="0">
                  <c:v>7598.2068231897201</c:v>
                </c:pt>
                <c:pt idx="1">
                  <c:v>11000.495022276</c:v>
                </c:pt>
                <c:pt idx="2">
                  <c:v>9786.7707326621203</c:v>
                </c:pt>
                <c:pt idx="3">
                  <c:v>9074.51309565671</c:v>
                </c:pt>
                <c:pt idx="4">
                  <c:v>8605.4354081396596</c:v>
                </c:pt>
                <c:pt idx="5">
                  <c:v>6168.2109682356404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D-4B74-BC4C-E20BFA2D9E2B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Throughput_6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Sheet1!$A$21:$A$26</c:f>
              <c:strCache>
                <c:ptCount val="6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  <c:pt idx="5">
                  <c:v>640 users</c:v>
                </c:pt>
              </c:strCache>
            </c:strRef>
          </c:cat>
          <c:val>
            <c:numRef>
              <c:f>Sheet1!$D$21:$D$26</c:f>
              <c:numCache>
                <c:formatCode>General</c:formatCode>
                <c:ptCount val="6"/>
                <c:pt idx="0">
                  <c:v>6601.5315553208302</c:v>
                </c:pt>
                <c:pt idx="1">
                  <c:v>8752.3521946523106</c:v>
                </c:pt>
                <c:pt idx="2">
                  <c:v>8321.5444786552307</c:v>
                </c:pt>
                <c:pt idx="3">
                  <c:v>7471.3636639567403</c:v>
                </c:pt>
                <c:pt idx="4">
                  <c:v>7605.8641212374696</c:v>
                </c:pt>
                <c:pt idx="5">
                  <c:v>5511.1933197447897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D-4B74-BC4C-E20BFA2D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23736"/>
        <c:axId val="481526360"/>
      </c:lineChart>
      <c:catAx>
        <c:axId val="48152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6360"/>
        <c:crosses val="autoZero"/>
        <c:auto val="1"/>
        <c:lblAlgn val="ctr"/>
        <c:lblOffset val="100"/>
        <c:noMultiLvlLbl val="0"/>
      </c:catAx>
      <c:valAx>
        <c:axId val="4815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throughput/users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Throughput_1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Sheet1!$A$39:$A$43</c:f>
              <c:strCache>
                <c:ptCount val="5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4515.8900000000003</c:v>
                </c:pt>
                <c:pt idx="1">
                  <c:v>6818.72</c:v>
                </c:pt>
                <c:pt idx="2">
                  <c:v>4718.53</c:v>
                </c:pt>
                <c:pt idx="3">
                  <c:v>826.1</c:v>
                </c:pt>
                <c:pt idx="4">
                  <c:v>293.76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4-4157-B41F-063CE203DBD3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Throughput_3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Sheet1!$A$39:$A$43</c:f>
              <c:strCache>
                <c:ptCount val="5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5195.6099999999997</c:v>
                </c:pt>
                <c:pt idx="1">
                  <c:v>8916.82</c:v>
                </c:pt>
                <c:pt idx="2">
                  <c:v>9568.23</c:v>
                </c:pt>
                <c:pt idx="3">
                  <c:v>7200.39</c:v>
                </c:pt>
                <c:pt idx="4">
                  <c:v>6916.54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4-4157-B41F-063CE203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22312"/>
        <c:axId val="492316080"/>
      </c:lineChart>
      <c:catAx>
        <c:axId val="49232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6080"/>
        <c:crosses val="autoZero"/>
        <c:auto val="1"/>
        <c:lblAlgn val="ctr"/>
        <c:lblOffset val="100"/>
        <c:noMultiLvlLbl val="0"/>
      </c:catAx>
      <c:valAx>
        <c:axId val="4923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cost/throughtput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8312175263806312"/>
          <c:y val="3.357314148681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1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Sheet1!$A$48:$A$52</c:f>
              <c:strCache>
                <c:ptCount val="5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</c:strCache>
            </c:strRef>
          </c:cat>
          <c:val>
            <c:numRef>
              <c:f>Sheet1!$B$48:$B$52</c:f>
              <c:numCache>
                <c:formatCode>General</c:formatCode>
                <c:ptCount val="5"/>
                <c:pt idx="0">
                  <c:v>2.5908514157785062E-3</c:v>
                </c:pt>
                <c:pt idx="1">
                  <c:v>1.7158645610906443E-3</c:v>
                </c:pt>
                <c:pt idx="2">
                  <c:v>2.4795858032056594E-3</c:v>
                </c:pt>
                <c:pt idx="3">
                  <c:v>1.4162934269458902E-2</c:v>
                </c:pt>
                <c:pt idx="4">
                  <c:v>3.9828431372549017E-2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2-4036-B2D0-66EC8933EBD1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3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Sheet1!$A$48:$A$52</c:f>
              <c:strCache>
                <c:ptCount val="5"/>
                <c:pt idx="0">
                  <c:v>10 users</c:v>
                </c:pt>
                <c:pt idx="1">
                  <c:v>40 users</c:v>
                </c:pt>
                <c:pt idx="2">
                  <c:v>80 users</c:v>
                </c:pt>
                <c:pt idx="3">
                  <c:v>160 users</c:v>
                </c:pt>
                <c:pt idx="4">
                  <c:v>320 users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6.8018962162287016E-3</c:v>
                </c:pt>
                <c:pt idx="1">
                  <c:v>3.9632963321004581E-3</c:v>
                </c:pt>
                <c:pt idx="2">
                  <c:v>3.6934730874989422E-3</c:v>
                </c:pt>
                <c:pt idx="3">
                  <c:v>4.9080674796781847E-3</c:v>
                </c:pt>
                <c:pt idx="4">
                  <c:v>5.1094911617658549E-3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2-4036-B2D0-66EC893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2952"/>
        <c:axId val="460617544"/>
      </c:lineChart>
      <c:catAx>
        <c:axId val="46061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7544"/>
        <c:crosses val="autoZero"/>
        <c:auto val="1"/>
        <c:lblAlgn val="ctr"/>
        <c:lblOffset val="100"/>
        <c:noMultiLvlLbl val="0"/>
      </c:catAx>
      <c:valAx>
        <c:axId val="4606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cost/throughput - cents per hout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9525</xdr:rowOff>
    </xdr:from>
    <xdr:to>
      <xdr:col>13</xdr:col>
      <xdr:colOff>333375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</xdr:row>
      <xdr:rowOff>0</xdr:rowOff>
    </xdr:from>
    <xdr:to>
      <xdr:col>21</xdr:col>
      <xdr:colOff>285750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19</xdr:row>
      <xdr:rowOff>19050</xdr:rowOff>
    </xdr:from>
    <xdr:to>
      <xdr:col>20</xdr:col>
      <xdr:colOff>495299</xdr:colOff>
      <xdr:row>31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18</xdr:row>
      <xdr:rowOff>0</xdr:rowOff>
    </xdr:from>
    <xdr:to>
      <xdr:col>13</xdr:col>
      <xdr:colOff>333375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36</xdr:row>
      <xdr:rowOff>104775</xdr:rowOff>
    </xdr:from>
    <xdr:to>
      <xdr:col>13</xdr:col>
      <xdr:colOff>457200</xdr:colOff>
      <xdr:row>47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142875</xdr:colOff>
      <xdr:row>36</xdr:row>
      <xdr:rowOff>95250</xdr:rowOff>
    </xdr:from>
    <xdr:to>
      <xdr:col>20</xdr:col>
      <xdr:colOff>590551</xdr:colOff>
      <xdr:row>47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E33" workbookViewId="0">
      <selection activeCell="F32" sqref="F32"/>
    </sheetView>
  </sheetViews>
  <sheetFormatPr defaultRowHeight="15" x14ac:dyDescent="0.25"/>
  <cols>
    <col min="1" max="1" width="17.5703125" customWidth="1"/>
    <col min="2" max="2" width="24.7109375" customWidth="1"/>
    <col min="3" max="3" width="23" customWidth="1"/>
    <col min="4" max="4" width="17.140625" customWidth="1"/>
  </cols>
  <sheetData>
    <row r="1" spans="1:4" x14ac:dyDescent="0.25">
      <c r="A1" s="11" t="s">
        <v>13</v>
      </c>
      <c r="B1" s="11"/>
      <c r="C1" s="11"/>
      <c r="D1" s="11"/>
    </row>
    <row r="2" spans="1:4" x14ac:dyDescent="0.25">
      <c r="A2" s="2"/>
      <c r="B2" s="3" t="s">
        <v>2</v>
      </c>
      <c r="C2" s="3" t="s">
        <v>0</v>
      </c>
      <c r="D2" s="3" t="s">
        <v>1</v>
      </c>
    </row>
    <row r="3" spans="1:4" x14ac:dyDescent="0.25">
      <c r="A3" s="2" t="s">
        <v>3</v>
      </c>
      <c r="B3" s="3">
        <v>3518.27</v>
      </c>
      <c r="C3" s="3">
        <v>3561.76</v>
      </c>
      <c r="D3" s="3">
        <v>3612.97</v>
      </c>
    </row>
    <row r="4" spans="1:4" x14ac:dyDescent="0.25">
      <c r="A4" s="2" t="s">
        <v>4</v>
      </c>
      <c r="B4" s="3">
        <v>4853.95</v>
      </c>
      <c r="C4" s="3">
        <v>4553.37</v>
      </c>
      <c r="D4" s="3">
        <v>5404.6</v>
      </c>
    </row>
    <row r="5" spans="1:4" x14ac:dyDescent="0.25">
      <c r="A5" s="2" t="s">
        <v>5</v>
      </c>
      <c r="B5" s="3">
        <v>4403.34</v>
      </c>
      <c r="C5" s="3">
        <v>4336.67</v>
      </c>
      <c r="D5" s="3">
        <v>5808</v>
      </c>
    </row>
    <row r="6" spans="1:4" x14ac:dyDescent="0.25">
      <c r="A6" s="2" t="s">
        <v>6</v>
      </c>
      <c r="B6" s="3">
        <v>2111.2399999999998</v>
      </c>
      <c r="C6" s="3">
        <v>2250.9499999999998</v>
      </c>
      <c r="D6" s="3">
        <v>5547.65</v>
      </c>
    </row>
    <row r="7" spans="1:4" x14ac:dyDescent="0.25">
      <c r="A7" s="2" t="s">
        <v>7</v>
      </c>
      <c r="B7" s="3">
        <v>7300.15</v>
      </c>
      <c r="C7" s="3"/>
      <c r="D7" s="3">
        <v>3919.88</v>
      </c>
    </row>
    <row r="8" spans="1:4" x14ac:dyDescent="0.25">
      <c r="A8" s="2" t="s">
        <v>8</v>
      </c>
      <c r="B8" s="3"/>
      <c r="C8" s="3"/>
      <c r="D8" s="3"/>
    </row>
    <row r="9" spans="1:4" x14ac:dyDescent="0.25">
      <c r="A9" s="2"/>
      <c r="B9" s="3" t="s">
        <v>9</v>
      </c>
      <c r="C9" s="3" t="s">
        <v>10</v>
      </c>
      <c r="D9" s="3" t="s">
        <v>11</v>
      </c>
    </row>
    <row r="10" spans="1:4" x14ac:dyDescent="0.25">
      <c r="A10" s="2" t="s">
        <v>3</v>
      </c>
      <c r="B10" s="3">
        <f>9.4/B3</f>
        <v>2.6717676585367241E-3</v>
      </c>
      <c r="C10" s="3">
        <f>28.2/C3</f>
        <v>7.9174340775347019E-3</v>
      </c>
      <c r="D10" s="3">
        <f>56.4/D3</f>
        <v>1.5610425771595115E-2</v>
      </c>
    </row>
    <row r="11" spans="1:4" x14ac:dyDescent="0.25">
      <c r="A11" s="2" t="s">
        <v>4</v>
      </c>
      <c r="B11" s="3">
        <f>9.4/B4</f>
        <v>1.9365671257429518E-3</v>
      </c>
      <c r="C11" s="3">
        <f>28.2/C4</f>
        <v>6.1932151351636261E-3</v>
      </c>
      <c r="D11" s="3">
        <f>56.4/D4</f>
        <v>1.0435554897679753E-2</v>
      </c>
    </row>
    <row r="12" spans="1:4" x14ac:dyDescent="0.25">
      <c r="A12" s="2" t="s">
        <v>5</v>
      </c>
      <c r="B12" s="3">
        <f>9.4/B5</f>
        <v>2.1347431722283541E-3</v>
      </c>
      <c r="C12" s="3">
        <f>28.2/C5</f>
        <v>6.5026852400574629E-3</v>
      </c>
      <c r="D12" s="3">
        <f>56.4/D5</f>
        <v>9.7107438016528925E-3</v>
      </c>
    </row>
    <row r="13" spans="1:4" x14ac:dyDescent="0.25">
      <c r="A13" s="2" t="s">
        <v>6</v>
      </c>
      <c r="B13" s="3">
        <f>9.4/B6</f>
        <v>4.4523597506678546E-3</v>
      </c>
      <c r="C13" s="3">
        <f>28.2/C6</f>
        <v>1.2528043714875942E-2</v>
      </c>
      <c r="D13" s="3">
        <f>56.4/D6</f>
        <v>1.0166466882373618E-2</v>
      </c>
    </row>
    <row r="14" spans="1:4" x14ac:dyDescent="0.25">
      <c r="A14" s="2" t="s">
        <v>7</v>
      </c>
      <c r="B14" s="3">
        <f>9.4/B7</f>
        <v>1.2876447744224434E-3</v>
      </c>
      <c r="C14" s="3"/>
      <c r="D14" s="3">
        <f>56.4/D7</f>
        <v>1.4388195557006846E-2</v>
      </c>
    </row>
    <row r="15" spans="1:4" x14ac:dyDescent="0.25">
      <c r="A15" s="2" t="s">
        <v>8</v>
      </c>
      <c r="B15" s="3"/>
      <c r="C15" s="3"/>
      <c r="D15" s="3"/>
    </row>
    <row r="19" spans="1:4" x14ac:dyDescent="0.25">
      <c r="A19" s="12" t="s">
        <v>12</v>
      </c>
      <c r="B19" s="12"/>
      <c r="C19" s="12"/>
      <c r="D19" s="12"/>
    </row>
    <row r="20" spans="1:4" x14ac:dyDescent="0.25">
      <c r="A20" s="2"/>
      <c r="B20" s="1" t="s">
        <v>2</v>
      </c>
      <c r="C20" s="1" t="s">
        <v>0</v>
      </c>
      <c r="D20" s="1" t="s">
        <v>1</v>
      </c>
    </row>
    <row r="21" spans="1:4" x14ac:dyDescent="0.25">
      <c r="A21" s="1" t="s">
        <v>3</v>
      </c>
      <c r="B21" s="1">
        <v>11253.6574386675</v>
      </c>
      <c r="C21" s="1">
        <v>7598.2068231897201</v>
      </c>
      <c r="D21" s="1">
        <v>6601.5315553208302</v>
      </c>
    </row>
    <row r="22" spans="1:4" x14ac:dyDescent="0.25">
      <c r="A22" s="1" t="s">
        <v>4</v>
      </c>
      <c r="B22" s="1">
        <v>15134.317063942401</v>
      </c>
      <c r="C22" s="1">
        <v>11000.495022276</v>
      </c>
      <c r="D22" s="1">
        <v>8752.3521946523106</v>
      </c>
    </row>
    <row r="23" spans="1:4" x14ac:dyDescent="0.25">
      <c r="A23" s="1" t="s">
        <v>5</v>
      </c>
      <c r="B23" s="1">
        <v>12594.0618998142</v>
      </c>
      <c r="C23" s="1">
        <v>9786.7707326621203</v>
      </c>
      <c r="D23" s="1">
        <v>8321.5444786552307</v>
      </c>
    </row>
    <row r="24" spans="1:4" x14ac:dyDescent="0.25">
      <c r="A24" s="1" t="s">
        <v>6</v>
      </c>
      <c r="B24" s="1">
        <v>10091.0719241151</v>
      </c>
      <c r="C24" s="1">
        <v>9074.51309565671</v>
      </c>
      <c r="D24" s="1">
        <v>7471.3636639567403</v>
      </c>
    </row>
    <row r="25" spans="1:4" x14ac:dyDescent="0.25">
      <c r="A25" s="1" t="s">
        <v>7</v>
      </c>
      <c r="B25" s="1">
        <v>10982.750217938899</v>
      </c>
      <c r="C25" s="1">
        <v>8605.4354081396596</v>
      </c>
      <c r="D25" s="1">
        <v>7605.8641212374696</v>
      </c>
    </row>
    <row r="26" spans="1:4" x14ac:dyDescent="0.25">
      <c r="A26" s="1" t="s">
        <v>8</v>
      </c>
      <c r="B26" s="1">
        <v>2688.5548639528201</v>
      </c>
      <c r="C26" s="1">
        <v>6168.2109682356404</v>
      </c>
      <c r="D26" s="1">
        <v>5511.1933197447897</v>
      </c>
    </row>
    <row r="27" spans="1:4" x14ac:dyDescent="0.25">
      <c r="A27" s="2"/>
      <c r="B27" s="2"/>
      <c r="C27" s="2"/>
      <c r="D27" s="2"/>
    </row>
    <row r="28" spans="1:4" x14ac:dyDescent="0.25">
      <c r="A28" s="2"/>
      <c r="B28" s="1" t="s">
        <v>9</v>
      </c>
      <c r="C28" s="1" t="s">
        <v>14</v>
      </c>
      <c r="D28" s="1" t="s">
        <v>15</v>
      </c>
    </row>
    <row r="29" spans="1:4" x14ac:dyDescent="0.25">
      <c r="A29" s="1" t="s">
        <v>3</v>
      </c>
      <c r="B29" s="3">
        <f t="shared" ref="B29:B34" si="0">0.188/B21</f>
        <v>1.6705680000000099E-5</v>
      </c>
      <c r="C29" s="3">
        <f t="shared" ref="C29:C34" si="1">0.564/C21</f>
        <v>7.4228040000000065E-5</v>
      </c>
      <c r="D29" s="3">
        <f t="shared" ref="D29:D34" si="2">1.128/D21</f>
        <v>1.7086944000000009E-4</v>
      </c>
    </row>
    <row r="30" spans="1:4" x14ac:dyDescent="0.25">
      <c r="A30" s="1" t="s">
        <v>4</v>
      </c>
      <c r="B30" s="3">
        <f t="shared" si="0"/>
        <v>1.2422100000000074E-5</v>
      </c>
      <c r="C30" s="3">
        <f t="shared" si="1"/>
        <v>5.1270420000000004E-5</v>
      </c>
      <c r="D30" s="3">
        <f t="shared" si="2"/>
        <v>1.2887964000000003E-4</v>
      </c>
    </row>
    <row r="31" spans="1:4" x14ac:dyDescent="0.25">
      <c r="A31" s="1" t="s">
        <v>5</v>
      </c>
      <c r="B31" s="3">
        <f t="shared" si="0"/>
        <v>1.4927670000000045E-5</v>
      </c>
      <c r="C31" s="3">
        <f t="shared" si="1"/>
        <v>5.7628815000000014E-5</v>
      </c>
      <c r="D31" s="3">
        <f t="shared" si="2"/>
        <v>1.3555176000000011E-4</v>
      </c>
    </row>
    <row r="32" spans="1:4" x14ac:dyDescent="0.25">
      <c r="A32" s="1" t="s">
        <v>6</v>
      </c>
      <c r="B32" s="3">
        <f t="shared" si="0"/>
        <v>1.8630330000000073E-5</v>
      </c>
      <c r="C32" s="3">
        <f t="shared" si="1"/>
        <v>6.2152094999999997E-5</v>
      </c>
      <c r="D32" s="3">
        <f t="shared" si="2"/>
        <v>1.5097645499999998E-4</v>
      </c>
    </row>
    <row r="33" spans="1:4" x14ac:dyDescent="0.25">
      <c r="A33" s="1" t="s">
        <v>7</v>
      </c>
      <c r="B33" s="3">
        <f t="shared" si="0"/>
        <v>1.7117752500000079E-5</v>
      </c>
      <c r="C33" s="3">
        <f t="shared" si="1"/>
        <v>6.5539972500000041E-5</v>
      </c>
      <c r="D33" s="3">
        <f t="shared" si="2"/>
        <v>1.4830662000000008E-4</v>
      </c>
    </row>
    <row r="34" spans="1:4" x14ac:dyDescent="0.25">
      <c r="A34" s="1" t="s">
        <v>8</v>
      </c>
      <c r="B34" s="3">
        <f t="shared" si="0"/>
        <v>6.9926041875000057E-5</v>
      </c>
      <c r="C34" s="3">
        <f t="shared" si="1"/>
        <v>9.1436561250000004E-5</v>
      </c>
      <c r="D34" s="3">
        <f t="shared" si="2"/>
        <v>2.0467436625000026E-4</v>
      </c>
    </row>
    <row r="37" spans="1:4" x14ac:dyDescent="0.25">
      <c r="A37" s="12" t="s">
        <v>16</v>
      </c>
      <c r="B37" s="12"/>
      <c r="C37" s="12"/>
      <c r="D37" s="12"/>
    </row>
    <row r="38" spans="1:4" ht="15.75" x14ac:dyDescent="0.25">
      <c r="A38" s="5"/>
      <c r="B38" s="5" t="s">
        <v>2</v>
      </c>
      <c r="C38" s="5" t="s">
        <v>0</v>
      </c>
      <c r="D38" s="3"/>
    </row>
    <row r="39" spans="1:4" ht="15.75" x14ac:dyDescent="0.25">
      <c r="A39" s="4" t="s">
        <v>3</v>
      </c>
      <c r="B39" s="6">
        <v>4515.8900000000003</v>
      </c>
      <c r="C39" s="6">
        <v>5195.6099999999997</v>
      </c>
      <c r="D39" s="2"/>
    </row>
    <row r="40" spans="1:4" ht="15.75" x14ac:dyDescent="0.25">
      <c r="A40" s="4" t="s">
        <v>4</v>
      </c>
      <c r="B40" s="6">
        <v>6818.72</v>
      </c>
      <c r="C40" s="6">
        <v>8916.82</v>
      </c>
      <c r="D40" s="2"/>
    </row>
    <row r="41" spans="1:4" ht="15.75" x14ac:dyDescent="0.25">
      <c r="A41" s="4" t="s">
        <v>5</v>
      </c>
      <c r="B41" s="6">
        <v>4718.53</v>
      </c>
      <c r="C41" s="6">
        <v>9568.23</v>
      </c>
      <c r="D41" s="2"/>
    </row>
    <row r="42" spans="1:4" ht="15.75" x14ac:dyDescent="0.25">
      <c r="A42" s="4" t="s">
        <v>6</v>
      </c>
      <c r="B42" s="6">
        <v>826.1</v>
      </c>
      <c r="C42" s="6">
        <v>7200.39</v>
      </c>
      <c r="D42" s="2"/>
    </row>
    <row r="43" spans="1:4" ht="15.75" x14ac:dyDescent="0.25">
      <c r="A43" s="4" t="s">
        <v>7</v>
      </c>
      <c r="B43" s="6">
        <v>293.76</v>
      </c>
      <c r="C43" s="7">
        <v>6916.54</v>
      </c>
      <c r="D43" s="2"/>
    </row>
    <row r="44" spans="1:4" x14ac:dyDescent="0.25">
      <c r="A44" s="2"/>
      <c r="B44" s="1"/>
      <c r="C44" s="1"/>
      <c r="D44" s="2"/>
    </row>
    <row r="45" spans="1:4" x14ac:dyDescent="0.25">
      <c r="A45" s="2"/>
      <c r="B45" s="1"/>
      <c r="C45" s="1"/>
      <c r="D45" s="2"/>
    </row>
    <row r="46" spans="1:4" x14ac:dyDescent="0.25">
      <c r="A46" s="2"/>
      <c r="B46" s="1"/>
      <c r="C46" s="1"/>
      <c r="D46" s="2"/>
    </row>
    <row r="47" spans="1:4" ht="15.75" x14ac:dyDescent="0.25">
      <c r="A47" s="4"/>
      <c r="B47" s="6" t="s">
        <v>18</v>
      </c>
      <c r="C47" s="6" t="s">
        <v>19</v>
      </c>
      <c r="D47" s="2"/>
    </row>
    <row r="48" spans="1:4" ht="15.75" x14ac:dyDescent="0.25">
      <c r="A48" s="4" t="s">
        <v>3</v>
      </c>
      <c r="B48" s="1">
        <f>11.7/B39</f>
        <v>2.5908514157785062E-3</v>
      </c>
      <c r="C48" s="1">
        <f>35.34/C39</f>
        <v>6.8018962162287016E-3</v>
      </c>
      <c r="D48" s="2"/>
    </row>
    <row r="49" spans="1:6" ht="15.75" x14ac:dyDescent="0.25">
      <c r="A49" s="4" t="s">
        <v>4</v>
      </c>
      <c r="B49" s="1">
        <f>11.7/B40</f>
        <v>1.7158645610906443E-3</v>
      </c>
      <c r="C49" s="1">
        <f>35.34/C40</f>
        <v>3.9632963321004581E-3</v>
      </c>
      <c r="D49" s="2"/>
    </row>
    <row r="50" spans="1:6" ht="15.75" x14ac:dyDescent="0.25">
      <c r="A50" s="4" t="s">
        <v>5</v>
      </c>
      <c r="B50" s="1">
        <f>11.7/B41</f>
        <v>2.4795858032056594E-3</v>
      </c>
      <c r="C50" s="1">
        <f>35.34/C41</f>
        <v>3.6934730874989422E-3</v>
      </c>
      <c r="D50" s="2"/>
    </row>
    <row r="51" spans="1:6" ht="15.75" x14ac:dyDescent="0.25">
      <c r="A51" s="4" t="s">
        <v>6</v>
      </c>
      <c r="B51" s="1">
        <f>11.7/B42</f>
        <v>1.4162934269458902E-2</v>
      </c>
      <c r="C51" s="1">
        <f>35.34/C42</f>
        <v>4.9080674796781847E-3</v>
      </c>
      <c r="D51" s="2"/>
    </row>
    <row r="52" spans="1:6" ht="15.75" x14ac:dyDescent="0.25">
      <c r="A52" s="4" t="s">
        <v>7</v>
      </c>
      <c r="B52" s="1">
        <f>11.7/B43</f>
        <v>3.9828431372549017E-2</v>
      </c>
      <c r="C52" s="1">
        <f>35.34/C43</f>
        <v>5.1094911617658549E-3</v>
      </c>
      <c r="D52" s="2"/>
    </row>
    <row r="54" spans="1:6" x14ac:dyDescent="0.25">
      <c r="B54" s="13" t="s">
        <v>17</v>
      </c>
      <c r="C54" s="13"/>
      <c r="D54" s="13"/>
      <c r="E54" s="13"/>
      <c r="F54" s="13"/>
    </row>
  </sheetData>
  <mergeCells count="4">
    <mergeCell ref="A1:D1"/>
    <mergeCell ref="A19:D19"/>
    <mergeCell ref="A37:D37"/>
    <mergeCell ref="B54:F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7" sqref="D17"/>
    </sheetView>
  </sheetViews>
  <sheetFormatPr defaultRowHeight="15" x14ac:dyDescent="0.25"/>
  <cols>
    <col min="1" max="1" width="9.140625" customWidth="1"/>
  </cols>
  <sheetData>
    <row r="1" spans="1:18" x14ac:dyDescent="0.25">
      <c r="G1" s="14" t="s">
        <v>20</v>
      </c>
      <c r="H1" s="14"/>
      <c r="I1" s="14"/>
      <c r="J1" s="14"/>
      <c r="K1" s="14"/>
      <c r="L1" s="14"/>
      <c r="M1" s="14"/>
    </row>
    <row r="3" spans="1:18" x14ac:dyDescent="0.25">
      <c r="A3" s="10" t="s">
        <v>21</v>
      </c>
      <c r="B3" s="10"/>
      <c r="C3" s="10"/>
      <c r="D3" s="10"/>
      <c r="E3" s="10"/>
      <c r="F3" s="10"/>
      <c r="G3" s="10"/>
    </row>
    <row r="5" spans="1:18" x14ac:dyDescent="0.25">
      <c r="A5" s="8" t="s">
        <v>25</v>
      </c>
    </row>
    <row r="6" spans="1:18" x14ac:dyDescent="0.25">
      <c r="A6" s="8" t="s">
        <v>23</v>
      </c>
    </row>
    <row r="7" spans="1:18" x14ac:dyDescent="0.25">
      <c r="A7" s="8" t="s">
        <v>24</v>
      </c>
    </row>
    <row r="9" spans="1:18" x14ac:dyDescent="0.25">
      <c r="A9" s="15" t="s">
        <v>22</v>
      </c>
      <c r="B9" s="15"/>
    </row>
    <row r="10" spans="1:18" x14ac:dyDescent="0.25">
      <c r="A10" s="17" t="s">
        <v>26</v>
      </c>
      <c r="B10" s="17"/>
      <c r="C10" s="17"/>
      <c r="D10" s="17"/>
      <c r="E10" s="17"/>
      <c r="F10" s="1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25">
      <c r="A11" s="17" t="s">
        <v>27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9"/>
      <c r="K12" s="9"/>
      <c r="L12" s="9"/>
      <c r="M12" s="9"/>
      <c r="N12" s="9"/>
      <c r="O12" s="9"/>
      <c r="P12" s="9"/>
      <c r="Q12" s="9"/>
      <c r="R12" s="9"/>
    </row>
  </sheetData>
  <mergeCells count="3">
    <mergeCell ref="G1:M1"/>
    <mergeCell ref="A9:B9"/>
    <mergeCell ref="A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Gopalan</dc:creator>
  <cp:lastModifiedBy>Abhiyush</cp:lastModifiedBy>
  <dcterms:created xsi:type="dcterms:W3CDTF">2017-03-12T23:29:26Z</dcterms:created>
  <dcterms:modified xsi:type="dcterms:W3CDTF">2017-03-13T05:57:25Z</dcterms:modified>
</cp:coreProperties>
</file>