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7477E371-A80B-4684-BED1-3669729BC752}" xr6:coauthVersionLast="47" xr6:coauthVersionMax="47" xr10:uidLastSave="{00000000-0000-0000-0000-000000000000}"/>
  <bookViews>
    <workbookView xWindow="-108" yWindow="-108" windowWidth="23256" windowHeight="12576" xr2:uid="{3209D17C-0F5C-4895-BA2D-FBE4C1879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42" i="1"/>
  <c r="H37" i="1"/>
  <c r="Q36" i="1"/>
  <c r="S36" i="1"/>
  <c r="H36" i="1"/>
  <c r="S35" i="1"/>
  <c r="H35" i="1"/>
  <c r="Q35" i="1"/>
  <c r="H27" i="1"/>
  <c r="H28" i="1"/>
  <c r="H30" i="1"/>
  <c r="H31" i="1"/>
  <c r="H32" i="1"/>
  <c r="H33" i="1"/>
  <c r="H34" i="1"/>
  <c r="G2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H2" i="1"/>
  <c r="G4" i="1"/>
  <c r="G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7" i="1"/>
  <c r="G38" i="1"/>
  <c r="G39" i="1"/>
  <c r="G40" i="1"/>
  <c r="G2" i="1"/>
  <c r="S40" i="1"/>
  <c r="S26" i="1"/>
  <c r="S27" i="1"/>
  <c r="S28" i="1"/>
  <c r="S29" i="1"/>
  <c r="S30" i="1"/>
  <c r="S31" i="1"/>
  <c r="S32" i="1"/>
  <c r="S33" i="1"/>
  <c r="S34" i="1"/>
  <c r="S37" i="1"/>
  <c r="S38" i="1"/>
  <c r="S39" i="1"/>
  <c r="Q29" i="1"/>
  <c r="Q30" i="1"/>
  <c r="Q31" i="1"/>
  <c r="Q32" i="1"/>
  <c r="Q33" i="1"/>
  <c r="Q34" i="1"/>
  <c r="Q37" i="1"/>
  <c r="Q38" i="1"/>
  <c r="Q39" i="1"/>
  <c r="Q40" i="1"/>
  <c r="Q26" i="1"/>
  <c r="Q27" i="1"/>
  <c r="Q28" i="1"/>
  <c r="Q2" i="1"/>
  <c r="Q3" i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O41" i="1"/>
  <c r="Q41" i="1" s="1"/>
  <c r="Q25" i="1"/>
  <c r="Q24" i="1"/>
  <c r="Q23" i="1"/>
  <c r="Q22" i="1"/>
  <c r="G41" i="1" l="1"/>
  <c r="N41" i="1"/>
  <c r="M41" i="1"/>
  <c r="L41" i="1"/>
  <c r="E41" i="1"/>
  <c r="F41" i="1"/>
  <c r="H41" i="1"/>
  <c r="I41" i="1"/>
  <c r="J41" i="1"/>
  <c r="K41" i="1"/>
  <c r="S41" i="1" l="1"/>
</calcChain>
</file>

<file path=xl/sharedStrings.xml><?xml version="1.0" encoding="utf-8"?>
<sst xmlns="http://schemas.openxmlformats.org/spreadsheetml/2006/main" count="94" uniqueCount="61">
  <si>
    <t>Test Name</t>
  </si>
  <si>
    <t>FULL SYLLABUS TEST-1 (BASIC LEVEL) (GATE - 2021)</t>
  </si>
  <si>
    <t xml:space="preserve">Rank </t>
  </si>
  <si>
    <t>#Qs Att</t>
  </si>
  <si>
    <t xml:space="preserve">Pos </t>
  </si>
  <si>
    <t>Neg</t>
  </si>
  <si>
    <t>Total</t>
  </si>
  <si>
    <t>Accuracy%</t>
  </si>
  <si>
    <t>#Qs Corr</t>
  </si>
  <si>
    <t>#Qs Incorr</t>
  </si>
  <si>
    <t>#Qs Skip</t>
  </si>
  <si>
    <t>DATE</t>
  </si>
  <si>
    <t>Test No.</t>
  </si>
  <si>
    <t>Topper</t>
  </si>
  <si>
    <t>FULL SYLLABUS TEST-2 (BASIC LEVEL) (GATE - 2021)</t>
  </si>
  <si>
    <t>FULL SYLLABUS TEST-1 (BASIC LEVEL) (GATE - 2022)</t>
  </si>
  <si>
    <t>GATE 2020 PAPER</t>
  </si>
  <si>
    <t>36 </t>
  </si>
  <si>
    <t>FULL SYLLABUS TEST-2 (BASIC LEVEL) (GATE 2022)</t>
  </si>
  <si>
    <t>FULL SYLLABUS TEST-3 (BASIC LEVEL) (GATE 2022)</t>
  </si>
  <si>
    <t>AVERAGE TILL NOW</t>
  </si>
  <si>
    <t>#Std</t>
  </si>
  <si>
    <t>Average Std Marks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</si>
  <si>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</si>
  <si>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</si>
  <si>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</si>
  <si>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</si>
  <si>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</si>
  <si>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</si>
  <si>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</si>
  <si>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2017 SET 1</t>
  </si>
  <si>
    <t>GATE 2017 SET 2</t>
  </si>
  <si>
    <t xml:space="preserve">GATE 2018 </t>
  </si>
  <si>
    <t>GATE MOCK TEST 1 (GATE 2022)</t>
  </si>
  <si>
    <t>GATE MOCK TEST 2 (GATE 2022)</t>
  </si>
  <si>
    <t>GATE MOCK TEST 3 (GATE 2022)</t>
  </si>
  <si>
    <t>GATE MOCK TEST 4 (GATE 2022)</t>
  </si>
  <si>
    <t>FULL SYLLABUS DEMO TEST</t>
  </si>
  <si>
    <t>YES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</si>
  <si>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</si>
  <si>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</si>
  <si>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</si>
  <si>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</si>
  <si>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</si>
  <si>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</si>
  <si>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</si>
  <si>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</si>
  <si>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</si>
  <si>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</si>
  <si>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</si>
  <si>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</si>
  <si>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Diff with Topper</t>
  </si>
  <si>
    <t>#Percentile</t>
  </si>
  <si>
    <t>GO CLASSES MOCK - 2</t>
  </si>
  <si>
    <t>GO CLASSES MOCK - 3</t>
  </si>
  <si>
    <t>GO CLASSES MOCK - 4</t>
  </si>
  <si>
    <t>GO CLASSES MOCK - 5</t>
  </si>
  <si>
    <t>NO</t>
  </si>
  <si>
    <t>Analyzed?</t>
  </si>
  <si>
    <t>GO CLASSES MOCK - 6 AIMT</t>
  </si>
  <si>
    <t>GO MOCK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</si>
</sst>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12" borderId="0" applyNumberFormat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14" fontId="0" fillId="0" borderId="1" xfId="0" applyNumberFormat="1" applyBorder="1"/>
    <xf numFmtId="0" fontId="1" fillId="2" borderId="6" xfId="0" applyFont="1" applyFill="1" applyBorder="1"/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14" fontId="0" fillId="0" borderId="7" xfId="0" applyNumberFormat="1" applyBorder="1"/>
    <xf numFmtId="0" fontId="0" fillId="6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14" fontId="0" fillId="11" borderId="8" xfId="0" applyNumberFormat="1" applyFill="1" applyBorder="1"/>
    <xf numFmtId="0" fontId="0" fillId="11" borderId="9" xfId="0" applyFill="1" applyBorder="1"/>
    <xf numFmtId="0" fontId="0" fillId="11" borderId="9" xfId="0" applyFill="1" applyBorder="1" applyAlignment="1">
      <alignment horizontal="center"/>
    </xf>
    <xf numFmtId="14" fontId="0" fillId="11" borderId="10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14" fontId="0" fillId="11" borderId="11" xfId="0" applyNumberFormat="1" applyFill="1" applyBorder="1"/>
    <xf numFmtId="0" fontId="0" fillId="11" borderId="12" xfId="0" applyFill="1" applyBorder="1"/>
    <xf numFmtId="0" fontId="0" fillId="11" borderId="12" xfId="0" applyFill="1" applyBorder="1" applyAlignment="1">
      <alignment horizontal="center"/>
    </xf>
    <xf numFmtId="0" fontId="2" fillId="12" borderId="1" xfId="1" applyBorder="1"/>
    <xf numFmtId="0" fontId="1" fillId="6" borderId="13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1" fillId="0" borderId="1" xfId="0" applyFont="1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7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/>
    <xf numFmtId="0" fontId="1" fillId="2" borderId="6" xfId="0" applyFont="1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Bad" xfId="1" builtinId="27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44837719298245621"/>
          <c:y val="4.5379537953795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Sheet1!$K$2:$K$40</c:f>
              <c:numCache>
                <c:formatCode>General</c:formatCode>
                <c:ptCount val="39"/>
                <c:pt idx="0">
                  <c:v>35.71</c:v>
                </c:pt>
                <c:pt idx="1">
                  <c:v>37.700000000000003</c:v>
                </c:pt>
                <c:pt idx="2">
                  <c:v>47.38</c:v>
                </c:pt>
                <c:pt idx="3">
                  <c:v>52.33</c:v>
                </c:pt>
                <c:pt idx="4">
                  <c:v>49.35</c:v>
                </c:pt>
                <c:pt idx="5">
                  <c:v>47.7</c:v>
                </c:pt>
                <c:pt idx="6">
                  <c:v>51.71</c:v>
                </c:pt>
                <c:pt idx="7">
                  <c:v>46.02</c:v>
                </c:pt>
                <c:pt idx="8">
                  <c:v>59.72</c:v>
                </c:pt>
                <c:pt idx="9">
                  <c:v>57.38</c:v>
                </c:pt>
                <c:pt idx="10">
                  <c:v>59.69</c:v>
                </c:pt>
                <c:pt idx="11">
                  <c:v>64.7</c:v>
                </c:pt>
                <c:pt idx="12">
                  <c:v>60.36</c:v>
                </c:pt>
                <c:pt idx="13">
                  <c:v>62</c:v>
                </c:pt>
                <c:pt idx="14">
                  <c:v>69.66</c:v>
                </c:pt>
                <c:pt idx="15">
                  <c:v>62.33</c:v>
                </c:pt>
                <c:pt idx="16">
                  <c:v>59.03</c:v>
                </c:pt>
                <c:pt idx="17">
                  <c:v>77.680000000000007</c:v>
                </c:pt>
                <c:pt idx="18">
                  <c:v>64.36</c:v>
                </c:pt>
                <c:pt idx="19">
                  <c:v>60.7</c:v>
                </c:pt>
                <c:pt idx="20">
                  <c:v>60.04</c:v>
                </c:pt>
                <c:pt idx="21">
                  <c:v>64.349999999999994</c:v>
                </c:pt>
                <c:pt idx="22">
                  <c:v>68.03</c:v>
                </c:pt>
                <c:pt idx="23">
                  <c:v>61.7</c:v>
                </c:pt>
                <c:pt idx="24">
                  <c:v>66.36</c:v>
                </c:pt>
                <c:pt idx="25">
                  <c:v>61.01</c:v>
                </c:pt>
                <c:pt idx="26">
                  <c:v>83.35</c:v>
                </c:pt>
                <c:pt idx="28">
                  <c:v>74.69</c:v>
                </c:pt>
                <c:pt idx="29">
                  <c:v>59.33</c:v>
                </c:pt>
                <c:pt idx="30">
                  <c:v>52</c:v>
                </c:pt>
                <c:pt idx="31">
                  <c:v>70</c:v>
                </c:pt>
                <c:pt idx="32">
                  <c:v>70.66</c:v>
                </c:pt>
                <c:pt idx="33">
                  <c:v>44.33</c:v>
                </c:pt>
                <c:pt idx="34">
                  <c:v>52.33</c:v>
                </c:pt>
                <c:pt idx="35">
                  <c:v>64.03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8-4DC0-B519-5637225AE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248527"/>
        <c:axId val="531248943"/>
      </c:barChart>
      <c:catAx>
        <c:axId val="5312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48943"/>
        <c:crosses val="autoZero"/>
        <c:auto val="1"/>
        <c:lblAlgn val="ctr"/>
        <c:lblOffset val="100"/>
        <c:noMultiLvlLbl val="0"/>
      </c:catAx>
      <c:valAx>
        <c:axId val="5312489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31248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73808558417115E-2"/>
          <c:y val="0.16098054147151869"/>
          <c:w val="0.89796920052704332"/>
          <c:h val="0.715305427357355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Accuracy%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Sheet1!$N$2:$N$40</c:f>
              <c:numCache>
                <c:formatCode>General</c:formatCode>
                <c:ptCount val="39"/>
                <c:pt idx="0">
                  <c:v>65.849999999999994</c:v>
                </c:pt>
                <c:pt idx="1">
                  <c:v>67.5</c:v>
                </c:pt>
                <c:pt idx="2">
                  <c:v>64.709999999999994</c:v>
                </c:pt>
                <c:pt idx="4">
                  <c:v>74.47</c:v>
                </c:pt>
                <c:pt idx="5">
                  <c:v>68.63</c:v>
                </c:pt>
                <c:pt idx="6">
                  <c:v>73.08</c:v>
                </c:pt>
                <c:pt idx="7">
                  <c:v>61.82</c:v>
                </c:pt>
                <c:pt idx="8">
                  <c:v>77.59</c:v>
                </c:pt>
                <c:pt idx="9">
                  <c:v>70</c:v>
                </c:pt>
                <c:pt idx="10">
                  <c:v>75</c:v>
                </c:pt>
                <c:pt idx="11">
                  <c:v>80.36</c:v>
                </c:pt>
                <c:pt idx="12">
                  <c:v>76.790000000000006</c:v>
                </c:pt>
                <c:pt idx="16">
                  <c:v>70.69</c:v>
                </c:pt>
                <c:pt idx="17">
                  <c:v>85</c:v>
                </c:pt>
                <c:pt idx="18">
                  <c:v>74.58</c:v>
                </c:pt>
                <c:pt idx="19">
                  <c:v>76.790000000000006</c:v>
                </c:pt>
                <c:pt idx="20">
                  <c:v>75.44</c:v>
                </c:pt>
                <c:pt idx="21">
                  <c:v>75.86</c:v>
                </c:pt>
                <c:pt idx="22">
                  <c:v>71.88</c:v>
                </c:pt>
                <c:pt idx="23">
                  <c:v>71.430000000000007</c:v>
                </c:pt>
                <c:pt idx="24">
                  <c:v>71.430000000000007</c:v>
                </c:pt>
                <c:pt idx="25">
                  <c:v>68.849999999999994</c:v>
                </c:pt>
                <c:pt idx="26">
                  <c:v>86.15</c:v>
                </c:pt>
                <c:pt idx="28">
                  <c:v>80.95</c:v>
                </c:pt>
                <c:pt idx="35">
                  <c:v>70.97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4-41AF-96AB-C5171E868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523040"/>
        <c:axId val="284520544"/>
      </c:barChart>
      <c:catAx>
        <c:axId val="28452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0544"/>
        <c:crosses val="autoZero"/>
        <c:auto val="1"/>
        <c:lblAlgn val="ctr"/>
        <c:lblOffset val="100"/>
        <c:noMultiLvlLbl val="0"/>
      </c:catAx>
      <c:valAx>
        <c:axId val="2845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Diff with Topper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Sheet1!$S$2:$S$40</c:f>
              <c:numCache>
                <c:formatCode>General</c:formatCode>
                <c:ptCount val="39"/>
                <c:pt idx="0">
                  <c:v>50.63</c:v>
                </c:pt>
                <c:pt idx="1">
                  <c:v>46.989999999999995</c:v>
                </c:pt>
                <c:pt idx="2">
                  <c:v>34.32</c:v>
                </c:pt>
                <c:pt idx="3">
                  <c:v>38.67</c:v>
                </c:pt>
                <c:pt idx="4">
                  <c:v>38.01</c:v>
                </c:pt>
                <c:pt idx="5">
                  <c:v>31.97</c:v>
                </c:pt>
                <c:pt idx="6">
                  <c:v>36.309999999999995</c:v>
                </c:pt>
                <c:pt idx="7">
                  <c:v>35.660000000000004</c:v>
                </c:pt>
                <c:pt idx="8">
                  <c:v>26.299999999999997</c:v>
                </c:pt>
                <c:pt idx="9">
                  <c:v>25.639999999999993</c:v>
                </c:pt>
                <c:pt idx="10">
                  <c:v>30.310000000000002</c:v>
                </c:pt>
                <c:pt idx="11">
                  <c:v>24.64</c:v>
                </c:pt>
                <c:pt idx="12">
                  <c:v>23.989999999999995</c:v>
                </c:pt>
                <c:pt idx="13">
                  <c:v>16.810000000000002</c:v>
                </c:pt>
                <c:pt idx="14">
                  <c:v>13.430000000000007</c:v>
                </c:pt>
                <c:pt idx="15">
                  <c:v>20.129999999999995</c:v>
                </c:pt>
                <c:pt idx="16">
                  <c:v>29.650000000000006</c:v>
                </c:pt>
                <c:pt idx="17">
                  <c:v>9</c:v>
                </c:pt>
                <c:pt idx="18">
                  <c:v>18.64</c:v>
                </c:pt>
                <c:pt idx="19">
                  <c:v>21.319999999999993</c:v>
                </c:pt>
                <c:pt idx="20">
                  <c:v>16.32</c:v>
                </c:pt>
                <c:pt idx="21">
                  <c:v>8.9900000000000091</c:v>
                </c:pt>
                <c:pt idx="22">
                  <c:v>9.6500000000000057</c:v>
                </c:pt>
                <c:pt idx="23">
                  <c:v>0.32999999999999829</c:v>
                </c:pt>
                <c:pt idx="24">
                  <c:v>8.6599999999999966</c:v>
                </c:pt>
                <c:pt idx="25">
                  <c:v>14.000000000000007</c:v>
                </c:pt>
                <c:pt idx="26">
                  <c:v>0</c:v>
                </c:pt>
                <c:pt idx="27">
                  <c:v>0</c:v>
                </c:pt>
                <c:pt idx="28">
                  <c:v>11.310000000000002</c:v>
                </c:pt>
                <c:pt idx="29">
                  <c:v>21.67</c:v>
                </c:pt>
                <c:pt idx="30">
                  <c:v>29</c:v>
                </c:pt>
                <c:pt idx="31">
                  <c:v>9</c:v>
                </c:pt>
                <c:pt idx="32">
                  <c:v>0.67000000000000171</c:v>
                </c:pt>
                <c:pt idx="33">
                  <c:v>32.67</c:v>
                </c:pt>
                <c:pt idx="34">
                  <c:v>31</c:v>
                </c:pt>
                <c:pt idx="35">
                  <c:v>6.3299999999999983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0-4E95-BBF6-B6C9A117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380368"/>
        <c:axId val="278375792"/>
      </c:lineChart>
      <c:catAx>
        <c:axId val="2783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5792"/>
        <c:crosses val="autoZero"/>
        <c:auto val="1"/>
        <c:lblAlgn val="ctr"/>
        <c:lblOffset val="100"/>
        <c:noMultiLvlLbl val="0"/>
      </c:catAx>
      <c:valAx>
        <c:axId val="2783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#Percentile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Sheet1!$Q$2:$Q$47</c:f>
              <c:numCache>
                <c:formatCode>General</c:formatCode>
                <c:ptCount val="46"/>
                <c:pt idx="0">
                  <c:v>41.791044776119399</c:v>
                </c:pt>
                <c:pt idx="1">
                  <c:v>43.781094527363187</c:v>
                </c:pt>
                <c:pt idx="2">
                  <c:v>76.966747769667478</c:v>
                </c:pt>
                <c:pt idx="3">
                  <c:v>0</c:v>
                </c:pt>
                <c:pt idx="4">
                  <c:v>68.346111719605702</c:v>
                </c:pt>
                <c:pt idx="5">
                  <c:v>74.089635854341736</c:v>
                </c:pt>
                <c:pt idx="6">
                  <c:v>62.477231329690341</c:v>
                </c:pt>
                <c:pt idx="7">
                  <c:v>60.098522167487687</c:v>
                </c:pt>
                <c:pt idx="8">
                  <c:v>74.698795180722882</c:v>
                </c:pt>
                <c:pt idx="9">
                  <c:v>79.343863912515189</c:v>
                </c:pt>
                <c:pt idx="10">
                  <c:v>64.772727272727266</c:v>
                </c:pt>
                <c:pt idx="11">
                  <c:v>67.963386727688786</c:v>
                </c:pt>
                <c:pt idx="12">
                  <c:v>71.890547263681597</c:v>
                </c:pt>
                <c:pt idx="13">
                  <c:v>99.861999999999995</c:v>
                </c:pt>
                <c:pt idx="14">
                  <c:v>99.831000000000003</c:v>
                </c:pt>
                <c:pt idx="15">
                  <c:v>99.866666666666674</c:v>
                </c:pt>
                <c:pt idx="16">
                  <c:v>70.337078651685388</c:v>
                </c:pt>
                <c:pt idx="17">
                  <c:v>97.718631178707227</c:v>
                </c:pt>
                <c:pt idx="18">
                  <c:v>84.277456647398836</c:v>
                </c:pt>
                <c:pt idx="19">
                  <c:v>85.593220338983059</c:v>
                </c:pt>
                <c:pt idx="20">
                  <c:v>98.319327731092429</c:v>
                </c:pt>
                <c:pt idx="21">
                  <c:v>89.772727272727266</c:v>
                </c:pt>
                <c:pt idx="22">
                  <c:v>90.384615384615387</c:v>
                </c:pt>
                <c:pt idx="23">
                  <c:v>92.307692307692307</c:v>
                </c:pt>
                <c:pt idx="24">
                  <c:v>85</c:v>
                </c:pt>
                <c:pt idx="25">
                  <c:v>84.782608695652172</c:v>
                </c:pt>
                <c:pt idx="26">
                  <c:v>100</c:v>
                </c:pt>
                <c:pt idx="27">
                  <c:v>0</c:v>
                </c:pt>
                <c:pt idx="28">
                  <c:v>95.081967213114751</c:v>
                </c:pt>
                <c:pt idx="29">
                  <c:v>74.336283185840713</c:v>
                </c:pt>
                <c:pt idx="30">
                  <c:v>0</c:v>
                </c:pt>
                <c:pt idx="31">
                  <c:v>92.64705882352942</c:v>
                </c:pt>
                <c:pt idx="32">
                  <c:v>97.674418604651152</c:v>
                </c:pt>
                <c:pt idx="33">
                  <c:v>79.467680608365015</c:v>
                </c:pt>
                <c:pt idx="34">
                  <c:v>84.033613445378151</c:v>
                </c:pt>
                <c:pt idx="35">
                  <c:v>93.45794392523365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54.17962902438336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4A-42BC-B88F-B2E79615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156304"/>
        <c:axId val="930143824"/>
      </c:lineChart>
      <c:catAx>
        <c:axId val="930156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43824"/>
        <c:crosses val="autoZero"/>
        <c:auto val="1"/>
        <c:lblAlgn val="ctr"/>
        <c:lblOffset val="100"/>
        <c:noMultiLvlLbl val="0"/>
      </c:catAx>
      <c:valAx>
        <c:axId val="9301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487231</xdr:colOff>
      <xdr:row>43</xdr:row>
      <xdr:rowOff>68579</xdr:rowOff>
    </xdr:from>
    <xdr:to>
      <xdr:col>11</xdr:col>
      <xdr:colOff>89647</xdr:colOff>
      <xdr:row>64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2D147-22F8-4598-9C8B-C347E267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33170</xdr:colOff>
      <xdr:row>65</xdr:row>
      <xdr:rowOff>63873</xdr:rowOff>
    </xdr:from>
    <xdr:to>
      <xdr:col>14</xdr:col>
      <xdr:colOff>309731</xdr:colOff>
      <xdr:row>80</xdr:row>
      <xdr:rowOff>63874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7352-9F51-4EF8-94E4-6954F43D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22412</xdr:colOff>
      <xdr:row>47</xdr:row>
      <xdr:rowOff>170330</xdr:rowOff>
    </xdr:from>
    <xdr:to>
      <xdr:col>19</xdr:col>
      <xdr:colOff>354106</xdr:colOff>
      <xdr:row>63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46BC1-6A47-6BDF-D095-A29E6F6A8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551328</xdr:colOff>
      <xdr:row>65</xdr:row>
      <xdr:rowOff>170330</xdr:rowOff>
    </xdr:from>
    <xdr:to>
      <xdr:col>8</xdr:col>
      <xdr:colOff>44822</xdr:colOff>
      <xdr:row>85</xdr:row>
      <xdr:rowOff>107577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CD4FFD-89BD-82A9-1D70-80C1221BC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6CAB-EED7-4179-B275-45A8F5F85EF1}">
  <dimension ref="A1:S47"/>
  <sheetViews>
    <sheetView tabSelected="1" topLeftCell="B19" zoomScale="85" zoomScaleNormal="85" workbookViewId="0">
      <selection activeCell="Q40" sqref="Q40"/>
    </sheetView>
  </sheetViews>
  <sheetFormatPr defaultRowHeight="14.4" x14ac:dyDescent="0.3"/>
  <cols>
    <col min="1" max="1" width="10.33203125" bestFit="1" customWidth="1"/>
    <col min="2" max="2" width="10.5546875" bestFit="1" customWidth="1"/>
    <col min="3" max="3" width="11.21875" customWidth="1"/>
    <col min="4" max="4" width="41.33203125" style="1" customWidth="1"/>
    <col min="5" max="5" width="7.5546875" style="2" customWidth="1"/>
    <col min="6" max="6" width="8" style="4" customWidth="1"/>
    <col min="7" max="7" width="9.77734375" style="8" customWidth="1"/>
    <col min="8" max="8" width="8.44140625" style="5" customWidth="1"/>
    <col min="9" max="9" width="10.44140625" style="7" customWidth="1"/>
    <col min="10" max="10" width="8.88671875" style="27"/>
    <col min="11" max="11" width="8.88671875" style="6"/>
    <col min="12" max="12" width="17.77734375" style="9" customWidth="1"/>
    <col min="13" max="13" width="8.88671875" style="68"/>
    <col min="14" max="14" width="10.5546875" style="10" customWidth="1"/>
    <col min="15" max="16" width="8.88671875" style="7"/>
    <col min="17" max="17" width="11.77734375" style="3" bestFit="1" customWidth="1"/>
    <col min="18" max="18" width="9.88671875" bestFit="1" customWidth="1"/>
    <col min="19" max="19" width="15.6640625" bestFit="1" customWidth="1"/>
  </cols>
  <sheetData>
    <row r="1" spans="1:19" s="11" customFormat="1" ht="16.2" customHeight="1" thickBot="1" x14ac:dyDescent="0.35">
      <c r="A1" s="29" t="s">
        <v>11</v>
      </c>
      <c r="B1" s="29" t="s">
        <v>12</v>
      </c>
      <c r="C1" s="83" t="s">
        <v>0</v>
      </c>
      <c r="D1" s="83"/>
      <c r="E1" s="30" t="s">
        <v>3</v>
      </c>
      <c r="F1" s="31" t="s">
        <v>8</v>
      </c>
      <c r="G1" s="32" t="s">
        <v>9</v>
      </c>
      <c r="H1" s="33" t="s">
        <v>10</v>
      </c>
      <c r="I1" s="34" t="s">
        <v>4</v>
      </c>
      <c r="J1" s="35" t="s">
        <v>5</v>
      </c>
      <c r="K1" s="36" t="s">
        <v>6</v>
      </c>
      <c r="L1" s="37" t="s">
        <v>22</v>
      </c>
      <c r="M1" s="62" t="s">
        <v>13</v>
      </c>
      <c r="N1" s="38" t="s">
        <v>7</v>
      </c>
      <c r="O1" s="34" t="s">
        <v>2</v>
      </c>
      <c r="P1" s="55" t="s">
        <v>21</v>
      </c>
      <c r="Q1" s="69" t="s">
        <v>52</v>
      </c>
      <c r="R1" s="11" t="s">
        <v>58</v>
      </c>
      <c r="S1" s="54" t="s">
        <v>51</v>
      </c>
    </row>
    <row r="2" spans="1:19" ht="27" customHeight="1" thickBot="1" x14ac:dyDescent="0.35">
      <c r="A2" s="45"/>
      <c r="B2" s="46">
        <v>1</v>
      </c>
      <c r="C2" s="84" t="s">
        <v>1</v>
      </c>
      <c r="D2" s="84"/>
      <c r="E2" s="47">
        <v>41</v>
      </c>
      <c r="F2" s="47">
        <v>27</v>
      </c>
      <c r="G2" s="50">
        <f>E2-F2</f>
        <v>14</v>
      </c>
      <c r="H2" s="47">
        <f>65-E2</f>
        <v>24</v>
      </c>
      <c r="I2" s="47">
        <v>40</v>
      </c>
      <c r="J2" s="47">
        <v>-4.29</v>
      </c>
      <c r="K2" s="47">
        <v>35.71</v>
      </c>
      <c r="L2" s="47">
        <v>39.869999999999997</v>
      </c>
      <c r="M2" s="63">
        <v>86.34</v>
      </c>
      <c r="N2" s="47">
        <v>65.849999999999994</v>
      </c>
      <c r="O2" s="47">
        <v>157</v>
      </c>
      <c r="P2" s="56">
        <v>268</v>
      </c>
      <c r="Q2" s="3">
        <f t="shared" ref="Q2:Q21" si="0" xml:space="preserve"> (P2-O2+1)/(P2)*100</f>
        <v>41.791044776119399</v>
      </c>
      <c r="R2" s="61" t="s">
        <v>38</v>
      </c>
      <c r="S2" s="3">
        <f t="shared" ref="S2:S41" si="1">M2-K2</f>
        <v>50.63</v>
      </c>
    </row>
    <row r="3" spans="1:19" ht="15" thickBot="1" x14ac:dyDescent="0.35">
      <c r="A3" s="48"/>
      <c r="B3" s="49">
        <v>2</v>
      </c>
      <c r="C3" s="81" t="s">
        <v>14</v>
      </c>
      <c r="D3" s="81"/>
      <c r="E3" s="50">
        <v>40</v>
      </c>
      <c r="F3" s="50">
        <v>27</v>
      </c>
      <c r="G3" s="50">
        <f t="shared" ref="G3:G10" si="2">E3-F3</f>
        <v>13</v>
      </c>
      <c r="H3" s="47">
        <f>65-E3</f>
        <v>25</v>
      </c>
      <c r="I3" s="50">
        <v>41</v>
      </c>
      <c r="J3" s="50">
        <v>-3.3</v>
      </c>
      <c r="K3" s="50">
        <v>37.700000000000003</v>
      </c>
      <c r="L3" s="50">
        <v>39.18</v>
      </c>
      <c r="M3" s="64">
        <v>84.69</v>
      </c>
      <c r="N3" s="50">
        <v>67.5</v>
      </c>
      <c r="O3" s="50">
        <v>114</v>
      </c>
      <c r="P3" s="57">
        <v>201</v>
      </c>
      <c r="Q3" s="3">
        <f t="shared" si="0"/>
        <v>43.781094527363187</v>
      </c>
      <c r="R3" s="61" t="s">
        <v>38</v>
      </c>
      <c r="S3" s="3">
        <f t="shared" si="1"/>
        <v>46.989999999999995</v>
      </c>
    </row>
    <row r="4" spans="1:19" ht="15" thickBot="1" x14ac:dyDescent="0.35">
      <c r="A4" s="48"/>
      <c r="B4" s="49">
        <v>3</v>
      </c>
      <c r="C4" s="81" t="s">
        <v>15</v>
      </c>
      <c r="D4" s="81"/>
      <c r="E4" s="50">
        <v>51</v>
      </c>
      <c r="F4" s="50">
        <v>33</v>
      </c>
      <c r="G4" s="50">
        <f>E4-F4</f>
        <v>18</v>
      </c>
      <c r="H4" s="47">
        <f t="shared" ref="H4:H37" si="3">65-E4</f>
        <v>14</v>
      </c>
      <c r="I4" s="50">
        <v>52</v>
      </c>
      <c r="J4" s="50">
        <v>-4.62</v>
      </c>
      <c r="K4" s="50">
        <v>47.38</v>
      </c>
      <c r="L4" s="50">
        <v>33.14</v>
      </c>
      <c r="M4" s="64">
        <v>81.7</v>
      </c>
      <c r="N4" s="50">
        <v>64.709999999999994</v>
      </c>
      <c r="O4" s="50">
        <v>285</v>
      </c>
      <c r="P4" s="57">
        <v>1233</v>
      </c>
      <c r="Q4" s="3">
        <f t="shared" si="0"/>
        <v>76.966747769667478</v>
      </c>
      <c r="R4" s="61" t="s">
        <v>38</v>
      </c>
      <c r="S4" s="3">
        <f t="shared" si="1"/>
        <v>34.32</v>
      </c>
    </row>
    <row r="5" spans="1:19" ht="15" thickBot="1" x14ac:dyDescent="0.35">
      <c r="A5" s="48"/>
      <c r="B5" s="49">
        <v>4</v>
      </c>
      <c r="C5" s="81" t="s">
        <v>16</v>
      </c>
      <c r="D5" s="81"/>
      <c r="E5" s="50">
        <v>51</v>
      </c>
      <c r="F5" s="50" t="s">
        <v>17</v>
      </c>
      <c r="G5" s="50">
        <v>15</v>
      </c>
      <c r="H5" s="47">
        <f t="shared" si="3"/>
        <v>14</v>
      </c>
      <c r="I5" s="50">
        <v>54</v>
      </c>
      <c r="J5" s="50">
        <v>-3.67</v>
      </c>
      <c r="K5" s="50">
        <v>52.33</v>
      </c>
      <c r="L5" s="50"/>
      <c r="M5" s="64">
        <v>91</v>
      </c>
      <c r="N5" s="50"/>
      <c r="O5" s="50"/>
      <c r="P5" s="57"/>
      <c r="Q5" s="3" t="e">
        <f t="shared" si="0"/>
        <v>#DIV/0!</v>
      </c>
      <c r="R5" s="61" t="s">
        <v>38</v>
      </c>
      <c r="S5" s="3">
        <f t="shared" si="1"/>
        <v>38.67</v>
      </c>
    </row>
    <row r="6" spans="1:19" ht="15" thickBot="1" x14ac:dyDescent="0.35">
      <c r="A6" s="48"/>
      <c r="B6" s="49">
        <v>5</v>
      </c>
      <c r="C6" s="81" t="s">
        <v>18</v>
      </c>
      <c r="D6" s="81"/>
      <c r="E6" s="50">
        <v>47</v>
      </c>
      <c r="F6" s="50">
        <v>35</v>
      </c>
      <c r="G6" s="50">
        <f t="shared" si="2"/>
        <v>12</v>
      </c>
      <c r="H6" s="47">
        <f t="shared" si="3"/>
        <v>18</v>
      </c>
      <c r="I6" s="50">
        <v>51</v>
      </c>
      <c r="J6" s="50">
        <v>-1.65</v>
      </c>
      <c r="K6" s="50">
        <v>49.35</v>
      </c>
      <c r="L6" s="50">
        <v>39.799999999999997</v>
      </c>
      <c r="M6" s="64">
        <v>87.36</v>
      </c>
      <c r="N6" s="50">
        <v>74.47</v>
      </c>
      <c r="O6" s="50">
        <v>290</v>
      </c>
      <c r="P6" s="57">
        <v>913</v>
      </c>
      <c r="Q6" s="3">
        <f t="shared" si="0"/>
        <v>68.346111719605702</v>
      </c>
      <c r="R6" s="61" t="s">
        <v>38</v>
      </c>
      <c r="S6" s="3">
        <f t="shared" si="1"/>
        <v>38.01</v>
      </c>
    </row>
    <row r="7" spans="1:19" ht="15" thickBot="1" x14ac:dyDescent="0.35">
      <c r="A7" s="48"/>
      <c r="B7" s="49">
        <v>6</v>
      </c>
      <c r="C7" s="81" t="s">
        <v>19</v>
      </c>
      <c r="D7" s="81"/>
      <c r="E7" s="50">
        <v>51</v>
      </c>
      <c r="F7" s="50">
        <v>35</v>
      </c>
      <c r="G7" s="50">
        <f t="shared" si="2"/>
        <v>16</v>
      </c>
      <c r="H7" s="47">
        <f t="shared" si="3"/>
        <v>14</v>
      </c>
      <c r="I7" s="50">
        <v>51</v>
      </c>
      <c r="J7" s="50">
        <v>-3.3</v>
      </c>
      <c r="K7" s="50">
        <v>47.7</v>
      </c>
      <c r="L7" s="50">
        <v>37.15</v>
      </c>
      <c r="M7" s="64">
        <v>79.67</v>
      </c>
      <c r="N7" s="50">
        <v>68.63</v>
      </c>
      <c r="O7" s="50">
        <v>186</v>
      </c>
      <c r="P7" s="57">
        <v>714</v>
      </c>
      <c r="Q7" s="3">
        <f t="shared" si="0"/>
        <v>74.089635854341736</v>
      </c>
      <c r="R7" s="61" t="s">
        <v>38</v>
      </c>
      <c r="S7" s="3">
        <f t="shared" si="1"/>
        <v>31.97</v>
      </c>
    </row>
    <row r="8" spans="1:19" ht="15" thickBot="1" x14ac:dyDescent="0.35">
      <c r="A8" s="48"/>
      <c r="B8" s="49">
        <v>7</v>
      </c>
      <c r="C8" s="81" t="s">
        <v>23</v>
      </c>
      <c r="D8" s="81"/>
      <c r="E8" s="50">
        <v>52</v>
      </c>
      <c r="F8" s="50">
        <v>38</v>
      </c>
      <c r="G8" s="50">
        <f t="shared" si="2"/>
        <v>14</v>
      </c>
      <c r="H8" s="47">
        <f t="shared" si="3"/>
        <v>13</v>
      </c>
      <c r="I8" s="50">
        <v>56</v>
      </c>
      <c r="J8" s="50">
        <v>-4.29</v>
      </c>
      <c r="K8" s="50">
        <v>51.71</v>
      </c>
      <c r="L8" s="50">
        <v>44.06</v>
      </c>
      <c r="M8" s="64">
        <v>88.02</v>
      </c>
      <c r="N8" s="50">
        <v>73.08</v>
      </c>
      <c r="O8" s="50">
        <v>207</v>
      </c>
      <c r="P8" s="57">
        <v>549</v>
      </c>
      <c r="Q8" s="3">
        <f t="shared" si="0"/>
        <v>62.477231329690341</v>
      </c>
      <c r="R8" s="61" t="s">
        <v>38</v>
      </c>
      <c r="S8" s="3">
        <f t="shared" si="1"/>
        <v>36.309999999999995</v>
      </c>
    </row>
    <row r="9" spans="1:19" ht="15" thickBot="1" x14ac:dyDescent="0.35">
      <c r="A9" s="48"/>
      <c r="B9" s="49">
        <v>8</v>
      </c>
      <c r="C9" s="81" t="s">
        <v>24</v>
      </c>
      <c r="D9" s="81"/>
      <c r="E9" s="50">
        <v>55</v>
      </c>
      <c r="F9" s="50">
        <v>34</v>
      </c>
      <c r="G9" s="50">
        <f t="shared" si="2"/>
        <v>21</v>
      </c>
      <c r="H9" s="47">
        <f t="shared" si="3"/>
        <v>10</v>
      </c>
      <c r="I9" s="50">
        <v>48</v>
      </c>
      <c r="J9" s="50">
        <v>-1.98</v>
      </c>
      <c r="K9" s="50">
        <v>46.02</v>
      </c>
      <c r="L9" s="50">
        <v>39.200000000000003</v>
      </c>
      <c r="M9" s="64">
        <v>81.680000000000007</v>
      </c>
      <c r="N9" s="50">
        <v>61.82</v>
      </c>
      <c r="O9" s="50">
        <v>82</v>
      </c>
      <c r="P9" s="57">
        <v>203</v>
      </c>
      <c r="Q9" s="3">
        <f t="shared" si="0"/>
        <v>60.098522167487687</v>
      </c>
      <c r="R9" s="61" t="s">
        <v>38</v>
      </c>
      <c r="S9" s="3">
        <f t="shared" si="1"/>
        <v>35.660000000000004</v>
      </c>
    </row>
    <row r="10" spans="1:19" ht="15" thickBot="1" x14ac:dyDescent="0.35">
      <c r="A10" s="48"/>
      <c r="B10" s="49">
        <v>9</v>
      </c>
      <c r="C10" s="81" t="s">
        <v>25</v>
      </c>
      <c r="D10" s="81"/>
      <c r="E10" s="50">
        <v>58</v>
      </c>
      <c r="F10" s="50">
        <v>45</v>
      </c>
      <c r="G10" s="50">
        <f t="shared" si="2"/>
        <v>13</v>
      </c>
      <c r="H10" s="47">
        <f t="shared" si="3"/>
        <v>7</v>
      </c>
      <c r="I10" s="50">
        <v>65</v>
      </c>
      <c r="J10" s="50">
        <v>-5.28</v>
      </c>
      <c r="K10" s="50">
        <v>59.72</v>
      </c>
      <c r="L10" s="50">
        <v>42.88</v>
      </c>
      <c r="M10" s="64">
        <v>86.02</v>
      </c>
      <c r="N10" s="50">
        <v>77.59</v>
      </c>
      <c r="O10" s="50">
        <v>43</v>
      </c>
      <c r="P10" s="57">
        <v>166</v>
      </c>
      <c r="Q10" s="3">
        <f t="shared" si="0"/>
        <v>74.698795180722882</v>
      </c>
      <c r="R10" s="61" t="s">
        <v>38</v>
      </c>
      <c r="S10" s="3">
        <f t="shared" si="1"/>
        <v>26.299999999999997</v>
      </c>
    </row>
    <row r="11" spans="1:19" ht="15" thickBot="1" x14ac:dyDescent="0.35">
      <c r="A11" s="48"/>
      <c r="B11" s="49">
        <v>10</v>
      </c>
      <c r="C11" s="81" t="s">
        <v>26</v>
      </c>
      <c r="D11" s="81"/>
      <c r="E11" s="50">
        <v>60</v>
      </c>
      <c r="F11" s="50">
        <v>42</v>
      </c>
      <c r="G11" s="50">
        <f t="shared" ref="G11:G40" si="4">E11-F11</f>
        <v>18</v>
      </c>
      <c r="H11" s="47">
        <f t="shared" si="3"/>
        <v>5</v>
      </c>
      <c r="I11" s="50">
        <v>62</v>
      </c>
      <c r="J11" s="50">
        <v>-4.62</v>
      </c>
      <c r="K11" s="50">
        <v>57.38</v>
      </c>
      <c r="L11" s="50">
        <v>43.61</v>
      </c>
      <c r="M11" s="64">
        <v>83.02</v>
      </c>
      <c r="N11" s="50">
        <v>70</v>
      </c>
      <c r="O11" s="50">
        <v>171</v>
      </c>
      <c r="P11" s="57">
        <v>823</v>
      </c>
      <c r="Q11" s="3">
        <f t="shared" si="0"/>
        <v>79.343863912515189</v>
      </c>
      <c r="R11" s="61" t="s">
        <v>38</v>
      </c>
      <c r="S11" s="3">
        <f t="shared" si="1"/>
        <v>25.639999999999993</v>
      </c>
    </row>
    <row r="12" spans="1:19" ht="15" thickBot="1" x14ac:dyDescent="0.35">
      <c r="A12" s="48"/>
      <c r="B12" s="49">
        <v>11</v>
      </c>
      <c r="C12" s="81" t="s">
        <v>27</v>
      </c>
      <c r="D12" s="81"/>
      <c r="E12" s="50">
        <v>56</v>
      </c>
      <c r="F12" s="50">
        <v>42</v>
      </c>
      <c r="G12" s="50">
        <f t="shared" si="4"/>
        <v>14</v>
      </c>
      <c r="H12" s="47">
        <f t="shared" si="3"/>
        <v>9</v>
      </c>
      <c r="I12" s="50">
        <v>62</v>
      </c>
      <c r="J12" s="50">
        <v>-2.31</v>
      </c>
      <c r="K12" s="50">
        <v>59.69</v>
      </c>
      <c r="L12" s="50">
        <v>50.53</v>
      </c>
      <c r="M12" s="64">
        <v>90</v>
      </c>
      <c r="N12" s="50">
        <v>75</v>
      </c>
      <c r="O12" s="50">
        <v>218</v>
      </c>
      <c r="P12" s="57">
        <v>616</v>
      </c>
      <c r="Q12" s="3">
        <f t="shared" si="0"/>
        <v>64.772727272727266</v>
      </c>
      <c r="R12" s="61" t="s">
        <v>38</v>
      </c>
      <c r="S12" s="3">
        <f t="shared" si="1"/>
        <v>30.310000000000002</v>
      </c>
    </row>
    <row r="13" spans="1:19" ht="15" thickBot="1" x14ac:dyDescent="0.35">
      <c r="A13" s="48"/>
      <c r="B13" s="49">
        <v>12</v>
      </c>
      <c r="C13" s="81" t="s">
        <v>28</v>
      </c>
      <c r="D13" s="81"/>
      <c r="E13" s="50">
        <v>56</v>
      </c>
      <c r="F13" s="50">
        <v>45</v>
      </c>
      <c r="G13" s="50">
        <f t="shared" si="4"/>
        <v>11</v>
      </c>
      <c r="H13" s="47">
        <f t="shared" si="3"/>
        <v>9</v>
      </c>
      <c r="I13" s="50">
        <v>68</v>
      </c>
      <c r="J13" s="50">
        <v>-3.3</v>
      </c>
      <c r="K13" s="50">
        <v>64.7</v>
      </c>
      <c r="L13" s="50">
        <v>52.6</v>
      </c>
      <c r="M13" s="64">
        <v>89.34</v>
      </c>
      <c r="N13" s="50">
        <v>80.36</v>
      </c>
      <c r="O13" s="50">
        <v>141</v>
      </c>
      <c r="P13" s="57">
        <v>437</v>
      </c>
      <c r="Q13" s="3">
        <f t="shared" si="0"/>
        <v>67.963386727688786</v>
      </c>
      <c r="R13" s="61" t="s">
        <v>38</v>
      </c>
      <c r="S13" s="3">
        <f t="shared" si="1"/>
        <v>24.64</v>
      </c>
    </row>
    <row r="14" spans="1:19" ht="15" thickBot="1" x14ac:dyDescent="0.35">
      <c r="A14" s="48"/>
      <c r="B14" s="49">
        <v>13</v>
      </c>
      <c r="C14" s="81" t="s">
        <v>29</v>
      </c>
      <c r="D14" s="81"/>
      <c r="E14" s="50">
        <v>56</v>
      </c>
      <c r="F14" s="50">
        <v>43</v>
      </c>
      <c r="G14" s="50">
        <f t="shared" si="4"/>
        <v>13</v>
      </c>
      <c r="H14" s="47">
        <f t="shared" si="3"/>
        <v>9</v>
      </c>
      <c r="I14" s="50">
        <v>63</v>
      </c>
      <c r="J14" s="50">
        <v>-2.64</v>
      </c>
      <c r="K14" s="50">
        <v>60.36</v>
      </c>
      <c r="L14" s="50">
        <v>46.4</v>
      </c>
      <c r="M14" s="64">
        <v>84.35</v>
      </c>
      <c r="N14" s="50">
        <v>76.790000000000006</v>
      </c>
      <c r="O14" s="50">
        <v>114</v>
      </c>
      <c r="P14" s="57">
        <v>402</v>
      </c>
      <c r="Q14" s="3">
        <f t="shared" si="0"/>
        <v>71.890547263681597</v>
      </c>
      <c r="R14" s="61" t="s">
        <v>38</v>
      </c>
      <c r="S14" s="3">
        <f t="shared" si="1"/>
        <v>23.989999999999995</v>
      </c>
    </row>
    <row r="15" spans="1:19" ht="15" thickBot="1" x14ac:dyDescent="0.35">
      <c r="A15" s="48"/>
      <c r="B15" s="49">
        <v>14</v>
      </c>
      <c r="C15" s="81" t="s">
        <v>30</v>
      </c>
      <c r="D15" s="81"/>
      <c r="E15" s="50">
        <v>50</v>
      </c>
      <c r="F15" s="50">
        <v>40</v>
      </c>
      <c r="G15" s="50">
        <f t="shared" si="4"/>
        <v>10</v>
      </c>
      <c r="H15" s="47">
        <f t="shared" si="3"/>
        <v>15</v>
      </c>
      <c r="I15" s="50">
        <v>65</v>
      </c>
      <c r="J15" s="50">
        <v>-3</v>
      </c>
      <c r="K15" s="50">
        <v>62</v>
      </c>
      <c r="L15" s="50">
        <v>40.450000000000003</v>
      </c>
      <c r="M15" s="64">
        <v>78.81</v>
      </c>
      <c r="N15" s="50"/>
      <c r="O15" s="50">
        <v>139</v>
      </c>
      <c r="P15" s="57">
        <v>100000</v>
      </c>
      <c r="Q15" s="3">
        <f t="shared" si="0"/>
        <v>99.861999999999995</v>
      </c>
      <c r="R15" s="61" t="s">
        <v>38</v>
      </c>
      <c r="S15" s="3">
        <f t="shared" si="1"/>
        <v>16.810000000000002</v>
      </c>
    </row>
    <row r="16" spans="1:19" ht="15" thickBot="1" x14ac:dyDescent="0.35">
      <c r="A16" s="48"/>
      <c r="B16" s="49">
        <v>15</v>
      </c>
      <c r="C16" s="81" t="s">
        <v>31</v>
      </c>
      <c r="D16" s="81"/>
      <c r="E16" s="50">
        <v>56</v>
      </c>
      <c r="F16" s="50">
        <v>50</v>
      </c>
      <c r="G16" s="50">
        <f t="shared" si="4"/>
        <v>6</v>
      </c>
      <c r="H16" s="47">
        <f t="shared" si="3"/>
        <v>9</v>
      </c>
      <c r="I16" s="50">
        <v>71</v>
      </c>
      <c r="J16" s="50">
        <v>-1.33</v>
      </c>
      <c r="K16" s="50">
        <v>69.66</v>
      </c>
      <c r="L16" s="50">
        <v>47.81</v>
      </c>
      <c r="M16" s="64">
        <v>83.09</v>
      </c>
      <c r="N16" s="50"/>
      <c r="O16" s="50">
        <v>170</v>
      </c>
      <c r="P16" s="57">
        <v>100000</v>
      </c>
      <c r="Q16" s="3">
        <f t="shared" si="0"/>
        <v>99.831000000000003</v>
      </c>
      <c r="R16" s="61" t="s">
        <v>38</v>
      </c>
      <c r="S16" s="3">
        <f t="shared" si="1"/>
        <v>13.430000000000007</v>
      </c>
    </row>
    <row r="17" spans="1:19" ht="15" thickBot="1" x14ac:dyDescent="0.35">
      <c r="A17" s="48"/>
      <c r="B17" s="49">
        <v>16</v>
      </c>
      <c r="C17" s="81" t="s">
        <v>32</v>
      </c>
      <c r="D17" s="81"/>
      <c r="E17" s="50">
        <v>53</v>
      </c>
      <c r="F17" s="50">
        <v>43</v>
      </c>
      <c r="G17" s="50">
        <f t="shared" si="4"/>
        <v>10</v>
      </c>
      <c r="H17" s="47">
        <f t="shared" si="3"/>
        <v>12</v>
      </c>
      <c r="I17" s="50">
        <v>64</v>
      </c>
      <c r="J17" s="50">
        <v>-1.67</v>
      </c>
      <c r="K17" s="50">
        <v>62.33</v>
      </c>
      <c r="L17" s="50">
        <v>43.84</v>
      </c>
      <c r="M17" s="64">
        <v>82.46</v>
      </c>
      <c r="N17" s="50"/>
      <c r="O17" s="50">
        <v>201</v>
      </c>
      <c r="P17" s="57">
        <v>150000</v>
      </c>
      <c r="Q17" s="3">
        <f t="shared" si="0"/>
        <v>99.866666666666674</v>
      </c>
      <c r="R17" s="61" t="s">
        <v>38</v>
      </c>
      <c r="S17" s="3">
        <f t="shared" si="1"/>
        <v>20.129999999999995</v>
      </c>
    </row>
    <row r="18" spans="1:19" ht="15" thickBot="1" x14ac:dyDescent="0.35">
      <c r="A18" s="48"/>
      <c r="B18" s="49">
        <v>17</v>
      </c>
      <c r="C18" s="81" t="s">
        <v>33</v>
      </c>
      <c r="D18" s="81"/>
      <c r="E18" s="50">
        <v>58</v>
      </c>
      <c r="F18" s="50">
        <v>41</v>
      </c>
      <c r="G18" s="50">
        <f t="shared" si="4"/>
        <v>17</v>
      </c>
      <c r="H18" s="47">
        <f t="shared" si="3"/>
        <v>7</v>
      </c>
      <c r="I18" s="50">
        <v>62</v>
      </c>
      <c r="J18" s="50">
        <v>-2.97</v>
      </c>
      <c r="K18" s="50">
        <v>59.03</v>
      </c>
      <c r="L18" s="50">
        <v>48.22</v>
      </c>
      <c r="M18" s="64">
        <v>88.68</v>
      </c>
      <c r="N18" s="50">
        <v>70.69</v>
      </c>
      <c r="O18" s="50">
        <v>397</v>
      </c>
      <c r="P18" s="57">
        <v>1335</v>
      </c>
      <c r="Q18" s="3">
        <f t="shared" si="0"/>
        <v>70.337078651685388</v>
      </c>
      <c r="R18" s="61" t="s">
        <v>38</v>
      </c>
      <c r="S18" s="3">
        <f t="shared" si="1"/>
        <v>29.650000000000006</v>
      </c>
    </row>
    <row r="19" spans="1:19" ht="15" thickBot="1" x14ac:dyDescent="0.35">
      <c r="A19" s="48"/>
      <c r="B19" s="49">
        <v>18</v>
      </c>
      <c r="C19" s="81" t="s">
        <v>34</v>
      </c>
      <c r="D19" s="81"/>
      <c r="E19" s="50">
        <v>60</v>
      </c>
      <c r="F19" s="50">
        <v>51</v>
      </c>
      <c r="G19" s="50">
        <f t="shared" si="4"/>
        <v>9</v>
      </c>
      <c r="H19" s="47">
        <f t="shared" si="3"/>
        <v>5</v>
      </c>
      <c r="I19" s="50">
        <v>79</v>
      </c>
      <c r="J19" s="50">
        <v>-1.32</v>
      </c>
      <c r="K19" s="50">
        <v>77.680000000000007</v>
      </c>
      <c r="L19" s="50">
        <v>49.92</v>
      </c>
      <c r="M19" s="64">
        <v>86.68</v>
      </c>
      <c r="N19" s="50">
        <v>85</v>
      </c>
      <c r="O19" s="50">
        <v>31</v>
      </c>
      <c r="P19" s="57">
        <v>1315</v>
      </c>
      <c r="Q19" s="3">
        <f t="shared" si="0"/>
        <v>97.718631178707227</v>
      </c>
      <c r="R19" s="61" t="s">
        <v>38</v>
      </c>
      <c r="S19" s="3">
        <f t="shared" si="1"/>
        <v>9</v>
      </c>
    </row>
    <row r="20" spans="1:19" ht="15" thickBot="1" x14ac:dyDescent="0.35">
      <c r="A20" s="48"/>
      <c r="B20" s="49">
        <v>19</v>
      </c>
      <c r="C20" s="81" t="s">
        <v>35</v>
      </c>
      <c r="D20" s="81"/>
      <c r="E20" s="50">
        <v>59</v>
      </c>
      <c r="F20" s="50">
        <v>44</v>
      </c>
      <c r="G20" s="50">
        <f t="shared" si="4"/>
        <v>15</v>
      </c>
      <c r="H20" s="47">
        <f t="shared" si="3"/>
        <v>6</v>
      </c>
      <c r="I20" s="50">
        <v>67</v>
      </c>
      <c r="J20" s="50">
        <v>-2.64</v>
      </c>
      <c r="K20" s="50">
        <v>64.36</v>
      </c>
      <c r="L20" s="50">
        <v>46.71</v>
      </c>
      <c r="M20" s="64">
        <v>83</v>
      </c>
      <c r="N20" s="50">
        <v>74.58</v>
      </c>
      <c r="O20" s="50">
        <v>137</v>
      </c>
      <c r="P20" s="57">
        <v>865</v>
      </c>
      <c r="Q20" s="3">
        <f t="shared" si="0"/>
        <v>84.277456647398836</v>
      </c>
      <c r="R20" s="61" t="s">
        <v>38</v>
      </c>
      <c r="S20" s="3">
        <f t="shared" si="1"/>
        <v>18.64</v>
      </c>
    </row>
    <row r="21" spans="1:19" ht="15" thickBot="1" x14ac:dyDescent="0.35">
      <c r="A21" s="51"/>
      <c r="B21" s="52">
        <v>20</v>
      </c>
      <c r="C21" s="85" t="s">
        <v>36</v>
      </c>
      <c r="D21" s="85"/>
      <c r="E21" s="53">
        <v>56</v>
      </c>
      <c r="F21" s="53">
        <v>43</v>
      </c>
      <c r="G21" s="50">
        <f t="shared" si="4"/>
        <v>13</v>
      </c>
      <c r="H21" s="47">
        <f t="shared" si="3"/>
        <v>9</v>
      </c>
      <c r="I21" s="53">
        <v>64</v>
      </c>
      <c r="J21" s="53">
        <v>-3.3</v>
      </c>
      <c r="K21" s="53">
        <v>60.7</v>
      </c>
      <c r="L21" s="53">
        <v>41.19</v>
      </c>
      <c r="M21" s="65">
        <v>82.02</v>
      </c>
      <c r="N21" s="53">
        <v>76.790000000000006</v>
      </c>
      <c r="O21" s="53">
        <v>120</v>
      </c>
      <c r="P21" s="58">
        <v>826</v>
      </c>
      <c r="Q21" s="3">
        <f t="shared" si="0"/>
        <v>85.593220338983059</v>
      </c>
      <c r="R21" s="61" t="s">
        <v>38</v>
      </c>
      <c r="S21" s="3">
        <f t="shared" si="1"/>
        <v>21.319999999999993</v>
      </c>
    </row>
    <row r="22" spans="1:19" ht="15" thickBot="1" x14ac:dyDescent="0.35">
      <c r="A22" s="39">
        <v>44808</v>
      </c>
      <c r="B22" s="75">
        <v>21</v>
      </c>
      <c r="C22" s="77" t="s">
        <v>37</v>
      </c>
      <c r="D22" s="78"/>
      <c r="E22" s="70">
        <v>57</v>
      </c>
      <c r="F22" s="71">
        <v>43</v>
      </c>
      <c r="G22" s="50">
        <f t="shared" si="4"/>
        <v>14</v>
      </c>
      <c r="H22" s="47">
        <f t="shared" si="3"/>
        <v>8</v>
      </c>
      <c r="I22" s="40">
        <v>64</v>
      </c>
      <c r="J22" s="41">
        <v>-3.96</v>
      </c>
      <c r="K22" s="42">
        <v>60.04</v>
      </c>
      <c r="L22" s="43">
        <v>9.25</v>
      </c>
      <c r="M22" s="66">
        <v>76.36</v>
      </c>
      <c r="N22" s="44">
        <v>75.44</v>
      </c>
      <c r="O22" s="40">
        <v>11</v>
      </c>
      <c r="P22" s="59">
        <v>595</v>
      </c>
      <c r="Q22" s="3">
        <f t="shared" ref="Q22:Q41" si="5" xml:space="preserve"> (P22-O22+1)/(P22)*100</f>
        <v>98.319327731092429</v>
      </c>
      <c r="R22" s="61" t="s">
        <v>38</v>
      </c>
      <c r="S22" s="3">
        <f t="shared" si="1"/>
        <v>16.32</v>
      </c>
    </row>
    <row r="23" spans="1:19" ht="15" thickBot="1" x14ac:dyDescent="0.35">
      <c r="A23" s="28">
        <v>44816</v>
      </c>
      <c r="B23" s="76">
        <v>22</v>
      </c>
      <c r="C23" s="79" t="s">
        <v>39</v>
      </c>
      <c r="D23" s="80"/>
      <c r="E23" s="72">
        <v>58</v>
      </c>
      <c r="F23" s="73">
        <v>44</v>
      </c>
      <c r="G23" s="50">
        <f t="shared" si="4"/>
        <v>14</v>
      </c>
      <c r="H23" s="47">
        <f t="shared" si="3"/>
        <v>7</v>
      </c>
      <c r="I23" s="16">
        <v>66</v>
      </c>
      <c r="J23" s="25">
        <v>-1.65</v>
      </c>
      <c r="K23" s="13">
        <v>64.349999999999994</v>
      </c>
      <c r="L23" s="14">
        <v>30.77</v>
      </c>
      <c r="M23" s="64">
        <v>73.34</v>
      </c>
      <c r="N23" s="15">
        <v>75.86</v>
      </c>
      <c r="O23" s="16">
        <v>10</v>
      </c>
      <c r="P23" s="60">
        <v>88</v>
      </c>
      <c r="Q23" s="3">
        <f t="shared" si="5"/>
        <v>89.772727272727266</v>
      </c>
      <c r="R23" s="61" t="s">
        <v>38</v>
      </c>
      <c r="S23" s="3">
        <f t="shared" si="1"/>
        <v>8.9900000000000091</v>
      </c>
    </row>
    <row r="24" spans="1:19" ht="15" thickBot="1" x14ac:dyDescent="0.35">
      <c r="A24" s="28">
        <v>44822</v>
      </c>
      <c r="B24" s="76">
        <v>23</v>
      </c>
      <c r="C24" s="79" t="s">
        <v>40</v>
      </c>
      <c r="D24" s="80"/>
      <c r="E24" s="72">
        <v>64</v>
      </c>
      <c r="F24" s="73">
        <v>46</v>
      </c>
      <c r="G24" s="50">
        <f t="shared" si="4"/>
        <v>18</v>
      </c>
      <c r="H24" s="47">
        <f t="shared" si="3"/>
        <v>1</v>
      </c>
      <c r="I24" s="16">
        <v>71</v>
      </c>
      <c r="J24" s="25">
        <v>-2.97</v>
      </c>
      <c r="K24" s="13">
        <v>68.03</v>
      </c>
      <c r="L24" s="14">
        <v>26.27</v>
      </c>
      <c r="M24" s="64">
        <v>77.680000000000007</v>
      </c>
      <c r="N24" s="15">
        <v>71.88</v>
      </c>
      <c r="O24" s="16">
        <v>6</v>
      </c>
      <c r="P24" s="60">
        <v>52</v>
      </c>
      <c r="Q24" s="3">
        <f t="shared" si="5"/>
        <v>90.384615384615387</v>
      </c>
      <c r="R24" s="61" t="s">
        <v>38</v>
      </c>
      <c r="S24" s="3">
        <f t="shared" si="1"/>
        <v>9.6500000000000057</v>
      </c>
    </row>
    <row r="25" spans="1:19" ht="15" thickBot="1" x14ac:dyDescent="0.35">
      <c r="A25" s="28">
        <v>44857</v>
      </c>
      <c r="B25" s="76">
        <v>24</v>
      </c>
      <c r="C25" s="79" t="s">
        <v>41</v>
      </c>
      <c r="D25" s="80"/>
      <c r="E25" s="72">
        <v>63</v>
      </c>
      <c r="F25" s="73">
        <v>45</v>
      </c>
      <c r="G25" s="50">
        <f t="shared" si="4"/>
        <v>18</v>
      </c>
      <c r="H25" s="47">
        <f t="shared" si="3"/>
        <v>2</v>
      </c>
      <c r="I25" s="16">
        <v>65</v>
      </c>
      <c r="J25" s="25">
        <v>-3.3</v>
      </c>
      <c r="K25" s="13">
        <v>61.7</v>
      </c>
      <c r="L25" s="14">
        <v>35.83</v>
      </c>
      <c r="M25" s="64">
        <v>62.03</v>
      </c>
      <c r="N25" s="15">
        <v>71.430000000000007</v>
      </c>
      <c r="O25" s="16">
        <v>3</v>
      </c>
      <c r="P25" s="60">
        <v>26</v>
      </c>
      <c r="Q25" s="3">
        <f t="shared" si="5"/>
        <v>92.307692307692307</v>
      </c>
      <c r="R25" s="61" t="s">
        <v>38</v>
      </c>
      <c r="S25" s="3">
        <f t="shared" si="1"/>
        <v>0.32999999999999829</v>
      </c>
    </row>
    <row r="26" spans="1:19" ht="15" thickBot="1" x14ac:dyDescent="0.35">
      <c r="A26" s="28">
        <v>44871</v>
      </c>
      <c r="B26" s="76">
        <v>25</v>
      </c>
      <c r="C26" s="79" t="s">
        <v>42</v>
      </c>
      <c r="D26" s="80"/>
      <c r="E26" s="72">
        <v>63</v>
      </c>
      <c r="F26" s="73">
        <v>45</v>
      </c>
      <c r="G26" s="50">
        <f t="shared" si="4"/>
        <v>18</v>
      </c>
      <c r="H26" s="47">
        <f t="shared" si="3"/>
        <v>2</v>
      </c>
      <c r="I26" s="16">
        <v>69</v>
      </c>
      <c r="J26" s="25">
        <v>-2.64</v>
      </c>
      <c r="K26" s="13">
        <v>66.36</v>
      </c>
      <c r="L26" s="14">
        <v>47.2</v>
      </c>
      <c r="M26" s="64">
        <v>75.02</v>
      </c>
      <c r="N26" s="15">
        <v>71.430000000000007</v>
      </c>
      <c r="O26" s="16">
        <v>7</v>
      </c>
      <c r="P26" s="60">
        <v>40</v>
      </c>
      <c r="Q26" s="3">
        <f t="shared" si="5"/>
        <v>85</v>
      </c>
      <c r="R26" s="61" t="s">
        <v>38</v>
      </c>
      <c r="S26" s="3">
        <f t="shared" si="1"/>
        <v>8.6599999999999966</v>
      </c>
    </row>
    <row r="27" spans="1:19" ht="15" thickBot="1" x14ac:dyDescent="0.35">
      <c r="A27" s="28">
        <v>44874</v>
      </c>
      <c r="B27" s="76">
        <v>26</v>
      </c>
      <c r="C27" s="79" t="s">
        <v>43</v>
      </c>
      <c r="D27" s="80"/>
      <c r="E27" s="72">
        <v>61</v>
      </c>
      <c r="F27" s="73">
        <v>42</v>
      </c>
      <c r="G27" s="50">
        <f t="shared" si="4"/>
        <v>19</v>
      </c>
      <c r="H27" s="47">
        <f t="shared" si="3"/>
        <v>4</v>
      </c>
      <c r="I27" s="16">
        <v>62</v>
      </c>
      <c r="J27" s="25">
        <v>-0.99</v>
      </c>
      <c r="K27" s="13">
        <v>61.01</v>
      </c>
      <c r="L27" s="14">
        <v>44.62</v>
      </c>
      <c r="M27" s="14">
        <v>75.010000000000005</v>
      </c>
      <c r="N27" s="15">
        <v>68.849999999999994</v>
      </c>
      <c r="O27" s="16">
        <v>8</v>
      </c>
      <c r="P27" s="16">
        <v>46</v>
      </c>
      <c r="Q27" s="3">
        <f t="shared" si="5"/>
        <v>84.782608695652172</v>
      </c>
      <c r="R27" s="61" t="s">
        <v>38</v>
      </c>
      <c r="S27" s="3">
        <f t="shared" si="1"/>
        <v>14.000000000000007</v>
      </c>
    </row>
    <row r="28" spans="1:19" ht="15" thickBot="1" x14ac:dyDescent="0.35">
      <c r="A28" s="28">
        <v>44878</v>
      </c>
      <c r="B28" s="76">
        <v>27</v>
      </c>
      <c r="C28" s="86" t="s">
        <v>44</v>
      </c>
      <c r="D28" s="86"/>
      <c r="E28" s="72">
        <v>65</v>
      </c>
      <c r="F28" s="73">
        <v>56</v>
      </c>
      <c r="G28" s="50">
        <f t="shared" si="4"/>
        <v>9</v>
      </c>
      <c r="H28" s="47">
        <f t="shared" si="3"/>
        <v>0</v>
      </c>
      <c r="I28" s="16">
        <v>85</v>
      </c>
      <c r="J28" s="25">
        <v>-1.65</v>
      </c>
      <c r="K28" s="13">
        <v>83.35</v>
      </c>
      <c r="L28" s="14">
        <v>45.78</v>
      </c>
      <c r="M28" s="14">
        <v>83.35</v>
      </c>
      <c r="N28" s="15">
        <v>86.15</v>
      </c>
      <c r="O28" s="16">
        <v>1</v>
      </c>
      <c r="P28" s="16">
        <v>34</v>
      </c>
      <c r="Q28" s="3">
        <f t="shared" si="5"/>
        <v>100</v>
      </c>
      <c r="R28" s="61" t="s">
        <v>38</v>
      </c>
      <c r="S28" s="3">
        <f t="shared" si="1"/>
        <v>0</v>
      </c>
    </row>
    <row r="29" spans="1:19" ht="15" thickBot="1" x14ac:dyDescent="0.35">
      <c r="A29" s="28"/>
      <c r="B29" s="3">
        <v>28</v>
      </c>
      <c r="C29" s="87" t="s">
        <v>45</v>
      </c>
      <c r="D29" s="88"/>
      <c r="E29" s="72"/>
      <c r="F29" s="73"/>
      <c r="G29" s="50">
        <f t="shared" si="4"/>
        <v>0</v>
      </c>
      <c r="H29" s="47"/>
      <c r="I29" s="16"/>
      <c r="J29" s="25"/>
      <c r="K29" s="13"/>
      <c r="L29" s="14"/>
      <c r="M29" s="64"/>
      <c r="N29" s="15"/>
      <c r="O29" s="16"/>
      <c r="P29" s="60"/>
      <c r="Q29" s="3" t="e">
        <f t="shared" si="5"/>
        <v>#DIV/0!</v>
      </c>
      <c r="R29" s="61"/>
      <c r="S29" s="3">
        <f t="shared" si="1"/>
        <v>0</v>
      </c>
    </row>
    <row r="30" spans="1:19" ht="15" thickBot="1" x14ac:dyDescent="0.35">
      <c r="A30" s="28">
        <v>44881</v>
      </c>
      <c r="B30" s="76">
        <v>29</v>
      </c>
      <c r="C30" s="79" t="s">
        <v>46</v>
      </c>
      <c r="D30" s="80"/>
      <c r="E30" s="72">
        <v>63</v>
      </c>
      <c r="F30" s="73">
        <v>51</v>
      </c>
      <c r="G30" s="50">
        <f t="shared" si="4"/>
        <v>12</v>
      </c>
      <c r="H30" s="47">
        <f t="shared" si="3"/>
        <v>2</v>
      </c>
      <c r="I30" s="16">
        <v>77</v>
      </c>
      <c r="J30" s="25">
        <v>-2.31</v>
      </c>
      <c r="K30" s="13">
        <v>74.69</v>
      </c>
      <c r="L30" s="14">
        <v>45.83</v>
      </c>
      <c r="M30" s="64">
        <v>86</v>
      </c>
      <c r="N30" s="15">
        <v>80.95</v>
      </c>
      <c r="O30" s="16">
        <v>7</v>
      </c>
      <c r="P30" s="60">
        <v>122</v>
      </c>
      <c r="Q30" s="3">
        <f t="shared" si="5"/>
        <v>95.081967213114751</v>
      </c>
      <c r="R30" s="61" t="s">
        <v>38</v>
      </c>
      <c r="S30" s="3">
        <f t="shared" si="1"/>
        <v>11.310000000000002</v>
      </c>
    </row>
    <row r="31" spans="1:19" ht="15" thickBot="1" x14ac:dyDescent="0.35">
      <c r="A31" s="28">
        <v>44915</v>
      </c>
      <c r="B31" s="76">
        <v>30</v>
      </c>
      <c r="C31" s="79" t="s">
        <v>53</v>
      </c>
      <c r="D31" s="80"/>
      <c r="E31" s="72">
        <v>55</v>
      </c>
      <c r="F31" s="73">
        <v>41</v>
      </c>
      <c r="G31" s="50">
        <f t="shared" si="4"/>
        <v>14</v>
      </c>
      <c r="H31" s="47">
        <f t="shared" si="3"/>
        <v>10</v>
      </c>
      <c r="I31" s="16">
        <v>61</v>
      </c>
      <c r="J31" s="25">
        <v>-3.67</v>
      </c>
      <c r="K31" s="13">
        <v>59.33</v>
      </c>
      <c r="L31" s="14"/>
      <c r="M31" s="64">
        <v>81</v>
      </c>
      <c r="N31" s="15"/>
      <c r="O31" s="16">
        <v>30</v>
      </c>
      <c r="P31" s="60">
        <v>113</v>
      </c>
      <c r="Q31" s="3">
        <f t="shared" si="5"/>
        <v>74.336283185840713</v>
      </c>
      <c r="R31" s="1" t="s">
        <v>38</v>
      </c>
      <c r="S31" s="3">
        <f t="shared" si="1"/>
        <v>21.67</v>
      </c>
    </row>
    <row r="32" spans="1:19" ht="15" thickBot="1" x14ac:dyDescent="0.35">
      <c r="A32" s="28">
        <v>44917</v>
      </c>
      <c r="B32" s="76">
        <v>31</v>
      </c>
      <c r="C32" s="79" t="s">
        <v>54</v>
      </c>
      <c r="D32" s="80"/>
      <c r="E32" s="72">
        <v>52</v>
      </c>
      <c r="F32" s="73">
        <v>37</v>
      </c>
      <c r="G32" s="50">
        <f t="shared" si="4"/>
        <v>15</v>
      </c>
      <c r="H32" s="47">
        <f t="shared" si="3"/>
        <v>13</v>
      </c>
      <c r="I32" s="16">
        <v>55</v>
      </c>
      <c r="J32" s="25">
        <v>-3</v>
      </c>
      <c r="K32" s="13">
        <v>52</v>
      </c>
      <c r="L32" s="14"/>
      <c r="M32" s="64">
        <v>81</v>
      </c>
      <c r="N32" s="15"/>
      <c r="O32" s="16"/>
      <c r="P32" s="60"/>
      <c r="Q32" s="3" t="e">
        <f t="shared" si="5"/>
        <v>#DIV/0!</v>
      </c>
      <c r="R32" s="1" t="s">
        <v>38</v>
      </c>
      <c r="S32" s="3">
        <f t="shared" si="1"/>
        <v>29</v>
      </c>
    </row>
    <row r="33" spans="1:19" ht="15" thickBot="1" x14ac:dyDescent="0.35">
      <c r="A33" s="28">
        <v>44925</v>
      </c>
      <c r="B33" s="76">
        <v>32</v>
      </c>
      <c r="C33" s="79" t="s">
        <v>55</v>
      </c>
      <c r="D33" s="80"/>
      <c r="E33" s="72">
        <v>58</v>
      </c>
      <c r="F33" s="73">
        <v>48</v>
      </c>
      <c r="G33" s="50">
        <f t="shared" si="4"/>
        <v>10</v>
      </c>
      <c r="H33" s="47">
        <f t="shared" si="3"/>
        <v>7</v>
      </c>
      <c r="I33" s="16">
        <v>71</v>
      </c>
      <c r="J33" s="25">
        <v>-1</v>
      </c>
      <c r="K33" s="13">
        <v>70</v>
      </c>
      <c r="L33" s="14">
        <v>44.97</v>
      </c>
      <c r="M33" s="64">
        <v>79</v>
      </c>
      <c r="N33" s="15"/>
      <c r="O33" s="16">
        <v>6</v>
      </c>
      <c r="P33" s="60">
        <v>68</v>
      </c>
      <c r="Q33" s="3">
        <f t="shared" si="5"/>
        <v>92.64705882352942</v>
      </c>
      <c r="R33" s="1" t="s">
        <v>38</v>
      </c>
      <c r="S33" s="3">
        <f t="shared" si="1"/>
        <v>9</v>
      </c>
    </row>
    <row r="34" spans="1:19" ht="15" thickBot="1" x14ac:dyDescent="0.35">
      <c r="A34" s="28">
        <v>44928</v>
      </c>
      <c r="B34" s="76">
        <v>33</v>
      </c>
      <c r="C34" s="79" t="s">
        <v>56</v>
      </c>
      <c r="D34" s="80"/>
      <c r="E34" s="72">
        <v>57</v>
      </c>
      <c r="F34" s="73">
        <v>48</v>
      </c>
      <c r="G34" s="50">
        <f t="shared" si="4"/>
        <v>9</v>
      </c>
      <c r="H34" s="47">
        <f t="shared" si="3"/>
        <v>8</v>
      </c>
      <c r="I34" s="16">
        <v>73</v>
      </c>
      <c r="J34" s="25">
        <v>-2.33</v>
      </c>
      <c r="K34" s="13">
        <v>70.66</v>
      </c>
      <c r="L34" s="14">
        <v>40.619999999999997</v>
      </c>
      <c r="M34" s="64">
        <v>71.33</v>
      </c>
      <c r="N34" s="15"/>
      <c r="O34" s="16">
        <v>2</v>
      </c>
      <c r="P34" s="60">
        <v>43</v>
      </c>
      <c r="Q34" s="3">
        <f t="shared" si="5"/>
        <v>97.674418604651152</v>
      </c>
      <c r="R34" s="1" t="s">
        <v>57</v>
      </c>
      <c r="S34" s="3">
        <f t="shared" si="1"/>
        <v>0.67000000000000171</v>
      </c>
    </row>
    <row r="35" spans="1:19" ht="15" thickBot="1" x14ac:dyDescent="0.35">
      <c r="A35" s="28">
        <v>44934</v>
      </c>
      <c r="B35" s="76">
        <v>34</v>
      </c>
      <c r="C35" s="79" t="s">
        <v>59</v>
      </c>
      <c r="D35" s="80"/>
      <c r="E35" s="72">
        <v>57</v>
      </c>
      <c r="F35" s="73">
        <v>33</v>
      </c>
      <c r="G35" s="50">
        <v>24</v>
      </c>
      <c r="H35" s="47">
        <f t="shared" si="3"/>
        <v>8</v>
      </c>
      <c r="I35" s="16">
        <v>49</v>
      </c>
      <c r="J35" s="25">
        <v>-4.67</v>
      </c>
      <c r="K35" s="13">
        <v>44.33</v>
      </c>
      <c r="L35" s="14">
        <v>29.69</v>
      </c>
      <c r="M35" s="64">
        <v>77</v>
      </c>
      <c r="N35" s="15"/>
      <c r="O35" s="16">
        <v>109</v>
      </c>
      <c r="P35" s="60">
        <v>526</v>
      </c>
      <c r="Q35" s="3">
        <f t="shared" si="5"/>
        <v>79.467680608365015</v>
      </c>
      <c r="R35" s="1" t="s">
        <v>38</v>
      </c>
      <c r="S35" s="3">
        <f t="shared" si="1"/>
        <v>32.67</v>
      </c>
    </row>
    <row r="36" spans="1:19" ht="15" thickBot="1" x14ac:dyDescent="0.35">
      <c r="A36" s="28">
        <v>44936</v>
      </c>
      <c r="B36" s="76">
        <v>35</v>
      </c>
      <c r="C36" s="79" t="s">
        <v>60</v>
      </c>
      <c r="D36" s="80"/>
      <c r="E36" s="72">
        <v>54</v>
      </c>
      <c r="F36" s="73">
        <v>38</v>
      </c>
      <c r="G36" s="50">
        <v>16</v>
      </c>
      <c r="H36" s="47">
        <f t="shared" si="3"/>
        <v>11</v>
      </c>
      <c r="I36" s="16">
        <v>55</v>
      </c>
      <c r="J36" s="25">
        <v>-2.67</v>
      </c>
      <c r="K36" s="13">
        <v>52.33</v>
      </c>
      <c r="L36" s="14">
        <v>38.74</v>
      </c>
      <c r="M36" s="64">
        <v>83.33</v>
      </c>
      <c r="N36" s="15"/>
      <c r="O36" s="16">
        <v>20</v>
      </c>
      <c r="P36" s="60">
        <v>119</v>
      </c>
      <c r="Q36" s="3">
        <f t="shared" si="5"/>
        <v>84.033613445378151</v>
      </c>
      <c r="R36" s="1" t="s">
        <v>38</v>
      </c>
      <c r="S36" s="3">
        <f t="shared" si="1"/>
        <v>31</v>
      </c>
    </row>
    <row r="37" spans="1:19" ht="15" thickBot="1" x14ac:dyDescent="0.35">
      <c r="A37" s="28">
        <v>44937</v>
      </c>
      <c r="B37" s="76">
        <v>36</v>
      </c>
      <c r="C37" s="86" t="s">
        <v>47</v>
      </c>
      <c r="D37" s="86"/>
      <c r="E37" s="72">
        <v>62</v>
      </c>
      <c r="F37" s="73">
        <v>44</v>
      </c>
      <c r="G37" s="50">
        <f t="shared" si="4"/>
        <v>18</v>
      </c>
      <c r="H37" s="47">
        <f t="shared" si="3"/>
        <v>3</v>
      </c>
      <c r="I37" s="16">
        <v>67</v>
      </c>
      <c r="J37" s="25">
        <v>-2.97</v>
      </c>
      <c r="K37" s="13">
        <v>64.03</v>
      </c>
      <c r="L37" s="14">
        <v>40.090000000000003</v>
      </c>
      <c r="M37" s="64">
        <v>70.36</v>
      </c>
      <c r="N37" s="15">
        <v>70.97</v>
      </c>
      <c r="O37" s="16">
        <v>8</v>
      </c>
      <c r="P37" s="60">
        <v>107</v>
      </c>
      <c r="Q37" s="3">
        <f t="shared" si="5"/>
        <v>93.45794392523365</v>
      </c>
      <c r="R37" s="1" t="s">
        <v>57</v>
      </c>
      <c r="S37" s="3">
        <f t="shared" si="1"/>
        <v>6.3299999999999983</v>
      </c>
    </row>
    <row r="38" spans="1:19" ht="15" thickBot="1" x14ac:dyDescent="0.35">
      <c r="A38" s="28"/>
      <c r="B38" s="76">
        <v>37</v>
      </c>
      <c r="C38" s="89" t="s">
        <v>48</v>
      </c>
      <c r="D38" s="89"/>
      <c r="E38" s="72"/>
      <c r="F38" s="73"/>
      <c r="G38" s="50">
        <f t="shared" si="4"/>
        <v>0</v>
      </c>
      <c r="H38" s="47"/>
      <c r="I38" s="16"/>
      <c r="J38" s="25"/>
      <c r="K38" s="13"/>
      <c r="L38" s="14"/>
      <c r="M38" s="64"/>
      <c r="N38" s="15"/>
      <c r="O38" s="16"/>
      <c r="P38" s="60"/>
      <c r="Q38" s="3" t="e">
        <f t="shared" si="5"/>
        <v>#DIV/0!</v>
      </c>
      <c r="S38" s="3">
        <f t="shared" si="1"/>
        <v>0</v>
      </c>
    </row>
    <row r="39" spans="1:19" ht="15" customHeight="1" thickBot="1" x14ac:dyDescent="0.35">
      <c r="A39" s="28"/>
      <c r="B39" s="76">
        <v>38</v>
      </c>
      <c r="C39" s="89" t="s">
        <v>49</v>
      </c>
      <c r="D39" s="89"/>
      <c r="E39" s="72"/>
      <c r="F39" s="73"/>
      <c r="G39" s="50">
        <f t="shared" si="4"/>
        <v>0</v>
      </c>
      <c r="H39" s="47"/>
      <c r="I39" s="16"/>
      <c r="J39" s="25"/>
      <c r="K39" s="13"/>
      <c r="L39" s="14"/>
      <c r="M39" s="64"/>
      <c r="N39" s="15"/>
      <c r="O39" s="16"/>
      <c r="P39" s="60"/>
      <c r="Q39" s="3" t="e">
        <f t="shared" si="5"/>
        <v>#DIV/0!</v>
      </c>
      <c r="S39" s="3">
        <f t="shared" si="1"/>
        <v>0</v>
      </c>
    </row>
    <row r="40" spans="1:19" x14ac:dyDescent="0.3">
      <c r="A40" s="28"/>
      <c r="B40" s="76">
        <v>39</v>
      </c>
      <c r="C40" s="89" t="s">
        <v>50</v>
      </c>
      <c r="D40" s="89"/>
      <c r="E40" s="72"/>
      <c r="F40" s="73"/>
      <c r="G40" s="50">
        <f t="shared" si="4"/>
        <v>0</v>
      </c>
      <c r="H40" s="47"/>
      <c r="I40" s="16"/>
      <c r="J40" s="25"/>
      <c r="K40" s="13"/>
      <c r="L40" s="14"/>
      <c r="M40" s="64"/>
      <c r="N40" s="15"/>
      <c r="O40" s="16"/>
      <c r="P40" s="60"/>
      <c r="Q40" s="3" t="e">
        <f t="shared" si="5"/>
        <v>#DIV/0!</v>
      </c>
      <c r="S40" s="3">
        <f t="shared" si="1"/>
        <v>0</v>
      </c>
    </row>
    <row r="41" spans="1:19" x14ac:dyDescent="0.3">
      <c r="A41" s="3"/>
      <c r="B41" s="76">
        <v>40</v>
      </c>
      <c r="C41" s="82" t="s">
        <v>20</v>
      </c>
      <c r="D41" s="82"/>
      <c r="E41" s="72">
        <f t="shared" ref="E41:O41" si="6">AVERAGE(E2:E40)</f>
        <v>55.857142857142854</v>
      </c>
      <c r="F41" s="73">
        <f t="shared" si="6"/>
        <v>41.735294117647058</v>
      </c>
      <c r="G41" s="74">
        <f t="shared" si="6"/>
        <v>12.820512820512821</v>
      </c>
      <c r="H41" s="12">
        <f t="shared" si="6"/>
        <v>9.1428571428571423</v>
      </c>
      <c r="I41" s="16">
        <f t="shared" si="6"/>
        <v>62.142857142857146</v>
      </c>
      <c r="J41" s="25">
        <f t="shared" si="6"/>
        <v>-2.8931428571428572</v>
      </c>
      <c r="K41" s="13">
        <f t="shared" si="6"/>
        <v>59.363428571428564</v>
      </c>
      <c r="L41" s="14">
        <f t="shared" si="6"/>
        <v>40.819375000000001</v>
      </c>
      <c r="M41" s="64">
        <f t="shared" si="6"/>
        <v>81.421142857142854</v>
      </c>
      <c r="N41" s="15">
        <f t="shared" si="6"/>
        <v>73.4328</v>
      </c>
      <c r="O41" s="16">
        <f t="shared" si="6"/>
        <v>103.96969696969697</v>
      </c>
      <c r="P41" s="60"/>
      <c r="Q41" s="3" t="e">
        <f t="shared" si="5"/>
        <v>#DIV/0!</v>
      </c>
      <c r="S41" s="3">
        <f t="shared" si="1"/>
        <v>22.05771428571429</v>
      </c>
    </row>
    <row r="42" spans="1:19" x14ac:dyDescent="0.3">
      <c r="B42" s="3"/>
      <c r="E42" s="17"/>
      <c r="F42" s="18"/>
      <c r="G42" s="19"/>
      <c r="H42" s="20"/>
      <c r="I42" s="24"/>
      <c r="J42" s="26"/>
      <c r="K42" s="21"/>
      <c r="L42" s="22"/>
      <c r="M42" s="67"/>
      <c r="N42" s="23"/>
      <c r="O42" s="24"/>
      <c r="P42" s="24"/>
      <c r="Q42" s="3">
        <f>AVERAGE(Q2:Q4)</f>
        <v>54.17962902438336</v>
      </c>
    </row>
    <row r="43" spans="1:19" x14ac:dyDescent="0.3">
      <c r="B43" s="3"/>
      <c r="E43" s="17"/>
      <c r="F43" s="18"/>
      <c r="G43" s="19"/>
      <c r="H43" s="20"/>
      <c r="I43" s="24"/>
      <c r="J43" s="26"/>
      <c r="K43" s="21"/>
      <c r="L43" s="22"/>
      <c r="M43" s="67"/>
      <c r="N43" s="23"/>
      <c r="O43" s="24"/>
      <c r="P43" s="24"/>
    </row>
    <row r="44" spans="1:19" x14ac:dyDescent="0.3">
      <c r="E44" s="17"/>
      <c r="F44" s="18"/>
      <c r="G44" s="19"/>
      <c r="H44" s="20"/>
      <c r="I44" s="24"/>
      <c r="J44" s="26"/>
      <c r="K44" s="21"/>
      <c r="L44" s="22"/>
      <c r="M44" s="67"/>
      <c r="N44" s="23"/>
      <c r="O44" s="24"/>
      <c r="P44" s="24"/>
    </row>
    <row r="45" spans="1:19" x14ac:dyDescent="0.3">
      <c r="E45" s="17"/>
      <c r="F45" s="18"/>
      <c r="G45" s="19"/>
      <c r="H45" s="20"/>
      <c r="I45" s="24"/>
      <c r="J45" s="26"/>
      <c r="K45" s="21"/>
      <c r="L45" s="22"/>
      <c r="M45" s="67"/>
      <c r="N45" s="23"/>
      <c r="O45" s="24"/>
      <c r="P45" s="24"/>
    </row>
    <row r="46" spans="1:19" x14ac:dyDescent="0.3">
      <c r="E46" s="17"/>
      <c r="F46" s="18"/>
      <c r="G46" s="19"/>
      <c r="H46" s="20"/>
      <c r="I46" s="24"/>
      <c r="J46" s="26"/>
      <c r="K46" s="21"/>
      <c r="L46" s="22"/>
      <c r="M46" s="67"/>
      <c r="N46" s="23"/>
      <c r="O46" s="24"/>
      <c r="P46" s="24"/>
    </row>
    <row r="47" spans="1:19" x14ac:dyDescent="0.3">
      <c r="E47" s="17"/>
      <c r="F47" s="18"/>
      <c r="G47" s="19"/>
      <c r="H47" s="20"/>
      <c r="I47" s="24"/>
      <c r="J47" s="26"/>
      <c r="K47" s="21"/>
      <c r="L47" s="22"/>
      <c r="M47" s="67"/>
      <c r="N47" s="23"/>
      <c r="O47" s="24"/>
      <c r="P47" s="24"/>
    </row>
  </sheetData>
  <mergeCells count="41">
    <mergeCell ref="C30:D30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36:D36"/>
    <mergeCell ref="C25:D25"/>
    <mergeCell ref="C26:D26"/>
    <mergeCell ref="C27:D27"/>
    <mergeCell ref="C28:D28"/>
    <mergeCell ref="C29:D29"/>
    <mergeCell ref="C41:D41"/>
    <mergeCell ref="C11:D11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9:D19"/>
    <mergeCell ref="C20:D20"/>
    <mergeCell ref="C21:D21"/>
    <mergeCell ref="C18:D18"/>
    <mergeCell ref="C22:D22"/>
    <mergeCell ref="C23:D23"/>
    <mergeCell ref="C24:D24"/>
    <mergeCell ref="C12:D12"/>
    <mergeCell ref="C13:D13"/>
    <mergeCell ref="C14:D14"/>
    <mergeCell ref="C16:D16"/>
    <mergeCell ref="C17:D17"/>
    <mergeCell ref="C15:D15"/>
  </mergeCells>
  <phoneticPr fontId="3" type="noConversion"/>
  <conditionalFormatting sqref="L2:L14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4 L26 L29:L36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4 K26 K29:K36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4 N26 N29:N36">
    <cfRule type="iconSet" priority="86">
      <iconSet iconSet="3Arrows">
        <cfvo type="percent" val="0"/>
        <cfvo type="percent" val="33"/>
        <cfvo type="percent" val="67"/>
      </iconSet>
    </cfRule>
  </conditionalFormatting>
  <conditionalFormatting sqref="I22:I24 I26 I29:I36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{9EF3CC5B-331B-4BCE-857E-175AE3327E90}</x14:id>
        </ext>
      </extLst>
    </cfRule>
  </conditionalFormatting>
  <conditionalFormatting sqref="J22:J24 J26 J29:J36">
    <cfRule type="iconSet" priority="92">
      <iconSet iconSet="3Arrows">
        <cfvo type="percent" val="0"/>
        <cfvo type="percent" val="33"/>
        <cfvo type="percent" val="67"/>
      </iconSet>
    </cfRule>
  </conditionalFormatting>
  <conditionalFormatting sqref="F22:F24 F26 F29:F36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1" priority="93" operator="greaterThan">
      <formula>$G$24</formula>
    </cfRule>
  </conditionalFormatting>
  <conditionalFormatting sqref="R2:R37">
    <cfRule type="cellIs" dxfId="10" priority="71" operator="equal">
      <formula>"NO"</formula>
    </cfRule>
  </conditionalFormatting>
  <conditionalFormatting sqref="R2:R37">
    <cfRule type="cellIs" dxfId="9" priority="70" operator="equal">
      <formula>"YES"</formula>
    </cfRule>
  </conditionalFormatting>
  <conditionalFormatting sqref="K2:K21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1">
    <cfRule type="iconSet" priority="99">
      <iconSet iconSet="3Arrows">
        <cfvo type="percent" val="0"/>
        <cfvo type="percent" val="33"/>
        <cfvo type="percent" val="67"/>
      </iconSet>
    </cfRule>
  </conditionalFormatting>
  <conditionalFormatting sqref="I2:I2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{ED18865B-B343-4750-8437-A6376E4FD07F}</x14:id>
        </ext>
      </extLst>
    </cfRule>
  </conditionalFormatting>
  <conditionalFormatting sqref="J2:J21">
    <cfRule type="iconSet" priority="101">
      <iconSet iconSet="3Arrows">
        <cfvo type="percent" val="0"/>
        <cfvo type="percent" val="33"/>
        <cfvo type="percent" val="67"/>
      </iconSet>
    </cfRule>
  </conditionalFormatting>
  <conditionalFormatting sqref="L2:L21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I25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{CF651322-2FB3-441B-BDAE-CF996C88610A}</x14:id>
        </ext>
      </extLst>
    </cfRule>
  </conditionalFormatting>
  <conditionalFormatting sqref="J25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F25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8" priority="107" operator="greaterThan">
      <formula>$G$24</formula>
    </cfRule>
  </conditionalFormatting>
  <conditionalFormatting sqref="Q1:Q104857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:M26 M29:M104857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I2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{6200BEA9-BA40-4F1D-A0BC-58C35B8CE181}</x14:id>
        </ext>
      </extLst>
    </cfRule>
  </conditionalFormatting>
  <conditionalFormatting sqref="J27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F27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7" priority="109" operator="greaterThan">
      <formula>$G$24</formula>
    </cfRule>
  </conditionalFormatting>
  <conditionalFormatting sqref="M27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I2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{A89FECAD-39E5-497E-AB6D-687D0589247B}</x14:id>
        </ext>
      </extLst>
    </cfRule>
  </conditionalFormatting>
  <conditionalFormatting sqref="J28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F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" priority="19" operator="greaterThan">
      <formula>$G$24</formula>
    </cfRule>
  </conditionalFormatting>
  <conditionalFormatting sqref="M2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O1048576">
    <cfRule type="cellIs" dxfId="5" priority="4" operator="between">
      <formula>1</formula>
      <formula>10</formula>
    </cfRule>
    <cfRule type="cellIs" dxfId="4" priority="23" operator="between">
      <formula>10</formula>
      <formula>20</formula>
    </cfRule>
    <cfRule type="cellIs" dxfId="3" priority="45" operator="between">
      <formula>21</formula>
      <formula>30</formula>
    </cfRule>
    <cfRule type="cellIs" dxfId="2" priority="72" operator="between">
      <formula>31</formula>
      <formula>50</formula>
    </cfRule>
  </conditionalFormatting>
  <conditionalFormatting sqref="K37:K40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7:N40">
    <cfRule type="iconSet" priority="113">
      <iconSet iconSet="3Arrows">
        <cfvo type="percent" val="0"/>
        <cfvo type="percent" val="33"/>
        <cfvo type="percent" val="67"/>
      </iconSet>
    </cfRule>
  </conditionalFormatting>
  <conditionalFormatting sqref="I37:I40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{8C961B77-F7AC-473E-A0E7-99E2D3513BB3}</x14:id>
        </ext>
      </extLst>
    </cfRule>
  </conditionalFormatting>
  <conditionalFormatting sqref="J37:J40">
    <cfRule type="iconSet" priority="117">
      <iconSet iconSet="3Arrows">
        <cfvo type="percent" val="0"/>
        <cfvo type="percent" val="33"/>
        <cfvo type="percent" val="67"/>
      </iconSet>
    </cfRule>
  </conditionalFormatting>
  <conditionalFormatting sqref="F37:F40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" priority="120" operator="greaterThan">
      <formula>$G$24</formula>
    </cfRule>
  </conditionalFormatting>
  <conditionalFormatting sqref="L37:L40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1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0" priority="126" operator="greaterThan">
      <formula>$F$41</formula>
    </cfRule>
  </conditionalFormatting>
  <conditionalFormatting sqref="S2:S41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F3CC5B-331B-4BCE-857E-175AE3327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I22:I24 I26 I29:I36</xm:sqref>
        </x14:conditionalFormatting>
        <x14:conditionalFormatting xmlns:xm="http://schemas.microsoft.com/office/excel/2006/main">
          <x14:cfRule type="dataBar" id="{ED18865B-B343-4750-8437-A6376E4FD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I2:I21</xm:sqref>
        </x14:conditionalFormatting>
        <x14:conditionalFormatting xmlns:xm="http://schemas.microsoft.com/office/excel/2006/main">
          <x14:cfRule type="dataBar" id="{CF651322-2FB3-441B-BDAE-CF996C886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6200BEA9-BA40-4F1D-A0BC-58C35B8CE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A89FECAD-39E5-497E-AB6D-687D05892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8C961B77-F7AC-473E-A0E7-99E2D3513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I37:I40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2022-01-01T06:33:55Z</dcterms:created>
  <dcterms:modified xsi:type="dcterms:W3CDTF">2023-01-11T14:29:16Z</dcterms:modified>
</cp:coreProperties>
</file>