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OfosuA\Desktop\"/>
    </mc:Choice>
  </mc:AlternateContent>
  <xr:revisionPtr revIDLastSave="0" documentId="13_ncr:1_{DC0BF042-D123-4FE3-83E4-BF07794BC42A}" xr6:coauthVersionLast="47" xr6:coauthVersionMax="47" xr10:uidLastSave="{00000000-0000-0000-0000-000000000000}"/>
  <bookViews>
    <workbookView xWindow="-120" yWindow="-120" windowWidth="20730" windowHeight="11160" firstSheet="3" activeTab="8" xr2:uid="{00000000-000D-0000-FFFF-FFFF00000000}"/>
  </bookViews>
  <sheets>
    <sheet name="REVENUE BY REGION AND PRODUCT" sheetId="7" r:id="rId1"/>
    <sheet name="PROFIT BY CAMPAIGN" sheetId="8" r:id="rId2"/>
    <sheet name="AVERAGE CONVERSION BY SEGMENT" sheetId="9" r:id="rId3"/>
    <sheet name="UNIT SOLD BY DATE" sheetId="10" r:id="rId4"/>
    <sheet name="Sheet13" sheetId="13" r:id="rId5"/>
    <sheet name="Sheet16" sheetId="16" r:id="rId6"/>
    <sheet name="Sheet4" sheetId="20" r:id="rId7"/>
    <sheet name="Sheet1" sheetId="1" r:id="rId8"/>
    <sheet name="DASHBOARD" sheetId="17" r:id="rId9"/>
  </sheets>
  <definedNames>
    <definedName name="NativeTimeline_Date">#N/A</definedName>
    <definedName name="Slicer_Product">#N/A</definedName>
    <definedName name="Slicer_Region">#N/A</definedName>
  </definedNames>
  <calcPr calcId="191029" iterateDelta="252"/>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6" l="1"/>
  <c r="C5" i="16"/>
  <c r="B5" i="16"/>
  <c r="A5" i="16"/>
</calcChain>
</file>

<file path=xl/sharedStrings.xml><?xml version="1.0" encoding="utf-8"?>
<sst xmlns="http://schemas.openxmlformats.org/spreadsheetml/2006/main" count="467" uniqueCount="39">
  <si>
    <t>Date</t>
  </si>
  <si>
    <t>Region</t>
  </si>
  <si>
    <t>Product</t>
  </si>
  <si>
    <t>Units Sold</t>
  </si>
  <si>
    <t>Unit Price</t>
  </si>
  <si>
    <t>Revenue</t>
  </si>
  <si>
    <t>Cost</t>
  </si>
  <si>
    <t>Profit</t>
  </si>
  <si>
    <t>Campaign Group</t>
  </si>
  <si>
    <t>Customer Segment</t>
  </si>
  <si>
    <t>Conversion Rate</t>
  </si>
  <si>
    <t>East</t>
  </si>
  <si>
    <t>West</t>
  </si>
  <si>
    <t>North</t>
  </si>
  <si>
    <t>South</t>
  </si>
  <si>
    <t>Insurance</t>
  </si>
  <si>
    <t>Credit Card</t>
  </si>
  <si>
    <t>Investment</t>
  </si>
  <si>
    <t>Loan</t>
  </si>
  <si>
    <t>B</t>
  </si>
  <si>
    <t>A</t>
  </si>
  <si>
    <t>Corporate</t>
  </si>
  <si>
    <t>Retail</t>
  </si>
  <si>
    <t>SME</t>
  </si>
  <si>
    <t>Sum of Revenue</t>
  </si>
  <si>
    <t>Row Labels</t>
  </si>
  <si>
    <t>Grand Total</t>
  </si>
  <si>
    <t>Sum of Profit</t>
  </si>
  <si>
    <t>Average of Conversion Rate</t>
  </si>
  <si>
    <t>Jan</t>
  </si>
  <si>
    <t>Feb</t>
  </si>
  <si>
    <t>Mar</t>
  </si>
  <si>
    <t>Apr</t>
  </si>
  <si>
    <t>Sum of Units Sold</t>
  </si>
  <si>
    <t>Column Labels</t>
  </si>
  <si>
    <t>Sum of Cost</t>
  </si>
  <si>
    <t>Sum Revenue</t>
  </si>
  <si>
    <t>Sum Profit</t>
  </si>
  <si>
    <t>Avg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</si>
</sst>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 x14ac:knownFonts="1">
    <font>
      <sz val="11"/>
      <color theme="1"/>
      <name val="Calibri"/>
      <family val="2"/>
      <scheme val="minor"/>
    </font>
    <font>
      <b/>
      <sz val="11"/>
      <color theme="1"/>
      <name val="Calibri"/>
      <family val="2"/>
      <scheme val="minor"/>
    </font>
    <font>
      <sz val="11"/>
      <color theme="1"/>
      <name val="Calibri"/>
      <family val="2"/>
      <scheme val="minor"/>
    </font>
    <font>
      <b/>
      <i/>
      <sz val="15"/>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10" fontId="1" fillId="0" borderId="1" xfId="0" applyNumberFormat="1" applyFont="1" applyBorder="1" applyAlignment="1">
      <alignment horizontal="center" vertical="top"/>
    </xf>
    <xf numFmtId="10" fontId="0" fillId="0" borderId="0" xfId="1" applyNumberFormat="1" applyFont="1"/>
    <xf numFmtId="10" fontId="0" fillId="0" borderId="0" xfId="0" applyNumberFormat="1"/>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0" fontId="3" fillId="0" borderId="0" xfId="0" applyFont="1"/>
    <xf numFmtId="44" fontId="0" fillId="0" borderId="0" xfId="0" applyNumberFormat="1"/>
    <xf numFmtId="0" fontId="4" fillId="2" borderId="0" xfId="0" applyFont="1" applyFill="1"/>
    <xf numFmtId="0" fontId="0" fillId="2" borderId="0" xfId="0" applyFill="1"/>
    <xf numFmtId="0" fontId="4" fillId="2" borderId="0" xfId="0" applyFont="1" applyFill="1" applyAlignment="1">
      <alignment horizontal="left"/>
    </xf>
    <xf numFmtId="44" fontId="4" fillId="2" borderId="0" xfId="0" applyNumberFormat="1" applyFont="1" applyFill="1"/>
    <xf numFmtId="10" fontId="4" fillId="2" borderId="0" xfId="0" applyNumberFormat="1" applyFont="1" applyFill="1"/>
  </cellXfs>
  <cellStyles count="2">
    <cellStyle name="Normal" xfId="0" builtinId="0"/>
    <cellStyle name="Percent" xfId="1" builtinId="5"/>
  </cellStyles>
  <dxfs count="46">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ont>
        <sz val="12"/>
      </font>
    </dxf>
    <dxf>
      <font>
        <sz val="12"/>
      </font>
    </dxf>
    <dxf>
      <font>
        <sz val="12"/>
      </font>
    </dxf>
    <dxf>
      <font>
        <sz val="12"/>
      </font>
    </dxf>
    <dxf>
      <font>
        <sz val="12"/>
      </font>
    </dxf>
    <dxf>
      <font>
        <sz val="12"/>
      </font>
    </dxf>
    <dxf>
      <numFmt numFmtId="34" formatCode="_(&quot;$&quot;* #,##0.00_);_(&quot;$&quot;* \(#,##0.00\);_(&quot;$&quot;* &quot;-&quot;??_);_(@_)"/>
    </dxf>
    <dxf>
      <numFmt numFmtId="34" formatCode="_(&quot;$&quot;* #,##0.00_);_(&quot;$&quot;* \(#,##0.00\);_(&quot;$&quot;* &quot;-&quot;??_);_(@_)"/>
    </dxf>
    <dxf>
      <numFmt numFmtId="14" formatCode="0.00%"/>
    </dxf>
    <dxf>
      <font>
        <sz val="15"/>
      </font>
    </dxf>
    <dxf>
      <numFmt numFmtId="14" formatCode="0.00%"/>
    </dxf>
    <dxf>
      <numFmt numFmtId="164" formatCode="&quot;$&quot;#,##0.00"/>
    </dxf>
    <dxf>
      <numFmt numFmtId="164" formatCode="&quot;$&quot;#,##0.00"/>
    </dxf>
    <dxf>
      <numFmt numFmtId="164" formatCode="&quot;$&quot;#,##0.00"/>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sz val="11"/>
      </font>
    </dxf>
    <dxf>
      <font>
        <sz val="11"/>
      </font>
    </dxf>
    <dxf>
      <font>
        <sz val="11"/>
      </font>
    </dxf>
    <dxf>
      <font>
        <sz val="11"/>
      </font>
    </dxf>
    <dxf>
      <font>
        <sz val="11"/>
      </font>
    </dxf>
    <dxf>
      <font>
        <sz val="11"/>
      </font>
    </dxf>
    <dxf>
      <numFmt numFmtId="34" formatCode="_(&quot;$&quot;* #,##0.00_);_(&quot;$&quot;* \(#,##0.00\);_(&quot;$&quot;* &quot;-&quot;??_);_(@_)"/>
    </dxf>
    <dxf>
      <numFmt numFmtId="34" formatCode="_(&quot;$&quot;* #,##0.00_);_(&quot;$&quot;* \(#,##0.00\);_(&quot;$&quot;* &quot;-&quot;??_);_(@_)"/>
    </dxf>
    <dxf>
      <numFmt numFmtId="14" formatCode="0.00%"/>
    </dxf>
    <dxf>
      <font>
        <sz val="15"/>
      </font>
    </dxf>
    <dxf>
      <fill>
        <patternFill>
          <bgColor rgb="FF92D050"/>
        </patternFill>
      </fill>
    </dxf>
    <dxf>
      <numFmt numFmtId="0" formatCode="General"/>
    </dxf>
    <dxf>
      <numFmt numFmtId="14" formatCode="0.00%"/>
    </dxf>
    <dxf>
      <numFmt numFmtId="164" formatCode="&quot;$&quot;#,##0.00"/>
    </dxf>
    <dxf>
      <numFmt numFmtId="164" formatCode="&quot;$&quot;#,##0.00"/>
    </dxf>
    <dxf>
      <numFmt numFmtId="164" formatCode="&quot;$&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[Enhanced_Financial_Dataset.xlsx]REVENUE BY REGION AND PRODUCT!PivotTable5</c:name>
    <c:fmtId val="12"/>
  </c:pivotSource>
  <c:chart>
    <c:title>
      <c:tx>
        <c:rich>
          <a:bodyPr rot="0" spcFirstLastPara="1" vertOverflow="ellipsis" vert="horz" wrap="square" anchor="ctr" anchorCtr="1"/>
          <a:lstStyle/>
          <a:p>
            <a:pPr>
              <a:defRPr sz="1200" b="1" i="0" u="none" strike="noStrike" kern="1200" baseline="0">
                <a:solidFill>
                  <a:schemeClr val="tx1"/>
                </a:solidFill>
                <a:effectLst/>
                <a:latin typeface="+mn-lt"/>
                <a:ea typeface="+mn-ea"/>
                <a:cs typeface="+mn-cs"/>
              </a:defRPr>
            </a:pPr>
            <a:r>
              <a:rPr lang="en-US" sz="1200" b="1">
                <a:solidFill>
                  <a:schemeClr val="tx1"/>
                </a:solidFill>
              </a:rPr>
              <a:t>REGION BY REVENUE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76200" dir="18900000" sy="23000" kx="-1200000" algn="bl" rotWithShape="0">
              <a:prstClr val="black">
                <a:alpha val="20000"/>
              </a:prstClr>
            </a:outerShdw>
          </a:effectLst>
        </c:spPr>
      </c:pivotFmt>
      <c:pivotFmt>
        <c:idx val="2"/>
        <c:spPr>
          <a:solidFill>
            <a:schemeClr val="accent3">
              <a:lumMod val="50000"/>
            </a:schemeClr>
          </a:solidFill>
          <a:ln>
            <a:noFill/>
          </a:ln>
          <a:effectLst>
            <a:outerShdw blurRad="76200" dir="18900000" sy="23000" kx="-1200000" algn="bl" rotWithShape="0">
              <a:prstClr val="black">
                <a:alpha val="20000"/>
              </a:prstClr>
            </a:outerShdw>
          </a:effectLst>
        </c:spPr>
      </c:pivotFmt>
      <c:pivotFmt>
        <c:idx val="3"/>
        <c:spPr>
          <a:solidFill>
            <a:schemeClr val="accent3">
              <a:lumMod val="40000"/>
              <a:lumOff val="60000"/>
            </a:schemeClr>
          </a:soli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a:noFill/>
          </a:ln>
          <a:effectLst>
            <a:outerShdw blurRad="76200" dir="18900000" sy="23000" kx="-1200000" algn="bl" rotWithShape="0">
              <a:prstClr val="black">
                <a:alpha val="20000"/>
              </a:prstClr>
            </a:outerShdw>
          </a:effectLst>
        </c:spPr>
      </c:pivotFmt>
      <c:pivotFmt>
        <c:idx val="6"/>
        <c:spPr>
          <a:solidFill>
            <a:schemeClr val="accent3">
              <a:lumMod val="50000"/>
            </a:schemeClr>
          </a:solidFill>
          <a:ln>
            <a:noFill/>
          </a:ln>
          <a:effectLst>
            <a:outerShdw blurRad="76200" dir="18900000" sy="23000" kx="-1200000" algn="bl" rotWithShape="0">
              <a:prstClr val="black">
                <a:alpha val="20000"/>
              </a:prstClr>
            </a:outerShdw>
          </a:effectLst>
        </c:spPr>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solidFill>
            <a:srgbClr val="92D050"/>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'REVENUE BY REGION AND PRODUCT'!$B$3</c:f>
              <c:strCache>
                <c:ptCount val="1"/>
                <c:pt idx="0">
                  <c:v>Total</c:v>
                </c:pt>
              </c:strCache>
            </c:strRef>
          </c:tx>
          <c:invertIfNegative val="0"/>
          <c:dPt>
            <c:idx val="0"/>
            <c:invertIfNegative val="0"/>
            <c:bubble3D val="0"/>
            <c:spPr>
              <a:solidFill>
                <a:schemeClr val="bg2">
                  <a:lumMod val="1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0D89-4A38-A9E6-F8A938359A45}"/>
              </c:ext>
            </c:extLst>
          </c:dPt>
          <c:dPt>
            <c:idx val="1"/>
            <c:invertIfNegative val="0"/>
            <c:bubble3D val="0"/>
            <c:spPr>
              <a:solidFill>
                <a:schemeClr val="accent3">
                  <a:lumMod val="5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0D89-4A38-A9E6-F8A938359A45}"/>
              </c:ext>
            </c:extLst>
          </c:dPt>
          <c:dPt>
            <c:idx val="2"/>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0D89-4A38-A9E6-F8A938359A45}"/>
              </c:ext>
            </c:extLst>
          </c:dPt>
          <c:dPt>
            <c:idx val="3"/>
            <c:invertIfNegative val="0"/>
            <c:bubble3D val="0"/>
            <c:spPr>
              <a:solidFill>
                <a:srgbClr val="92D05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0D89-4A38-A9E6-F8A938359A4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BY REGION AND PRODUCT'!$A$4:$A$8</c:f>
              <c:strCache>
                <c:ptCount val="4"/>
                <c:pt idx="0">
                  <c:v>East</c:v>
                </c:pt>
                <c:pt idx="1">
                  <c:v>North</c:v>
                </c:pt>
                <c:pt idx="2">
                  <c:v>South</c:v>
                </c:pt>
                <c:pt idx="3">
                  <c:v>West</c:v>
                </c:pt>
              </c:strCache>
            </c:strRef>
          </c:cat>
          <c:val>
            <c:numRef>
              <c:f>'REVENUE BY REGION AND PRODUCT'!$B$4:$B$8</c:f>
              <c:numCache>
                <c:formatCode>"$"#,##0.00</c:formatCode>
                <c:ptCount val="4"/>
                <c:pt idx="0">
                  <c:v>681567.98</c:v>
                </c:pt>
                <c:pt idx="1">
                  <c:v>458105.33999999997</c:v>
                </c:pt>
                <c:pt idx="2">
                  <c:v>1074711.6700000002</c:v>
                </c:pt>
                <c:pt idx="3">
                  <c:v>956956.1100000001</c:v>
                </c:pt>
              </c:numCache>
            </c:numRef>
          </c:val>
          <c:extLst>
            <c:ext xmlns:c16="http://schemas.microsoft.com/office/drawing/2014/chart" uri="{C3380CC4-5D6E-409C-BE32-E72D297353CC}">
              <c16:uniqueId val="{00000008-0D89-4A38-A9E6-F8A938359A45}"/>
            </c:ext>
          </c:extLst>
        </c:ser>
        <c:dLbls>
          <c:dLblPos val="inEnd"/>
          <c:showLegendKey val="0"/>
          <c:showVal val="1"/>
          <c:showCatName val="0"/>
          <c:showSerName val="0"/>
          <c:showPercent val="0"/>
          <c:showBubbleSize val="0"/>
        </c:dLbls>
        <c:gapWidth val="41"/>
        <c:axId val="1053451264"/>
        <c:axId val="1047420672"/>
      </c:barChart>
      <c:catAx>
        <c:axId val="1053451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000">
                    <a:solidFill>
                      <a:schemeClr val="tx1"/>
                    </a:solidFill>
                  </a:rPr>
                  <a:t>REGIONS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effectLst/>
                <a:latin typeface="+mn-lt"/>
                <a:ea typeface="+mn-ea"/>
                <a:cs typeface="+mn-cs"/>
              </a:defRPr>
            </a:pPr>
            <a:endParaRPr lang="en-US"/>
          </a:p>
        </c:txPr>
        <c:crossAx val="1047420672"/>
        <c:crosses val="autoZero"/>
        <c:auto val="1"/>
        <c:lblAlgn val="ctr"/>
        <c:lblOffset val="100"/>
        <c:noMultiLvlLbl val="0"/>
      </c:catAx>
      <c:valAx>
        <c:axId val="1047420672"/>
        <c:scaling>
          <c:orientation val="minMax"/>
        </c:scaling>
        <c:delete val="1"/>
        <c:axPos val="l"/>
        <c:numFmt formatCode="&quot;$&quot;#,##0.00" sourceLinked="1"/>
        <c:majorTickMark val="none"/>
        <c:minorTickMark val="none"/>
        <c:tickLblPos val="nextTo"/>
        <c:crossAx val="105345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[Enhanced_Financial_Dataset.xlsx]PROFIT BY CAMPAIGN!PivotTable6</c:name>
    <c:fmtId val="2"/>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US" sz="1200" b="1">
                <a:solidFill>
                  <a:schemeClr val="tx1"/>
                </a:solidFill>
              </a:rPr>
              <a:t>PROFIT BY CAMPAIGN</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a:sp3d/>
        </c:spPr>
      </c:pivotFmt>
      <c:pivotFmt>
        <c:idx val="2"/>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a:sp3d/>
        </c:spPr>
      </c:pivotFmt>
      <c:pivotFmt>
        <c:idx val="4"/>
        <c:spPr>
          <a:solidFill>
            <a:schemeClr val="bg2">
              <a:lumMod val="2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35301837270341"/>
          <c:y val="0.27458114610673667"/>
          <c:w val="0.81742475940507442"/>
          <c:h val="0.45897018081073199"/>
        </c:manualLayout>
      </c:layout>
      <c:bar3DChart>
        <c:barDir val="col"/>
        <c:grouping val="stacked"/>
        <c:varyColors val="1"/>
        <c:ser>
          <c:idx val="0"/>
          <c:order val="0"/>
          <c:tx>
            <c:strRef>
              <c:f>'PROFIT BY CAMPAIGN'!$B$3</c:f>
              <c:strCache>
                <c:ptCount val="1"/>
                <c:pt idx="0">
                  <c:v>Total</c:v>
                </c:pt>
              </c:strCache>
            </c:strRef>
          </c:tx>
          <c:spPr>
            <a:solidFill>
              <a:schemeClr val="bg2">
                <a:lumMod val="50000"/>
              </a:schemeClr>
            </a:solidFill>
          </c:spPr>
          <c:invertIfNegative val="0"/>
          <c:dPt>
            <c:idx val="0"/>
            <c:invertIfNegative val="0"/>
            <c:bubble3D val="0"/>
            <c:spPr>
              <a:solidFill>
                <a:schemeClr val="bg2">
                  <a:lumMod val="50000"/>
                </a:schemeClr>
              </a:solidFill>
              <a:ln>
                <a:noFill/>
              </a:ln>
              <a:effectLst/>
              <a:sp3d/>
            </c:spPr>
            <c:extLst>
              <c:ext xmlns:c16="http://schemas.microsoft.com/office/drawing/2014/chart" uri="{C3380CC4-5D6E-409C-BE32-E72D297353CC}">
                <c16:uniqueId val="{00000001-66CB-4277-A95D-A318CCB3D9E4}"/>
              </c:ext>
            </c:extLst>
          </c:dPt>
          <c:dPt>
            <c:idx val="1"/>
            <c:invertIfNegative val="0"/>
            <c:bubble3D val="0"/>
            <c:spPr>
              <a:solidFill>
                <a:schemeClr val="bg2">
                  <a:lumMod val="25000"/>
                </a:schemeClr>
              </a:solidFill>
              <a:ln>
                <a:noFill/>
              </a:ln>
              <a:effectLst/>
              <a:sp3d/>
            </c:spPr>
            <c:extLst>
              <c:ext xmlns:c16="http://schemas.microsoft.com/office/drawing/2014/chart" uri="{C3380CC4-5D6E-409C-BE32-E72D297353CC}">
                <c16:uniqueId val="{00000003-66CB-4277-A95D-A318CCB3D9E4}"/>
              </c:ext>
            </c:extLst>
          </c:dPt>
          <c:cat>
            <c:strRef>
              <c:f>'PROFIT BY CAMPAIGN'!$A$4:$A$6</c:f>
              <c:strCache>
                <c:ptCount val="2"/>
                <c:pt idx="0">
                  <c:v>A</c:v>
                </c:pt>
                <c:pt idx="1">
                  <c:v>B</c:v>
                </c:pt>
              </c:strCache>
            </c:strRef>
          </c:cat>
          <c:val>
            <c:numRef>
              <c:f>'PROFIT BY CAMPAIGN'!$B$4:$B$6</c:f>
              <c:numCache>
                <c:formatCode>"$"#,##0.00</c:formatCode>
                <c:ptCount val="2"/>
                <c:pt idx="0">
                  <c:v>516711.17000000004</c:v>
                </c:pt>
                <c:pt idx="1">
                  <c:v>347015.69999999995</c:v>
                </c:pt>
              </c:numCache>
            </c:numRef>
          </c:val>
          <c:extLst>
            <c:ext xmlns:c16="http://schemas.microsoft.com/office/drawing/2014/chart" uri="{C3380CC4-5D6E-409C-BE32-E72D297353CC}">
              <c16:uniqueId val="{00000004-66CB-4277-A95D-A318CCB3D9E4}"/>
            </c:ext>
          </c:extLst>
        </c:ser>
        <c:dLbls>
          <c:showLegendKey val="0"/>
          <c:showVal val="0"/>
          <c:showCatName val="0"/>
          <c:showSerName val="0"/>
          <c:showPercent val="0"/>
          <c:showBubbleSize val="0"/>
        </c:dLbls>
        <c:gapWidth val="79"/>
        <c:shape val="box"/>
        <c:axId val="1053460384"/>
        <c:axId val="1047408768"/>
        <c:axId val="0"/>
      </c:bar3DChart>
      <c:catAx>
        <c:axId val="1053460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47408768"/>
        <c:crosses val="autoZero"/>
        <c:auto val="1"/>
        <c:lblAlgn val="ctr"/>
        <c:lblOffset val="100"/>
        <c:noMultiLvlLbl val="0"/>
      </c:catAx>
      <c:valAx>
        <c:axId val="1047408768"/>
        <c:scaling>
          <c:orientation val="minMax"/>
        </c:scaling>
        <c:delete val="1"/>
        <c:axPos val="l"/>
        <c:numFmt formatCode="&quot;$&quot;#,##0.00" sourceLinked="1"/>
        <c:majorTickMark val="none"/>
        <c:minorTickMark val="none"/>
        <c:tickLblPos val="nextTo"/>
        <c:crossAx val="10534603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0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[Enhanced_Financial_Dataset.xlsx]UNIT SOLD BY DATE!PivotTable8</c:name>
    <c:fmtId val="10"/>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0" i="0" u="none" strike="noStrike" baseline="0">
                <a:effectLst/>
              </a:rPr>
              <a:t> 📈</a:t>
            </a:r>
            <a:r>
              <a:rPr lang="en-US" sz="1200">
                <a:solidFill>
                  <a:schemeClr val="tx1"/>
                </a:solidFill>
              </a:rPr>
              <a:t>UNIT SOLT BY DATE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3">
              <a:alpha val="85000"/>
            </a:schemeClr>
          </a:solidFill>
          <a:ln w="31750" cap="rnd" cmpd="sng" algn="ctr">
            <a:solidFill>
              <a:schemeClr val="accent3"/>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3"/>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DATE'!$B$3</c:f>
              <c:strCache>
                <c:ptCount val="1"/>
                <c:pt idx="0">
                  <c:v>Total</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'UNIT SOLD BY DATE'!$A$4:$A$8</c:f>
              <c:strCache>
                <c:ptCount val="4"/>
                <c:pt idx="0">
                  <c:v>Jan</c:v>
                </c:pt>
                <c:pt idx="1">
                  <c:v>Feb</c:v>
                </c:pt>
                <c:pt idx="2">
                  <c:v>Mar</c:v>
                </c:pt>
                <c:pt idx="3">
                  <c:v>Apr</c:v>
                </c:pt>
              </c:strCache>
            </c:strRef>
          </c:cat>
          <c:val>
            <c:numRef>
              <c:f>'UNIT SOLD BY DATE'!$B$4:$B$8</c:f>
              <c:numCache>
                <c:formatCode>General</c:formatCode>
                <c:ptCount val="4"/>
                <c:pt idx="0">
                  <c:v>1641</c:v>
                </c:pt>
                <c:pt idx="1">
                  <c:v>1526</c:v>
                </c:pt>
                <c:pt idx="2">
                  <c:v>1714</c:v>
                </c:pt>
                <c:pt idx="3">
                  <c:v>537</c:v>
                </c:pt>
              </c:numCache>
            </c:numRef>
          </c:val>
          <c:smooth val="0"/>
          <c:extLst>
            <c:ext xmlns:c16="http://schemas.microsoft.com/office/drawing/2014/chart" uri="{C3380CC4-5D6E-409C-BE32-E72D297353CC}">
              <c16:uniqueId val="{00000000-A8F4-4AC6-A5A8-72B74C298878}"/>
            </c:ext>
          </c:extLst>
        </c:ser>
        <c:dLbls>
          <c:dLblPos val="ctr"/>
          <c:showLegendKey val="0"/>
          <c:showVal val="1"/>
          <c:showCatName val="0"/>
          <c:showSerName val="0"/>
          <c:showPercent val="0"/>
          <c:showBubbleSize val="0"/>
        </c:dLbls>
        <c:marker val="1"/>
        <c:smooth val="0"/>
        <c:axId val="314771120"/>
        <c:axId val="586295984"/>
      </c:lineChart>
      <c:catAx>
        <c:axId val="3147711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00" b="1">
                    <a:solidFill>
                      <a:schemeClr val="tx1"/>
                    </a:solidFill>
                  </a:rPr>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6295984"/>
        <c:crosses val="autoZero"/>
        <c:auto val="1"/>
        <c:lblAlgn val="ctr"/>
        <c:lblOffset val="100"/>
        <c:noMultiLvlLbl val="0"/>
      </c:catAx>
      <c:valAx>
        <c:axId val="58629598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00">
                    <a:solidFill>
                      <a:schemeClr val="tx1"/>
                    </a:solidFill>
                  </a:rPr>
                  <a:t>UNIT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14771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[Enhanced_Financial_Dataset.xlsx]Sheet13!PivotTable9</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baseline="0">
                <a:effectLst/>
              </a:rPr>
              <a:t> 📈</a:t>
            </a:r>
            <a:r>
              <a:rPr lang="en-US" sz="1200" b="1" i="0" u="none" strike="noStrike" baseline="0">
                <a:solidFill>
                  <a:schemeClr val="tx1"/>
                </a:solidFill>
                <a:effectLst/>
              </a:rPr>
              <a:t>DISTRIBUITION</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bg2">
                <a:lumMod val="25000"/>
              </a:schemeClr>
            </a:solidFill>
            <a:round/>
          </a:ln>
          <a:effectLst>
            <a:outerShdw blurRad="40000" dist="23000" dir="5400000" rotWithShape="0">
              <a:srgbClr val="000000">
                <a:alpha val="35000"/>
              </a:srgbClr>
            </a:outerShdw>
          </a:effectLst>
        </c:spPr>
        <c:marker>
          <c:symbol val="circle"/>
          <c:size val="6"/>
          <c:spPr>
            <a:solidFill>
              <a:schemeClr val="bg2">
                <a:lumMod val="25000"/>
              </a:schemeClr>
            </a:solidFill>
            <a:ln w="9525">
              <a:solidFill>
                <a:schemeClr val="accent3">
                  <a:tint val="58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tint val="86000"/>
                    <a:shade val="51000"/>
                    <a:satMod val="130000"/>
                  </a:schemeClr>
                </a:gs>
                <a:gs pos="80000">
                  <a:schemeClr val="accent3">
                    <a:tint val="86000"/>
                    <a:shade val="93000"/>
                    <a:satMod val="130000"/>
                  </a:schemeClr>
                </a:gs>
                <a:gs pos="100000">
                  <a:schemeClr val="accent3">
                    <a:tint val="86000"/>
                    <a:shade val="94000"/>
                    <a:satMod val="135000"/>
                  </a:schemeClr>
                </a:gs>
              </a:gsLst>
              <a:lin ang="16200000" scaled="0"/>
            </a:gradFill>
            <a:ln w="9525">
              <a:solidFill>
                <a:schemeClr val="accent3">
                  <a:tint val="8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86000"/>
                    <a:shade val="51000"/>
                    <a:satMod val="130000"/>
                  </a:schemeClr>
                </a:gs>
                <a:gs pos="80000">
                  <a:schemeClr val="accent3">
                    <a:shade val="86000"/>
                    <a:shade val="93000"/>
                    <a:satMod val="130000"/>
                  </a:schemeClr>
                </a:gs>
                <a:gs pos="100000">
                  <a:schemeClr val="accent3">
                    <a:shade val="86000"/>
                    <a:shade val="94000"/>
                    <a:satMod val="135000"/>
                  </a:schemeClr>
                </a:gs>
              </a:gsLst>
              <a:lin ang="16200000" scaled="0"/>
            </a:gradFill>
            <a:ln w="9525">
              <a:solidFill>
                <a:schemeClr val="accent3">
                  <a:shade val="8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8000"/>
                    <a:shade val="51000"/>
                    <a:satMod val="130000"/>
                  </a:schemeClr>
                </a:gs>
                <a:gs pos="80000">
                  <a:schemeClr val="accent3">
                    <a:shade val="58000"/>
                    <a:shade val="93000"/>
                    <a:satMod val="130000"/>
                  </a:schemeClr>
                </a:gs>
                <a:gs pos="100000">
                  <a:schemeClr val="accent3">
                    <a:shade val="58000"/>
                    <a:shade val="94000"/>
                    <a:satMod val="135000"/>
                  </a:schemeClr>
                </a:gs>
              </a:gsLst>
              <a:lin ang="16200000" scaled="0"/>
            </a:gradFill>
            <a:ln w="9525">
              <a:solidFill>
                <a:schemeClr val="accent3">
                  <a:shade val="58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bg2">
                <a:lumMod val="25000"/>
              </a:schemeClr>
            </a:solidFill>
            <a:round/>
          </a:ln>
          <a:effectLst>
            <a:outerShdw blurRad="40000" dist="23000" dir="5400000" rotWithShape="0">
              <a:srgbClr val="000000">
                <a:alpha val="35000"/>
              </a:srgbClr>
            </a:outerShdw>
          </a:effectLst>
        </c:spPr>
        <c:marker>
          <c:symbol val="circle"/>
          <c:size val="6"/>
          <c:spPr>
            <a:solidFill>
              <a:schemeClr val="bg2">
                <a:lumMod val="25000"/>
              </a:schemeClr>
            </a:solidFill>
            <a:ln w="9525">
              <a:solidFill>
                <a:schemeClr val="accent3">
                  <a:tint val="58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Sheet13!$B$1:$B$2</c:f>
              <c:strCache>
                <c:ptCount val="1"/>
                <c:pt idx="0">
                  <c:v>Credit Card</c:v>
                </c:pt>
              </c:strCache>
            </c:strRef>
          </c:tx>
          <c:spPr>
            <a:ln w="34925" cap="rnd">
              <a:solidFill>
                <a:schemeClr val="bg2">
                  <a:lumMod val="25000"/>
                </a:schemeClr>
              </a:solidFill>
              <a:round/>
            </a:ln>
            <a:effectLst>
              <a:outerShdw blurRad="40000" dist="23000" dir="5400000" rotWithShape="0">
                <a:srgbClr val="000000">
                  <a:alpha val="35000"/>
                </a:srgbClr>
              </a:outerShdw>
            </a:effectLst>
          </c:spPr>
          <c:marker>
            <c:symbol val="circle"/>
            <c:size val="6"/>
            <c:spPr>
              <a:solidFill>
                <a:schemeClr val="bg2">
                  <a:lumMod val="25000"/>
                </a:schemeClr>
              </a:solidFill>
              <a:ln w="9525">
                <a:solidFill>
                  <a:schemeClr val="accent3">
                    <a:tint val="58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Sheet13!$A$3:$A$7</c:f>
              <c:strCache>
                <c:ptCount val="4"/>
                <c:pt idx="0">
                  <c:v>Jan</c:v>
                </c:pt>
                <c:pt idx="1">
                  <c:v>Feb</c:v>
                </c:pt>
                <c:pt idx="2">
                  <c:v>Mar</c:v>
                </c:pt>
                <c:pt idx="3">
                  <c:v>Apr</c:v>
                </c:pt>
              </c:strCache>
            </c:strRef>
          </c:cat>
          <c:val>
            <c:numRef>
              <c:f>Sheet13!$B$3:$B$7</c:f>
              <c:numCache>
                <c:formatCode>General</c:formatCode>
                <c:ptCount val="4"/>
                <c:pt idx="0">
                  <c:v>90168.08</c:v>
                </c:pt>
                <c:pt idx="1">
                  <c:v>23166.489999999998</c:v>
                </c:pt>
                <c:pt idx="2">
                  <c:v>33810.79</c:v>
                </c:pt>
                <c:pt idx="3">
                  <c:v>23878.11</c:v>
                </c:pt>
              </c:numCache>
            </c:numRef>
          </c:val>
          <c:smooth val="0"/>
          <c:extLst>
            <c:ext xmlns:c16="http://schemas.microsoft.com/office/drawing/2014/chart" uri="{C3380CC4-5D6E-409C-BE32-E72D297353CC}">
              <c16:uniqueId val="{00000000-01B7-42F5-BDD0-2C49E8F0F5AA}"/>
            </c:ext>
          </c:extLst>
        </c:ser>
        <c:ser>
          <c:idx val="1"/>
          <c:order val="1"/>
          <c:tx>
            <c:strRef>
              <c:f>Sheet13!$C$1:$C$2</c:f>
              <c:strCache>
                <c:ptCount val="1"/>
                <c:pt idx="0">
                  <c:v>Insurance</c:v>
                </c:pt>
              </c:strCache>
            </c:strRef>
          </c:tx>
          <c:spPr>
            <a:ln w="34925" cap="rnd">
              <a:solidFill>
                <a:schemeClr val="accent3">
                  <a:tint val="8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3">
                      <a:tint val="86000"/>
                      <a:shade val="51000"/>
                      <a:satMod val="130000"/>
                    </a:schemeClr>
                  </a:gs>
                  <a:gs pos="80000">
                    <a:schemeClr val="accent3">
                      <a:tint val="86000"/>
                      <a:shade val="93000"/>
                      <a:satMod val="130000"/>
                    </a:schemeClr>
                  </a:gs>
                  <a:gs pos="100000">
                    <a:schemeClr val="accent3">
                      <a:tint val="86000"/>
                      <a:shade val="94000"/>
                      <a:satMod val="135000"/>
                    </a:schemeClr>
                  </a:gs>
                </a:gsLst>
                <a:lin ang="16200000" scaled="0"/>
              </a:gradFill>
              <a:ln w="9525">
                <a:solidFill>
                  <a:schemeClr val="accent3">
                    <a:tint val="8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Sheet13!$A$3:$A$7</c:f>
              <c:strCache>
                <c:ptCount val="4"/>
                <c:pt idx="0">
                  <c:v>Jan</c:v>
                </c:pt>
                <c:pt idx="1">
                  <c:v>Feb</c:v>
                </c:pt>
                <c:pt idx="2">
                  <c:v>Mar</c:v>
                </c:pt>
                <c:pt idx="3">
                  <c:v>Apr</c:v>
                </c:pt>
              </c:strCache>
            </c:strRef>
          </c:cat>
          <c:val>
            <c:numRef>
              <c:f>Sheet13!$C$3:$C$7</c:f>
              <c:numCache>
                <c:formatCode>General</c:formatCode>
                <c:ptCount val="4"/>
                <c:pt idx="0">
                  <c:v>78546.09</c:v>
                </c:pt>
                <c:pt idx="1">
                  <c:v>74506.350000000006</c:v>
                </c:pt>
                <c:pt idx="2">
                  <c:v>87575.85</c:v>
                </c:pt>
                <c:pt idx="3">
                  <c:v>46594.45</c:v>
                </c:pt>
              </c:numCache>
            </c:numRef>
          </c:val>
          <c:smooth val="0"/>
          <c:extLst>
            <c:ext xmlns:c16="http://schemas.microsoft.com/office/drawing/2014/chart" uri="{C3380CC4-5D6E-409C-BE32-E72D297353CC}">
              <c16:uniqueId val="{00000009-01B7-42F5-BDD0-2C49E8F0F5AA}"/>
            </c:ext>
          </c:extLst>
        </c:ser>
        <c:ser>
          <c:idx val="2"/>
          <c:order val="2"/>
          <c:tx>
            <c:strRef>
              <c:f>Sheet13!$D$1:$D$2</c:f>
              <c:strCache>
                <c:ptCount val="1"/>
                <c:pt idx="0">
                  <c:v>Investment</c:v>
                </c:pt>
              </c:strCache>
            </c:strRef>
          </c:tx>
          <c:spPr>
            <a:ln w="34925" cap="rnd">
              <a:solidFill>
                <a:schemeClr val="accent3">
                  <a:shade val="8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86000"/>
                      <a:shade val="51000"/>
                      <a:satMod val="130000"/>
                    </a:schemeClr>
                  </a:gs>
                  <a:gs pos="80000">
                    <a:schemeClr val="accent3">
                      <a:shade val="86000"/>
                      <a:shade val="93000"/>
                      <a:satMod val="130000"/>
                    </a:schemeClr>
                  </a:gs>
                  <a:gs pos="100000">
                    <a:schemeClr val="accent3">
                      <a:shade val="86000"/>
                      <a:shade val="94000"/>
                      <a:satMod val="135000"/>
                    </a:schemeClr>
                  </a:gs>
                </a:gsLst>
                <a:lin ang="16200000" scaled="0"/>
              </a:gradFill>
              <a:ln w="9525">
                <a:solidFill>
                  <a:schemeClr val="accent3">
                    <a:shade val="8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Sheet13!$A$3:$A$7</c:f>
              <c:strCache>
                <c:ptCount val="4"/>
                <c:pt idx="0">
                  <c:v>Jan</c:v>
                </c:pt>
                <c:pt idx="1">
                  <c:v>Feb</c:v>
                </c:pt>
                <c:pt idx="2">
                  <c:v>Mar</c:v>
                </c:pt>
                <c:pt idx="3">
                  <c:v>Apr</c:v>
                </c:pt>
              </c:strCache>
            </c:strRef>
          </c:cat>
          <c:val>
            <c:numRef>
              <c:f>Sheet13!$D$3:$D$7</c:f>
              <c:numCache>
                <c:formatCode>General</c:formatCode>
                <c:ptCount val="4"/>
                <c:pt idx="0">
                  <c:v>61288.17</c:v>
                </c:pt>
                <c:pt idx="1">
                  <c:v>62701.09</c:v>
                </c:pt>
                <c:pt idx="2">
                  <c:v>41559.910000000003</c:v>
                </c:pt>
                <c:pt idx="3">
                  <c:v>12939.31</c:v>
                </c:pt>
              </c:numCache>
            </c:numRef>
          </c:val>
          <c:smooth val="0"/>
          <c:extLst>
            <c:ext xmlns:c16="http://schemas.microsoft.com/office/drawing/2014/chart" uri="{C3380CC4-5D6E-409C-BE32-E72D297353CC}">
              <c16:uniqueId val="{0000000A-01B7-42F5-BDD0-2C49E8F0F5AA}"/>
            </c:ext>
          </c:extLst>
        </c:ser>
        <c:ser>
          <c:idx val="3"/>
          <c:order val="3"/>
          <c:tx>
            <c:strRef>
              <c:f>Sheet13!$E$1:$E$2</c:f>
              <c:strCache>
                <c:ptCount val="1"/>
                <c:pt idx="0">
                  <c:v>Loan</c:v>
                </c:pt>
              </c:strCache>
            </c:strRef>
          </c:tx>
          <c:spPr>
            <a:ln w="34925" cap="rnd">
              <a:solidFill>
                <a:schemeClr val="accent3">
                  <a:shade val="58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8000"/>
                      <a:shade val="51000"/>
                      <a:satMod val="130000"/>
                    </a:schemeClr>
                  </a:gs>
                  <a:gs pos="80000">
                    <a:schemeClr val="accent3">
                      <a:shade val="58000"/>
                      <a:shade val="93000"/>
                      <a:satMod val="130000"/>
                    </a:schemeClr>
                  </a:gs>
                  <a:gs pos="100000">
                    <a:schemeClr val="accent3">
                      <a:shade val="58000"/>
                      <a:shade val="94000"/>
                      <a:satMod val="135000"/>
                    </a:schemeClr>
                  </a:gs>
                </a:gsLst>
                <a:lin ang="16200000" scaled="0"/>
              </a:gradFill>
              <a:ln w="9525">
                <a:solidFill>
                  <a:schemeClr val="accent3">
                    <a:shade val="58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Sheet13!$A$3:$A$7</c:f>
              <c:strCache>
                <c:ptCount val="4"/>
                <c:pt idx="0">
                  <c:v>Jan</c:v>
                </c:pt>
                <c:pt idx="1">
                  <c:v>Feb</c:v>
                </c:pt>
                <c:pt idx="2">
                  <c:v>Mar</c:v>
                </c:pt>
                <c:pt idx="3">
                  <c:v>Apr</c:v>
                </c:pt>
              </c:strCache>
            </c:strRef>
          </c:cat>
          <c:val>
            <c:numRef>
              <c:f>Sheet13!$E$3:$E$7</c:f>
              <c:numCache>
                <c:formatCode>General</c:formatCode>
                <c:ptCount val="4"/>
                <c:pt idx="0">
                  <c:v>32731.65</c:v>
                </c:pt>
                <c:pt idx="1">
                  <c:v>71510.089999999982</c:v>
                </c:pt>
                <c:pt idx="2">
                  <c:v>102030.37999999999</c:v>
                </c:pt>
                <c:pt idx="3">
                  <c:v>20720.060000000001</c:v>
                </c:pt>
              </c:numCache>
            </c:numRef>
          </c:val>
          <c:smooth val="0"/>
          <c:extLst>
            <c:ext xmlns:c16="http://schemas.microsoft.com/office/drawing/2014/chart" uri="{C3380CC4-5D6E-409C-BE32-E72D297353CC}">
              <c16:uniqueId val="{0000000B-01B7-42F5-BDD0-2C49E8F0F5AA}"/>
            </c:ext>
          </c:extLst>
        </c:ser>
        <c:dLbls>
          <c:showLegendKey val="0"/>
          <c:showVal val="0"/>
          <c:showCatName val="0"/>
          <c:showSerName val="0"/>
          <c:showPercent val="0"/>
          <c:showBubbleSize val="0"/>
        </c:dLbls>
        <c:marker val="1"/>
        <c:smooth val="0"/>
        <c:axId val="1052946288"/>
        <c:axId val="586281104"/>
      </c:lineChart>
      <c:catAx>
        <c:axId val="105294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81104"/>
        <c:crosses val="autoZero"/>
        <c:auto val="1"/>
        <c:lblAlgn val="ctr"/>
        <c:lblOffset val="100"/>
        <c:noMultiLvlLbl val="0"/>
      </c:catAx>
      <c:valAx>
        <c:axId val="58628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5294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[Enhanced_Financial_Dataset.xlsx]AVERAGE CONVERSION BY SEGMENT!PivotTable7</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baseline="0">
                <a:solidFill>
                  <a:schemeClr val="tx1"/>
                </a:solidFill>
                <a:effectLst/>
              </a:rPr>
              <a:t>🎯</a:t>
            </a:r>
            <a:r>
              <a:rPr lang="en-US" b="1">
                <a:solidFill>
                  <a:schemeClr val="tx1"/>
                </a:solidFill>
              </a:rPr>
              <a:t>AVG CONVERSION BY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ysClr val="windowText" lastClr="000000">
                <a:lumMod val="25000"/>
                <a:lumOff val="75000"/>
                <a:alpha val="98000"/>
              </a:sysClr>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ysClr val="windowText" lastClr="000000">
                <a:lumMod val="25000"/>
                <a:lumOff val="75000"/>
                <a:alpha val="98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ysClr val="windowText" lastClr="000000">
                <a:lumMod val="25000"/>
                <a:lumOff val="75000"/>
                <a:alpha val="98000"/>
              </a:sysClr>
            </a:solidFill>
          </a:ln>
          <a:effectLst/>
        </c:spPr>
      </c:pivotFmt>
      <c:pivotFmt>
        <c:idx val="3"/>
        <c:spPr>
          <a:solidFill>
            <a:schemeClr val="accent1"/>
          </a:solidFill>
          <a:ln w="19050">
            <a:solidFill>
              <a:sysClr val="windowText" lastClr="000000">
                <a:lumMod val="25000"/>
                <a:lumOff val="75000"/>
                <a:alpha val="98000"/>
              </a:sysClr>
            </a:solidFill>
          </a:ln>
          <a:effectLst/>
        </c:spPr>
      </c:pivotFmt>
      <c:pivotFmt>
        <c:idx val="4"/>
        <c:spPr>
          <a:solidFill>
            <a:schemeClr val="accent1"/>
          </a:solidFill>
          <a:ln w="19050">
            <a:solidFill>
              <a:sysClr val="windowText" lastClr="000000">
                <a:lumMod val="25000"/>
                <a:lumOff val="75000"/>
                <a:alpha val="98000"/>
              </a:sysClr>
            </a:solidFill>
          </a:ln>
          <a:effectLst/>
        </c:spPr>
      </c:pivotFmt>
    </c:pivotFmts>
    <c:plotArea>
      <c:layout/>
      <c:doughnutChart>
        <c:varyColors val="1"/>
        <c:ser>
          <c:idx val="0"/>
          <c:order val="0"/>
          <c:tx>
            <c:strRef>
              <c:f>'AVERAGE CONVERSION BY SEGMENT'!$B$3</c:f>
              <c:strCache>
                <c:ptCount val="1"/>
                <c:pt idx="0">
                  <c:v>Total</c:v>
                </c:pt>
              </c:strCache>
            </c:strRef>
          </c:tx>
          <c:spPr>
            <a:ln>
              <a:solidFill>
                <a:sysClr val="windowText" lastClr="000000">
                  <a:lumMod val="25000"/>
                  <a:lumOff val="75000"/>
                  <a:alpha val="98000"/>
                </a:sysClr>
              </a:solidFill>
            </a:ln>
          </c:spPr>
          <c:dPt>
            <c:idx val="0"/>
            <c:bubble3D val="0"/>
            <c:spPr>
              <a:solidFill>
                <a:schemeClr val="accent1"/>
              </a:solidFill>
              <a:ln w="19050">
                <a:solidFill>
                  <a:sysClr val="windowText" lastClr="000000">
                    <a:lumMod val="25000"/>
                    <a:lumOff val="75000"/>
                    <a:alpha val="98000"/>
                  </a:sysClr>
                </a:solidFill>
              </a:ln>
              <a:effectLst/>
            </c:spPr>
            <c:extLst>
              <c:ext xmlns:c16="http://schemas.microsoft.com/office/drawing/2014/chart" uri="{C3380CC4-5D6E-409C-BE32-E72D297353CC}">
                <c16:uniqueId val="{00000001-C5F4-422E-9BF3-E87C38B3651E}"/>
              </c:ext>
            </c:extLst>
          </c:dPt>
          <c:dPt>
            <c:idx val="1"/>
            <c:bubble3D val="0"/>
            <c:spPr>
              <a:solidFill>
                <a:schemeClr val="accent2"/>
              </a:solidFill>
              <a:ln w="19050">
                <a:solidFill>
                  <a:sysClr val="windowText" lastClr="000000">
                    <a:lumMod val="25000"/>
                    <a:lumOff val="75000"/>
                    <a:alpha val="98000"/>
                  </a:sysClr>
                </a:solidFill>
              </a:ln>
              <a:effectLst/>
            </c:spPr>
            <c:extLst>
              <c:ext xmlns:c16="http://schemas.microsoft.com/office/drawing/2014/chart" uri="{C3380CC4-5D6E-409C-BE32-E72D297353CC}">
                <c16:uniqueId val="{00000003-C5F4-422E-9BF3-E87C38B3651E}"/>
              </c:ext>
            </c:extLst>
          </c:dPt>
          <c:dPt>
            <c:idx val="2"/>
            <c:bubble3D val="0"/>
            <c:spPr>
              <a:solidFill>
                <a:schemeClr val="accent3"/>
              </a:solidFill>
              <a:ln w="19050">
                <a:solidFill>
                  <a:sysClr val="windowText" lastClr="000000">
                    <a:lumMod val="25000"/>
                    <a:lumOff val="75000"/>
                    <a:alpha val="98000"/>
                  </a:sysClr>
                </a:solidFill>
              </a:ln>
              <a:effectLst/>
            </c:spPr>
            <c:extLst>
              <c:ext xmlns:c16="http://schemas.microsoft.com/office/drawing/2014/chart" uri="{C3380CC4-5D6E-409C-BE32-E72D297353CC}">
                <c16:uniqueId val="{00000005-C5F4-422E-9BF3-E87C38B3651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CONVERSION BY SEGMENT'!$A$4:$A$7</c:f>
              <c:strCache>
                <c:ptCount val="3"/>
                <c:pt idx="0">
                  <c:v>Corporate</c:v>
                </c:pt>
                <c:pt idx="1">
                  <c:v>Retail</c:v>
                </c:pt>
                <c:pt idx="2">
                  <c:v>SME</c:v>
                </c:pt>
              </c:strCache>
            </c:strRef>
          </c:cat>
          <c:val>
            <c:numRef>
              <c:f>'AVERAGE CONVERSION BY SEGMENT'!$B$4:$B$7</c:f>
              <c:numCache>
                <c:formatCode>0.00%</c:formatCode>
                <c:ptCount val="3"/>
                <c:pt idx="0">
                  <c:v>8.1436666666666657E-2</c:v>
                </c:pt>
                <c:pt idx="1">
                  <c:v>8.2484615384615392E-2</c:v>
                </c:pt>
                <c:pt idx="2">
                  <c:v>9.069677419354838E-2</c:v>
                </c:pt>
              </c:numCache>
            </c:numRef>
          </c:val>
          <c:extLst>
            <c:ext xmlns:c16="http://schemas.microsoft.com/office/drawing/2014/chart" uri="{C3380CC4-5D6E-409C-BE32-E72D297353CC}">
              <c16:uniqueId val="{00000006-C5F4-422E-9BF3-E87C38B3651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97693</xdr:colOff>
      <xdr:row>0</xdr:row>
      <xdr:rowOff>48847</xdr:rowOff>
    </xdr:from>
    <xdr:to>
      <xdr:col>4</xdr:col>
      <xdr:colOff>219808</xdr:colOff>
      <xdr:row>4</xdr:row>
      <xdr:rowOff>36635</xdr:rowOff>
    </xdr:to>
    <xdr:sp macro="" textlink="">
      <xdr:nvSpPr>
        <xdr:cNvPr id="14" name="Rectangle: Rounded Corners 13">
          <a:extLst>
            <a:ext uri="{FF2B5EF4-FFF2-40B4-BE49-F238E27FC236}">
              <a16:creationId xmlns:a16="http://schemas.microsoft.com/office/drawing/2014/main" id="{29A8E7F3-C923-FAEC-66CB-DD771264E364}"/>
            </a:ext>
          </a:extLst>
        </xdr:cNvPr>
        <xdr:cNvSpPr/>
      </xdr:nvSpPr>
      <xdr:spPr>
        <a:xfrm>
          <a:off x="97693" y="48847"/>
          <a:ext cx="4151923" cy="769326"/>
        </a:xfrm>
        <a:prstGeom prst="roundRect">
          <a:avLst/>
        </a:prstGeom>
        <a:solidFill>
          <a:schemeClr val="accent3">
            <a:lumMod val="40000"/>
            <a:lumOff val="60000"/>
          </a:schemeClr>
        </a:solidFill>
        <a:ln>
          <a:solidFill>
            <a:schemeClr val="accent3">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195387</xdr:colOff>
      <xdr:row>0</xdr:row>
      <xdr:rowOff>183173</xdr:rowOff>
    </xdr:from>
    <xdr:to>
      <xdr:col>4</xdr:col>
      <xdr:colOff>85481</xdr:colOff>
      <xdr:row>3</xdr:row>
      <xdr:rowOff>183173</xdr:rowOff>
    </xdr:to>
    <xdr:sp macro="" textlink="">
      <xdr:nvSpPr>
        <xdr:cNvPr id="2" name="TextBox 1">
          <a:extLst>
            <a:ext uri="{FF2B5EF4-FFF2-40B4-BE49-F238E27FC236}">
              <a16:creationId xmlns:a16="http://schemas.microsoft.com/office/drawing/2014/main" id="{72639298-B139-EC65-317C-25808A0CB980}"/>
            </a:ext>
          </a:extLst>
        </xdr:cNvPr>
        <xdr:cNvSpPr txBox="1"/>
      </xdr:nvSpPr>
      <xdr:spPr>
        <a:xfrm>
          <a:off x="195387" y="183173"/>
          <a:ext cx="3382594" cy="58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solidFill>
                <a:schemeClr val="dk1"/>
              </a:solidFill>
              <a:effectLst/>
              <a:latin typeface="+mn-lt"/>
              <a:ea typeface="+mn-ea"/>
              <a:cs typeface="+mn-cs"/>
            </a:rPr>
            <a:t>Financial Performance Dashboard – 2023</a:t>
          </a:r>
          <a:endParaRPr lang="en-US" sz="1500" i="1"/>
        </a:p>
      </xdr:txBody>
    </xdr:sp>
    <xdr:clientData/>
  </xdr:twoCellAnchor>
  <xdr:twoCellAnchor>
    <xdr:from>
      <xdr:col>4</xdr:col>
      <xdr:colOff>317501</xdr:colOff>
      <xdr:row>0</xdr:row>
      <xdr:rowOff>109903</xdr:rowOff>
    </xdr:from>
    <xdr:to>
      <xdr:col>7</xdr:col>
      <xdr:colOff>0</xdr:colOff>
      <xdr:row>4</xdr:row>
      <xdr:rowOff>36634</xdr:rowOff>
    </xdr:to>
    <xdr:sp macro="" textlink="">
      <xdr:nvSpPr>
        <xdr:cNvPr id="3" name="Rectangle: Rounded Corners 2">
          <a:extLst>
            <a:ext uri="{FF2B5EF4-FFF2-40B4-BE49-F238E27FC236}">
              <a16:creationId xmlns:a16="http://schemas.microsoft.com/office/drawing/2014/main" id="{319F69A1-D883-AE33-49CA-6436B6157B99}"/>
            </a:ext>
          </a:extLst>
        </xdr:cNvPr>
        <xdr:cNvSpPr/>
      </xdr:nvSpPr>
      <xdr:spPr>
        <a:xfrm>
          <a:off x="3810001" y="109903"/>
          <a:ext cx="1514230" cy="708269"/>
        </a:xfrm>
        <a:prstGeom prst="roundRect">
          <a:avLst/>
        </a:prstGeom>
        <a:solidFill>
          <a:schemeClr val="accent3">
            <a:lumMod val="40000"/>
            <a:lumOff val="60000"/>
          </a:schemeClr>
        </a:solidFill>
        <a:ln>
          <a:solidFill>
            <a:schemeClr val="accent3">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85482</xdr:colOff>
      <xdr:row>0</xdr:row>
      <xdr:rowOff>114299</xdr:rowOff>
    </xdr:from>
    <xdr:to>
      <xdr:col>9</xdr:col>
      <xdr:colOff>390769</xdr:colOff>
      <xdr:row>4</xdr:row>
      <xdr:rowOff>24424</xdr:rowOff>
    </xdr:to>
    <xdr:sp macro="" textlink="">
      <xdr:nvSpPr>
        <xdr:cNvPr id="4" name="Rectangle: Rounded Corners 3">
          <a:extLst>
            <a:ext uri="{FF2B5EF4-FFF2-40B4-BE49-F238E27FC236}">
              <a16:creationId xmlns:a16="http://schemas.microsoft.com/office/drawing/2014/main" id="{8FA5E826-C31C-0CD3-74AF-B56B1CAC83E9}"/>
            </a:ext>
          </a:extLst>
        </xdr:cNvPr>
        <xdr:cNvSpPr/>
      </xdr:nvSpPr>
      <xdr:spPr>
        <a:xfrm>
          <a:off x="5409713" y="114299"/>
          <a:ext cx="1526441" cy="691663"/>
        </a:xfrm>
        <a:prstGeom prst="roundRect">
          <a:avLst/>
        </a:prstGeom>
        <a:solidFill>
          <a:schemeClr val="accent3">
            <a:lumMod val="40000"/>
            <a:lumOff val="60000"/>
          </a:schemeClr>
        </a:solidFill>
        <a:ln>
          <a:solidFill>
            <a:schemeClr val="accent3">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439615</xdr:colOff>
      <xdr:row>0</xdr:row>
      <xdr:rowOff>114300</xdr:rowOff>
    </xdr:from>
    <xdr:to>
      <xdr:col>12</xdr:col>
      <xdr:colOff>61058</xdr:colOff>
      <xdr:row>4</xdr:row>
      <xdr:rowOff>48847</xdr:rowOff>
    </xdr:to>
    <xdr:sp macro="" textlink="">
      <xdr:nvSpPr>
        <xdr:cNvPr id="5" name="Rectangle: Rounded Corners 4">
          <a:extLst>
            <a:ext uri="{FF2B5EF4-FFF2-40B4-BE49-F238E27FC236}">
              <a16:creationId xmlns:a16="http://schemas.microsoft.com/office/drawing/2014/main" id="{EA3149D3-BE38-894F-17EE-6FA4EC4C974A}"/>
            </a:ext>
          </a:extLst>
        </xdr:cNvPr>
        <xdr:cNvSpPr/>
      </xdr:nvSpPr>
      <xdr:spPr>
        <a:xfrm>
          <a:off x="6985000" y="114300"/>
          <a:ext cx="1453173" cy="716085"/>
        </a:xfrm>
        <a:prstGeom prst="roundRect">
          <a:avLst/>
        </a:prstGeom>
        <a:solidFill>
          <a:schemeClr val="accent3">
            <a:lumMod val="40000"/>
            <a:lumOff val="60000"/>
          </a:schemeClr>
        </a:solidFill>
        <a:ln>
          <a:solidFill>
            <a:schemeClr val="accent3">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216751</xdr:colOff>
      <xdr:row>0</xdr:row>
      <xdr:rowOff>48845</xdr:rowOff>
    </xdr:from>
    <xdr:to>
      <xdr:col>23</xdr:col>
      <xdr:colOff>488463</xdr:colOff>
      <xdr:row>14</xdr:row>
      <xdr:rowOff>73268</xdr:rowOff>
    </xdr:to>
    <xdr:graphicFrame macro="">
      <xdr:nvGraphicFramePr>
        <xdr:cNvPr id="6" name="Chart 1">
          <a:extLst>
            <a:ext uri="{FF2B5EF4-FFF2-40B4-BE49-F238E27FC236}">
              <a16:creationId xmlns:a16="http://schemas.microsoft.com/office/drawing/2014/main" id="{379B6518-EBEC-B4F4-2DDD-FF50C4964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109905</xdr:colOff>
      <xdr:row>0</xdr:row>
      <xdr:rowOff>42863</xdr:rowOff>
    </xdr:from>
    <xdr:to>
      <xdr:col>18</xdr:col>
      <xdr:colOff>158751</xdr:colOff>
      <xdr:row>14</xdr:row>
      <xdr:rowOff>73269</xdr:rowOff>
    </xdr:to>
    <xdr:graphicFrame macro="">
      <xdr:nvGraphicFramePr>
        <xdr:cNvPr id="7" name="Chart 1">
          <a:extLst>
            <a:ext uri="{FF2B5EF4-FFF2-40B4-BE49-F238E27FC236}">
              <a16:creationId xmlns:a16="http://schemas.microsoft.com/office/drawing/2014/main" id="{E3CF2F7E-88CE-0194-12AC-ED8014F04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61058</xdr:colOff>
      <xdr:row>16</xdr:row>
      <xdr:rowOff>146538</xdr:rowOff>
    </xdr:from>
    <xdr:to>
      <xdr:col>11</xdr:col>
      <xdr:colOff>183174</xdr:colOff>
      <xdr:row>28</xdr:row>
      <xdr:rowOff>36635</xdr:rowOff>
    </xdr:to>
    <xdr:graphicFrame macro="">
      <xdr:nvGraphicFramePr>
        <xdr:cNvPr id="10" name="Chart 1">
          <a:extLst>
            <a:ext uri="{FF2B5EF4-FFF2-40B4-BE49-F238E27FC236}">
              <a16:creationId xmlns:a16="http://schemas.microsoft.com/office/drawing/2014/main" id="{D1787775-7CA7-0DF6-74A9-7E41AD105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317500</xdr:colOff>
      <xdr:row>14</xdr:row>
      <xdr:rowOff>158750</xdr:rowOff>
    </xdr:from>
    <xdr:to>
      <xdr:col>18</xdr:col>
      <xdr:colOff>366346</xdr:colOff>
      <xdr:row>28</xdr:row>
      <xdr:rowOff>97691</xdr:rowOff>
    </xdr:to>
    <xdr:graphicFrame macro="">
      <xdr:nvGraphicFramePr>
        <xdr:cNvPr id="11" name="Chart 2">
          <a:extLst>
            <a:ext uri="{FF2B5EF4-FFF2-40B4-BE49-F238E27FC236}">
              <a16:creationId xmlns:a16="http://schemas.microsoft.com/office/drawing/2014/main" id="{4F5E6439-7121-FB86-EF94-C36864B98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98669</xdr:colOff>
      <xdr:row>6</xdr:row>
      <xdr:rowOff>1</xdr:rowOff>
    </xdr:from>
    <xdr:to>
      <xdr:col>3</xdr:col>
      <xdr:colOff>830383</xdr:colOff>
      <xdr:row>13</xdr:row>
      <xdr:rowOff>158751</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C1F98957-9E93-DE0D-1948-88C36B02C24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8669" y="1172309"/>
              <a:ext cx="3674695" cy="15264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390768</xdr:colOff>
      <xdr:row>2</xdr:row>
      <xdr:rowOff>61057</xdr:rowOff>
    </xdr:from>
    <xdr:to>
      <xdr:col>6</xdr:col>
      <xdr:colOff>427403</xdr:colOff>
      <xdr:row>4</xdr:row>
      <xdr:rowOff>12211</xdr:rowOff>
    </xdr:to>
    <xdr:sp macro="" textlink="Sheet16!A5">
      <xdr:nvSpPr>
        <xdr:cNvPr id="13" name="TextBox 12">
          <a:extLst>
            <a:ext uri="{FF2B5EF4-FFF2-40B4-BE49-F238E27FC236}">
              <a16:creationId xmlns:a16="http://schemas.microsoft.com/office/drawing/2014/main" id="{7B7C7B36-634C-4945-FE77-6884E188125C}"/>
            </a:ext>
          </a:extLst>
        </xdr:cNvPr>
        <xdr:cNvSpPr txBox="1"/>
      </xdr:nvSpPr>
      <xdr:spPr>
        <a:xfrm>
          <a:off x="3883268" y="451826"/>
          <a:ext cx="1257789" cy="341923"/>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u="none" strike="noStrike">
              <a:solidFill>
                <a:srgbClr val="000000"/>
              </a:solidFill>
              <a:latin typeface="Calibri"/>
              <a:cs typeface="Calibri"/>
            </a:rPr>
            <a:t>    </a:t>
          </a:r>
          <a:fld id="{B7689407-E983-4AB4-B162-409325878724}" type="TxLink">
            <a:rPr lang="en-US" sz="1500" b="1" i="1" u="none" strike="noStrike">
              <a:solidFill>
                <a:srgbClr val="000000"/>
              </a:solidFill>
              <a:latin typeface="Calibri"/>
              <a:cs typeface="Calibri"/>
            </a:rPr>
            <a:pPr/>
            <a:t>863726.87</a:t>
          </a:fld>
          <a:endParaRPr lang="en-US" sz="1100"/>
        </a:p>
      </xdr:txBody>
    </xdr:sp>
    <xdr:clientData/>
  </xdr:twoCellAnchor>
  <xdr:twoCellAnchor editAs="oneCell">
    <xdr:from>
      <xdr:col>2</xdr:col>
      <xdr:colOff>161193</xdr:colOff>
      <xdr:row>14</xdr:row>
      <xdr:rowOff>115033</xdr:rowOff>
    </xdr:from>
    <xdr:to>
      <xdr:col>3</xdr:col>
      <xdr:colOff>939800</xdr:colOff>
      <xdr:row>22</xdr:row>
      <xdr:rowOff>73269</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F85CC1D-8A8D-5704-6934-21ABDC3F96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53981" y="2850418"/>
              <a:ext cx="1828800" cy="152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124558</xdr:colOff>
      <xdr:row>14</xdr:row>
      <xdr:rowOff>90609</xdr:rowOff>
    </xdr:from>
    <xdr:to>
      <xdr:col>2</xdr:col>
      <xdr:colOff>60570</xdr:colOff>
      <xdr:row>22</xdr:row>
      <xdr:rowOff>61058</xdr:rowOff>
    </xdr:to>
    <mc:AlternateContent xmlns:mc="http://schemas.openxmlformats.org/markup-compatibility/2006" xmlns:a14="http://schemas.microsoft.com/office/drawing/2010/main">
      <mc:Choice Requires="a14">
        <xdr:graphicFrame macro="">
          <xdr:nvGraphicFramePr>
            <xdr:cNvPr id="16" name="Product">
              <a:extLst>
                <a:ext uri="{FF2B5EF4-FFF2-40B4-BE49-F238E27FC236}">
                  <a16:creationId xmlns:a16="http://schemas.microsoft.com/office/drawing/2014/main" id="{E5DFB454-E076-7F26-1CA4-2BAFE76FF92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4558" y="2825994"/>
              <a:ext cx="1828800" cy="1533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464038</xdr:colOff>
      <xdr:row>1</xdr:row>
      <xdr:rowOff>12211</xdr:rowOff>
    </xdr:from>
    <xdr:to>
      <xdr:col>6</xdr:col>
      <xdr:colOff>390769</xdr:colOff>
      <xdr:row>2</xdr:row>
      <xdr:rowOff>109904</xdr:rowOff>
    </xdr:to>
    <xdr:sp macro="" textlink="">
      <xdr:nvSpPr>
        <xdr:cNvPr id="17" name="TextBox 16">
          <a:extLst>
            <a:ext uri="{FF2B5EF4-FFF2-40B4-BE49-F238E27FC236}">
              <a16:creationId xmlns:a16="http://schemas.microsoft.com/office/drawing/2014/main" id="{7115EB79-2001-CA86-E77B-65A113553E9E}"/>
            </a:ext>
          </a:extLst>
        </xdr:cNvPr>
        <xdr:cNvSpPr txBox="1"/>
      </xdr:nvSpPr>
      <xdr:spPr>
        <a:xfrm>
          <a:off x="3956538" y="207596"/>
          <a:ext cx="1147885" cy="293077"/>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1"/>
            <a:t>SUM OF PROFIT</a:t>
          </a:r>
        </a:p>
      </xdr:txBody>
    </xdr:sp>
    <xdr:clientData/>
  </xdr:twoCellAnchor>
  <xdr:oneCellAnchor>
    <xdr:from>
      <xdr:col>5</xdr:col>
      <xdr:colOff>341923</xdr:colOff>
      <xdr:row>5</xdr:row>
      <xdr:rowOff>61058</xdr:rowOff>
    </xdr:from>
    <xdr:ext cx="184731" cy="264560"/>
    <xdr:sp macro="" textlink="">
      <xdr:nvSpPr>
        <xdr:cNvPr id="19" name="TextBox 18">
          <a:extLst>
            <a:ext uri="{FF2B5EF4-FFF2-40B4-BE49-F238E27FC236}">
              <a16:creationId xmlns:a16="http://schemas.microsoft.com/office/drawing/2014/main" id="{A3EB4A4E-A5F2-160B-D38E-67CB56FAAC84}"/>
            </a:ext>
          </a:extLst>
        </xdr:cNvPr>
        <xdr:cNvSpPr txBox="1"/>
      </xdr:nvSpPr>
      <xdr:spPr>
        <a:xfrm>
          <a:off x="3394808" y="10379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183173</xdr:colOff>
      <xdr:row>0</xdr:row>
      <xdr:rowOff>170962</xdr:rowOff>
    </xdr:from>
    <xdr:to>
      <xdr:col>9</xdr:col>
      <xdr:colOff>317500</xdr:colOff>
      <xdr:row>2</xdr:row>
      <xdr:rowOff>12212</xdr:rowOff>
    </xdr:to>
    <xdr:sp macro="" textlink="">
      <xdr:nvSpPr>
        <xdr:cNvPr id="20" name="TextBox 19">
          <a:extLst>
            <a:ext uri="{FF2B5EF4-FFF2-40B4-BE49-F238E27FC236}">
              <a16:creationId xmlns:a16="http://schemas.microsoft.com/office/drawing/2014/main" id="{9DFD3B4D-D05A-02BE-8F89-B76BCF0319E5}"/>
            </a:ext>
          </a:extLst>
        </xdr:cNvPr>
        <xdr:cNvSpPr txBox="1"/>
      </xdr:nvSpPr>
      <xdr:spPr>
        <a:xfrm>
          <a:off x="5507404" y="170962"/>
          <a:ext cx="1355481" cy="232019"/>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a:t>
          </a:r>
          <a:r>
            <a:rPr lang="en-US" sz="1050" b="1" i="1"/>
            <a:t>SUM OF REVENUE</a:t>
          </a:r>
        </a:p>
      </xdr:txBody>
    </xdr:sp>
    <xdr:clientData/>
  </xdr:twoCellAnchor>
  <xdr:twoCellAnchor>
    <xdr:from>
      <xdr:col>7</xdr:col>
      <xdr:colOff>207596</xdr:colOff>
      <xdr:row>2</xdr:row>
      <xdr:rowOff>97694</xdr:rowOff>
    </xdr:from>
    <xdr:to>
      <xdr:col>9</xdr:col>
      <xdr:colOff>122115</xdr:colOff>
      <xdr:row>3</xdr:row>
      <xdr:rowOff>146538</xdr:rowOff>
    </xdr:to>
    <xdr:sp macro="" textlink="Sheet16!C5">
      <xdr:nvSpPr>
        <xdr:cNvPr id="21" name="TextBox 20">
          <a:extLst>
            <a:ext uri="{FF2B5EF4-FFF2-40B4-BE49-F238E27FC236}">
              <a16:creationId xmlns:a16="http://schemas.microsoft.com/office/drawing/2014/main" id="{48C01FD5-501E-245E-9A71-14DB15686F07}"/>
            </a:ext>
          </a:extLst>
        </xdr:cNvPr>
        <xdr:cNvSpPr txBox="1"/>
      </xdr:nvSpPr>
      <xdr:spPr>
        <a:xfrm>
          <a:off x="5531827" y="488463"/>
          <a:ext cx="1135673" cy="244229"/>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u="none" strike="noStrike">
              <a:solidFill>
                <a:srgbClr val="000000"/>
              </a:solidFill>
              <a:latin typeface="Calibri"/>
              <a:cs typeface="Calibri"/>
            </a:rPr>
            <a:t>   </a:t>
          </a:r>
          <a:fld id="{91BDB7D2-F665-4CB0-9214-F558627F9FEF}" type="TxLink">
            <a:rPr lang="en-US" sz="1500" b="1" i="1" u="none" strike="noStrike">
              <a:solidFill>
                <a:srgbClr val="000000"/>
              </a:solidFill>
              <a:latin typeface="Calibri"/>
              <a:cs typeface="Calibri"/>
            </a:rPr>
            <a:pPr/>
            <a:t>3171341.1</a:t>
          </a:fld>
          <a:endParaRPr lang="en-US" sz="1100"/>
        </a:p>
      </xdr:txBody>
    </xdr:sp>
    <xdr:clientData/>
  </xdr:twoCellAnchor>
  <xdr:twoCellAnchor>
    <xdr:from>
      <xdr:col>9</xdr:col>
      <xdr:colOff>512884</xdr:colOff>
      <xdr:row>0</xdr:row>
      <xdr:rowOff>170962</xdr:rowOff>
    </xdr:from>
    <xdr:to>
      <xdr:col>12</xdr:col>
      <xdr:colOff>36635</xdr:colOff>
      <xdr:row>2</xdr:row>
      <xdr:rowOff>97692</xdr:rowOff>
    </xdr:to>
    <xdr:sp macro="" textlink="">
      <xdr:nvSpPr>
        <xdr:cNvPr id="22" name="TextBox 21">
          <a:extLst>
            <a:ext uri="{FF2B5EF4-FFF2-40B4-BE49-F238E27FC236}">
              <a16:creationId xmlns:a16="http://schemas.microsoft.com/office/drawing/2014/main" id="{421D4463-E25B-B44F-976F-A9129980CB7E}"/>
            </a:ext>
          </a:extLst>
        </xdr:cNvPr>
        <xdr:cNvSpPr txBox="1"/>
      </xdr:nvSpPr>
      <xdr:spPr>
        <a:xfrm>
          <a:off x="7058269" y="170962"/>
          <a:ext cx="1355481" cy="317499"/>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t>
          </a:r>
          <a:r>
            <a:rPr lang="en-US" sz="1000" b="1" i="1"/>
            <a:t>AVG CONVERSION</a:t>
          </a:r>
        </a:p>
      </xdr:txBody>
    </xdr:sp>
    <xdr:clientData/>
  </xdr:twoCellAnchor>
  <xdr:twoCellAnchor>
    <xdr:from>
      <xdr:col>10</xdr:col>
      <xdr:colOff>12212</xdr:colOff>
      <xdr:row>2</xdr:row>
      <xdr:rowOff>134328</xdr:rowOff>
    </xdr:from>
    <xdr:to>
      <xdr:col>12</xdr:col>
      <xdr:colOff>24423</xdr:colOff>
      <xdr:row>4</xdr:row>
      <xdr:rowOff>12212</xdr:rowOff>
    </xdr:to>
    <xdr:sp macro="" textlink="Sheet16!D5">
      <xdr:nvSpPr>
        <xdr:cNvPr id="23" name="TextBox 22">
          <a:extLst>
            <a:ext uri="{FF2B5EF4-FFF2-40B4-BE49-F238E27FC236}">
              <a16:creationId xmlns:a16="http://schemas.microsoft.com/office/drawing/2014/main" id="{63C67F37-B450-33DD-37ED-704394C84AB5}"/>
            </a:ext>
          </a:extLst>
        </xdr:cNvPr>
        <xdr:cNvSpPr txBox="1"/>
      </xdr:nvSpPr>
      <xdr:spPr>
        <a:xfrm>
          <a:off x="7168174" y="525097"/>
          <a:ext cx="1233364" cy="268653"/>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u="none" strike="noStrike">
              <a:solidFill>
                <a:srgbClr val="000000"/>
              </a:solidFill>
              <a:latin typeface="Calibri"/>
              <a:cs typeface="Calibri"/>
            </a:rPr>
            <a:t>   </a:t>
          </a:r>
          <a:fld id="{9FBDD366-8FE7-4FBC-9A7D-8A676200BB1A}" type="TxLink">
            <a:rPr lang="en-US" sz="1500" b="1" i="1" u="none" strike="noStrike">
              <a:solidFill>
                <a:srgbClr val="000000"/>
              </a:solidFill>
              <a:latin typeface="Calibri"/>
              <a:cs typeface="Calibri"/>
            </a:rPr>
            <a:pPr/>
            <a:t>0.084716</a:t>
          </a:fld>
          <a:endParaRPr lang="en-US" sz="1100"/>
        </a:p>
      </xdr:txBody>
    </xdr:sp>
    <xdr:clientData/>
  </xdr:twoCellAnchor>
  <xdr:twoCellAnchor>
    <xdr:from>
      <xdr:col>18</xdr:col>
      <xdr:colOff>451828</xdr:colOff>
      <xdr:row>15</xdr:row>
      <xdr:rowOff>73268</xdr:rowOff>
    </xdr:from>
    <xdr:to>
      <xdr:col>23</xdr:col>
      <xdr:colOff>500674</xdr:colOff>
      <xdr:row>28</xdr:row>
      <xdr:rowOff>122115</xdr:rowOff>
    </xdr:to>
    <xdr:sp macro="" textlink="">
      <xdr:nvSpPr>
        <xdr:cNvPr id="24" name="TextBox 23">
          <a:extLst>
            <a:ext uri="{FF2B5EF4-FFF2-40B4-BE49-F238E27FC236}">
              <a16:creationId xmlns:a16="http://schemas.microsoft.com/office/drawing/2014/main" id="{AFCC291F-FA0F-4EBF-8011-660FAB2245C6}"/>
            </a:ext>
          </a:extLst>
        </xdr:cNvPr>
        <xdr:cNvSpPr txBox="1"/>
      </xdr:nvSpPr>
      <xdr:spPr>
        <a:xfrm>
          <a:off x="13029713" y="3004037"/>
          <a:ext cx="3101730" cy="2588847"/>
        </a:xfrm>
        <a:prstGeom prst="rect">
          <a:avLst/>
        </a:prstGeom>
        <a:noFill/>
        <a:ln w="9525" cmpd="sng">
          <a:solidFill>
            <a:schemeClr val="lt1">
              <a:shade val="50000"/>
            </a:schemeClr>
          </a:solidFill>
        </a:ln>
        <a:effectLst>
          <a:softEdge rad="508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solidFill>
            </a:rPr>
            <a:t>INSIGHT</a:t>
          </a:r>
        </a:p>
        <a:p>
          <a:endParaRPr lang="en-US" sz="1500" b="1" i="1">
            <a:solidFill>
              <a:schemeClr val="tx1"/>
            </a:solidFill>
          </a:endParaRPr>
        </a:p>
        <a:p>
          <a:r>
            <a:rPr lang="en-US" sz="1300" b="0" i="0">
              <a:solidFill>
                <a:schemeClr val="dk1"/>
              </a:solidFill>
              <a:effectLst/>
              <a:latin typeface="+mn-lt"/>
              <a:ea typeface="+mn-ea"/>
              <a:cs typeface="+mn-cs"/>
            </a:rPr>
            <a:t>Group </a:t>
          </a:r>
          <a:r>
            <a:rPr lang="en-US" sz="1300" b="1" i="0">
              <a:solidFill>
                <a:schemeClr val="dk1"/>
              </a:solidFill>
              <a:effectLst/>
              <a:latin typeface="+mn-lt"/>
              <a:ea typeface="+mn-ea"/>
              <a:cs typeface="+mn-cs"/>
            </a:rPr>
            <a:t>A</a:t>
          </a:r>
          <a:r>
            <a:rPr lang="en-US" sz="1300" b="0" i="0">
              <a:solidFill>
                <a:schemeClr val="dk1"/>
              </a:solidFill>
              <a:effectLst/>
              <a:latin typeface="+mn-lt"/>
              <a:ea typeface="+mn-ea"/>
              <a:cs typeface="+mn-cs"/>
            </a:rPr>
            <a:t> generated higher </a:t>
          </a:r>
          <a:r>
            <a:rPr lang="en-US" sz="1100" b="0" i="0">
              <a:solidFill>
                <a:schemeClr val="dk1"/>
              </a:solidFill>
              <a:effectLst/>
              <a:latin typeface="+mn-lt"/>
              <a:ea typeface="+mn-ea"/>
              <a:cs typeface="+mn-cs"/>
            </a:rPr>
            <a:t>💰</a:t>
          </a:r>
          <a:r>
            <a:rPr lang="en-US" sz="1300" b="1" i="0">
              <a:solidFill>
                <a:schemeClr val="dk1"/>
              </a:solidFill>
              <a:effectLst/>
              <a:latin typeface="+mn-lt"/>
              <a:ea typeface="+mn-ea"/>
              <a:cs typeface="+mn-cs"/>
            </a:rPr>
            <a:t>revenue ($1.99M)</a:t>
          </a:r>
          <a:r>
            <a:rPr lang="en-US" sz="1300" b="0" i="0">
              <a:solidFill>
                <a:schemeClr val="dk1"/>
              </a:solidFill>
              <a:effectLst/>
              <a:latin typeface="+mn-lt"/>
              <a:ea typeface="+mn-ea"/>
              <a:cs typeface="+mn-cs"/>
            </a:rPr>
            <a:t> and </a:t>
          </a:r>
          <a:r>
            <a:rPr lang="en-US" sz="1300" b="1" i="0">
              <a:solidFill>
                <a:schemeClr val="dk1"/>
              </a:solidFill>
              <a:effectLst/>
              <a:latin typeface="+mn-lt"/>
              <a:ea typeface="+mn-ea"/>
              <a:cs typeface="+mn-cs"/>
            </a:rPr>
            <a:t>profit ($516K)</a:t>
          </a:r>
          <a:r>
            <a:rPr lang="en-US" sz="1300" b="0" i="0">
              <a:solidFill>
                <a:schemeClr val="dk1"/>
              </a:solidFill>
              <a:effectLst/>
              <a:latin typeface="+mn-lt"/>
              <a:ea typeface="+mn-ea"/>
              <a:cs typeface="+mn-cs"/>
            </a:rPr>
            <a:t>, while Group </a:t>
          </a:r>
          <a:r>
            <a:rPr lang="en-US" sz="1300" b="1" i="0">
              <a:solidFill>
                <a:schemeClr val="dk1"/>
              </a:solidFill>
              <a:effectLst/>
              <a:latin typeface="+mn-lt"/>
              <a:ea typeface="+mn-ea"/>
              <a:cs typeface="+mn-cs"/>
            </a:rPr>
            <a:t>B</a:t>
          </a:r>
          <a:r>
            <a:rPr lang="en-US" sz="1300" b="0" i="0">
              <a:solidFill>
                <a:schemeClr val="dk1"/>
              </a:solidFill>
              <a:effectLst/>
              <a:latin typeface="+mn-lt"/>
              <a:ea typeface="+mn-ea"/>
              <a:cs typeface="+mn-cs"/>
            </a:rPr>
            <a:t> achieved a </a:t>
          </a:r>
          <a:r>
            <a:rPr lang="en-US" sz="1300" b="1" i="0">
              <a:solidFill>
                <a:schemeClr val="dk1"/>
              </a:solidFill>
              <a:effectLst/>
              <a:latin typeface="+mn-lt"/>
              <a:ea typeface="+mn-ea"/>
              <a:cs typeface="+mn-cs"/>
            </a:rPr>
            <a:t>higher </a:t>
          </a:r>
          <a:r>
            <a:rPr lang="en-US" sz="1100" b="0" i="0">
              <a:solidFill>
                <a:schemeClr val="dk1"/>
              </a:solidFill>
              <a:effectLst/>
              <a:latin typeface="+mn-lt"/>
              <a:ea typeface="+mn-ea"/>
              <a:cs typeface="+mn-cs"/>
            </a:rPr>
            <a:t>🎯</a:t>
          </a:r>
          <a:r>
            <a:rPr lang="en-US" sz="1300" b="1" i="0">
              <a:solidFill>
                <a:schemeClr val="dk1"/>
              </a:solidFill>
              <a:effectLst/>
              <a:latin typeface="+mn-lt"/>
              <a:ea typeface="+mn-ea"/>
              <a:cs typeface="+mn-cs"/>
            </a:rPr>
            <a:t>conversion rate (8.83%)</a:t>
          </a:r>
          <a:r>
            <a:rPr lang="en-US" sz="1300" b="0" i="0">
              <a:solidFill>
                <a:schemeClr val="dk1"/>
              </a:solidFill>
              <a:effectLst/>
              <a:latin typeface="+mn-lt"/>
              <a:ea typeface="+mn-ea"/>
              <a:cs typeface="+mn-cs"/>
            </a:rPr>
            <a:t> compared to Group A’s </a:t>
          </a:r>
          <a:r>
            <a:rPr lang="en-US" sz="1300" b="1" i="0">
              <a:solidFill>
                <a:schemeClr val="tx1"/>
              </a:solidFill>
              <a:effectLst/>
              <a:latin typeface="+mn-lt"/>
              <a:ea typeface="+mn-ea"/>
              <a:cs typeface="+mn-cs"/>
            </a:rPr>
            <a:t>8.21%.</a:t>
          </a:r>
          <a:br>
            <a:rPr lang="en-US" sz="1300"/>
          </a:br>
          <a:r>
            <a:rPr lang="en-US" sz="1300" b="0" i="0">
              <a:solidFill>
                <a:schemeClr val="dk1"/>
              </a:solidFill>
              <a:effectLst/>
              <a:latin typeface="+mn-lt"/>
              <a:ea typeface="+mn-ea"/>
              <a:cs typeface="+mn-cs"/>
            </a:rPr>
            <a:t>This suggests Group A was more effective in </a:t>
          </a:r>
          <a:r>
            <a:rPr lang="en-US" sz="1300" b="1" i="0">
              <a:solidFill>
                <a:schemeClr val="dk1"/>
              </a:solidFill>
              <a:effectLst/>
              <a:latin typeface="+mn-lt"/>
              <a:ea typeface="+mn-ea"/>
              <a:cs typeface="+mn-cs"/>
            </a:rPr>
            <a:t>monetary performance</a:t>
          </a:r>
          <a:r>
            <a:rPr lang="en-US" sz="1300" b="0" i="0">
              <a:solidFill>
                <a:schemeClr val="dk1"/>
              </a:solidFill>
              <a:effectLst/>
              <a:latin typeface="+mn-lt"/>
              <a:ea typeface="+mn-ea"/>
              <a:cs typeface="+mn-cs"/>
            </a:rPr>
            <a:t>, while Group B was slightly more efficient in </a:t>
          </a:r>
          <a:r>
            <a:rPr lang="en-US" sz="1300" b="1" i="0">
              <a:solidFill>
                <a:schemeClr val="dk1"/>
              </a:solidFill>
              <a:effectLst/>
              <a:latin typeface="+mn-lt"/>
              <a:ea typeface="+mn-ea"/>
              <a:cs typeface="+mn-cs"/>
            </a:rPr>
            <a:t>converting leads</a:t>
          </a:r>
          <a:r>
            <a:rPr lang="en-US" sz="1100" b="0" i="0">
              <a:solidFill>
                <a:schemeClr val="dk1"/>
              </a:solidFill>
              <a:effectLst/>
              <a:latin typeface="+mn-lt"/>
              <a:ea typeface="+mn-ea"/>
              <a:cs typeface="+mn-cs"/>
            </a:rPr>
            <a:t>.</a:t>
          </a:r>
          <a:endParaRPr lang="en-US" sz="1100" b="1" i="1">
            <a:solidFill>
              <a:schemeClr val="tx1"/>
            </a:solidFill>
          </a:endParaRPr>
        </a:p>
      </xdr:txBody>
    </xdr:sp>
    <xdr:clientData/>
  </xdr:twoCellAnchor>
  <xdr:twoCellAnchor>
    <xdr:from>
      <xdr:col>3</xdr:col>
      <xdr:colOff>1047994</xdr:colOff>
      <xdr:row>4</xdr:row>
      <xdr:rowOff>146539</xdr:rowOff>
    </xdr:from>
    <xdr:to>
      <xdr:col>11</xdr:col>
      <xdr:colOff>232018</xdr:colOff>
      <xdr:row>16</xdr:row>
      <xdr:rowOff>61058</xdr:rowOff>
    </xdr:to>
    <xdr:graphicFrame macro="">
      <xdr:nvGraphicFramePr>
        <xdr:cNvPr id="25" name="Chart 4">
          <a:extLst>
            <a:ext uri="{FF2B5EF4-FFF2-40B4-BE49-F238E27FC236}">
              <a16:creationId xmlns:a16="http://schemas.microsoft.com/office/drawing/2014/main" id="{E804A60D-A628-272A-9D1A-B6B0CBAAE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gail Ofosu" refreshedDate="45833.377849074073" createdVersion="8" refreshedVersion="8" minRefreshableVersion="3" recordCount="100" xr:uid="{FCA0AACA-D87B-4FF2-A356-1DB49A932AD0}">
  <cacheSource type="worksheet">
    <worksheetSource name="Table1"/>
  </cacheSource>
  <cacheFields count="13">
    <cacheField name="Date" numFmtId="14">
      <sharedItems containsSemiMixedTypes="0" containsNonDate="0" containsDate="1" containsString="0" minDate="2023-01-01T00:00:00" maxDate="2023-04-11T00:00:00" count="1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sharedItems>
      <fieldGroup par="12"/>
    </cacheField>
    <cacheField name="Region" numFmtId="0">
      <sharedItems count="4">
        <s v="East"/>
        <s v="West"/>
        <s v="North"/>
        <s v="South"/>
      </sharedItems>
    </cacheField>
    <cacheField name="Product" numFmtId="0">
      <sharedItems count="4">
        <s v="Insurance"/>
        <s v="Credit Card"/>
        <s v="Investment"/>
        <s v="Loan"/>
      </sharedItems>
    </cacheField>
    <cacheField name="Units Sold" numFmtId="0">
      <sharedItems containsSemiMixedTypes="0" containsString="0" containsNumber="1" containsInteger="1" minValue="10" maxValue="99"/>
    </cacheField>
    <cacheField name="Unit Price" numFmtId="0">
      <sharedItems containsSemiMixedTypes="0" containsString="0" containsNumber="1" minValue="104.56" maxValue="991.05"/>
    </cacheField>
    <cacheField name="Revenue" numFmtId="164">
      <sharedItems containsSemiMixedTypes="0" containsString="0" containsNumber="1" minValue="1913.2" maxValue="76330.8"/>
    </cacheField>
    <cacheField name="Cost" numFmtId="164">
      <sharedItems containsSemiMixedTypes="0" containsString="0" containsNumber="1" minValue="1444.26" maxValue="60395.14"/>
    </cacheField>
    <cacheField name="Profit" numFmtId="164">
      <sharedItems containsSemiMixedTypes="0" containsString="0" containsNumber="1" minValue="468.94" maxValue="29192.05"/>
    </cacheField>
    <cacheField name="Campaign Group" numFmtId="0">
      <sharedItems count="2">
        <s v="B"/>
        <s v="A"/>
      </sharedItems>
    </cacheField>
    <cacheField name="Customer Segment" numFmtId="0">
      <sharedItems count="3">
        <s v="Corporate"/>
        <s v="Retail"/>
        <s v="SME"/>
      </sharedItems>
    </cacheField>
    <cacheField name="Conversion Rate" numFmtId="10">
      <sharedItems containsSemiMixedTypes="0" containsString="0" containsNumber="1" minValue="1.2E-2" maxValue="0.15"/>
    </cacheField>
    <cacheField name="Days (Date)" numFmtId="0" databaseField="0">
      <fieldGroup base="0">
        <rangePr groupBy="days" startDate="2023-01-01T00:00:00" endDate="2023-04-1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1/2023"/>
        </groupItems>
      </fieldGroup>
    </cacheField>
    <cacheField name="Months (Date)" numFmtId="0" databaseField="0">
      <fieldGroup base="0">
        <rangePr groupBy="months" startDate="2023-01-01T00:00:00" endDate="2023-04-11T00:00:00"/>
        <groupItems count="14">
          <s v="&lt;1/1/2023"/>
          <s v="Jan"/>
          <s v="Feb"/>
          <s v="Mar"/>
          <s v="Apr"/>
          <s v="May"/>
          <s v="Jun"/>
          <s v="Jul"/>
          <s v="Aug"/>
          <s v="Sep"/>
          <s v="Oct"/>
          <s v="Nov"/>
          <s v="Dec"/>
          <s v="&gt;4/11/2023"/>
        </groupItems>
      </fieldGroup>
    </cacheField>
  </cacheFields>
  <extLst>
    <ext xmlns:x14="http://schemas.microsoft.com/office/spreadsheetml/2009/9/main" uri="{725AE2AE-9491-48be-B2B4-4EB974FC3084}">
      <x14:pivotCacheDefinition pivotCacheId="91939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2"/>
    <n v="448.06"/>
    <n v="32260.32"/>
    <n v="25646.61"/>
    <n v="6613.71"/>
    <x v="0"/>
    <x v="0"/>
    <n v="3.6299999999999999E-2"/>
  </r>
  <r>
    <x v="1"/>
    <x v="1"/>
    <x v="1"/>
    <n v="61"/>
    <n v="943.06"/>
    <n v="57526.66"/>
    <n v="46630.54"/>
    <n v="10896.12"/>
    <x v="0"/>
    <x v="1"/>
    <n v="7.4899999999999994E-2"/>
  </r>
  <r>
    <x v="2"/>
    <x v="2"/>
    <x v="1"/>
    <n v="13"/>
    <n v="223.77"/>
    <n v="2909.01"/>
    <n v="2439.9"/>
    <n v="469.11"/>
    <x v="0"/>
    <x v="0"/>
    <n v="5.9499999999999997E-2"/>
  </r>
  <r>
    <x v="3"/>
    <x v="0"/>
    <x v="2"/>
    <n v="32"/>
    <n v="406.96"/>
    <n v="13022.72"/>
    <n v="11290.72"/>
    <n v="1732"/>
    <x v="1"/>
    <x v="0"/>
    <n v="9.1700000000000004E-2"/>
  </r>
  <r>
    <x v="4"/>
    <x v="0"/>
    <x v="1"/>
    <n v="24"/>
    <n v="202.13"/>
    <n v="4851.12"/>
    <n v="3402.57"/>
    <n v="1448.55"/>
    <x v="1"/>
    <x v="2"/>
    <n v="2.0899999999999998E-2"/>
  </r>
  <r>
    <x v="5"/>
    <x v="1"/>
    <x v="1"/>
    <n v="52"/>
    <n v="932.22"/>
    <n v="48475.44"/>
    <n v="34547.230000000003"/>
    <n v="13928.21"/>
    <x v="1"/>
    <x v="0"/>
    <n v="0.1464"/>
  </r>
  <r>
    <x v="6"/>
    <x v="2"/>
    <x v="1"/>
    <n v="38"/>
    <n v="889.61"/>
    <n v="33805.18"/>
    <n v="21236.23"/>
    <n v="12568.95"/>
    <x v="0"/>
    <x v="1"/>
    <n v="0.14810000000000001"/>
  </r>
  <r>
    <x v="7"/>
    <x v="2"/>
    <x v="2"/>
    <n v="45"/>
    <n v="332.15"/>
    <n v="14946.75"/>
    <n v="11561.07"/>
    <n v="3385.68"/>
    <x v="0"/>
    <x v="2"/>
    <n v="0.1077"/>
  </r>
  <r>
    <x v="8"/>
    <x v="0"/>
    <x v="1"/>
    <n v="22"/>
    <n v="693.99"/>
    <n v="15267.78"/>
    <n v="9325.2999999999993"/>
    <n v="5942.48"/>
    <x v="1"/>
    <x v="2"/>
    <n v="8.5099999999999995E-2"/>
  </r>
  <r>
    <x v="9"/>
    <x v="3"/>
    <x v="0"/>
    <n v="41"/>
    <n v="835.5"/>
    <n v="34255.5"/>
    <n v="25338.09"/>
    <n v="8917.41"/>
    <x v="0"/>
    <x v="1"/>
    <n v="5.33E-2"/>
  </r>
  <r>
    <x v="10"/>
    <x v="0"/>
    <x v="2"/>
    <n v="80"/>
    <n v="599.67999999999995"/>
    <n v="47974.400000000001"/>
    <n v="36594.559999999998"/>
    <n v="11379.84"/>
    <x v="1"/>
    <x v="1"/>
    <n v="0.1239"/>
  </r>
  <r>
    <x v="11"/>
    <x v="0"/>
    <x v="0"/>
    <n v="68"/>
    <n v="576.69000000000005"/>
    <n v="39214.92"/>
    <n v="26899.96"/>
    <n v="12314.96"/>
    <x v="1"/>
    <x v="2"/>
    <n v="0.10589999999999999"/>
  </r>
  <r>
    <x v="12"/>
    <x v="0"/>
    <x v="2"/>
    <n v="95"/>
    <n v="317.67"/>
    <n v="30178.65"/>
    <n v="23456.36"/>
    <n v="6722.29"/>
    <x v="1"/>
    <x v="0"/>
    <n v="3.2800000000000003E-2"/>
  </r>
  <r>
    <x v="13"/>
    <x v="0"/>
    <x v="1"/>
    <n v="37"/>
    <n v="183.79"/>
    <n v="6800.23"/>
    <n v="4142.3599999999997"/>
    <n v="2657.87"/>
    <x v="0"/>
    <x v="2"/>
    <n v="0.13750000000000001"/>
  </r>
  <r>
    <x v="14"/>
    <x v="1"/>
    <x v="0"/>
    <n v="75"/>
    <n v="907.49"/>
    <n v="68061.75"/>
    <n v="41599.64"/>
    <n v="26462.11"/>
    <x v="0"/>
    <x v="1"/>
    <n v="0.12520000000000001"/>
  </r>
  <r>
    <x v="15"/>
    <x v="2"/>
    <x v="2"/>
    <n v="51"/>
    <n v="910.38"/>
    <n v="46429.38"/>
    <n v="39315.480000000003"/>
    <n v="7113.9"/>
    <x v="1"/>
    <x v="2"/>
    <n v="0.14299999999999999"/>
  </r>
  <r>
    <x v="16"/>
    <x v="1"/>
    <x v="3"/>
    <n v="54"/>
    <n v="669.79"/>
    <n v="36168.660000000003"/>
    <n v="25609.48"/>
    <n v="10559.18"/>
    <x v="1"/>
    <x v="1"/>
    <n v="0.1116"/>
  </r>
  <r>
    <x v="17"/>
    <x v="1"/>
    <x v="1"/>
    <n v="71"/>
    <n v="405.13"/>
    <n v="28764.23"/>
    <n v="18354.98"/>
    <n v="10409.25"/>
    <x v="1"/>
    <x v="2"/>
    <n v="9.5899999999999999E-2"/>
  </r>
  <r>
    <x v="18"/>
    <x v="1"/>
    <x v="2"/>
    <n v="66"/>
    <n v="414.29"/>
    <n v="27343.14"/>
    <n v="20689.82"/>
    <n v="6653.32"/>
    <x v="1"/>
    <x v="0"/>
    <n v="6.8599999999999994E-2"/>
  </r>
  <r>
    <x v="19"/>
    <x v="0"/>
    <x v="3"/>
    <n v="15"/>
    <n v="753.36"/>
    <n v="11300.4"/>
    <n v="9390.61"/>
    <n v="1909.79"/>
    <x v="0"/>
    <x v="2"/>
    <n v="0.1406"/>
  </r>
  <r>
    <x v="20"/>
    <x v="3"/>
    <x v="2"/>
    <n v="37"/>
    <n v="907.4"/>
    <n v="33573.800000000003"/>
    <n v="22318.06"/>
    <n v="11255.74"/>
    <x v="0"/>
    <x v="2"/>
    <n v="0.13120000000000001"/>
  </r>
  <r>
    <x v="21"/>
    <x v="2"/>
    <x v="3"/>
    <n v="37"/>
    <n v="898.38"/>
    <n v="33240.06"/>
    <n v="26155.51"/>
    <n v="7084.55"/>
    <x v="1"/>
    <x v="1"/>
    <n v="1.6299999999999999E-2"/>
  </r>
  <r>
    <x v="22"/>
    <x v="3"/>
    <x v="1"/>
    <n v="53"/>
    <n v="801.89"/>
    <n v="42500.17"/>
    <n v="26588.29"/>
    <n v="15911.88"/>
    <x v="1"/>
    <x v="1"/>
    <n v="1.37E-2"/>
  </r>
  <r>
    <x v="23"/>
    <x v="1"/>
    <x v="0"/>
    <n v="93"/>
    <n v="677.83"/>
    <n v="63038.19"/>
    <n v="38800.29"/>
    <n v="24237.9"/>
    <x v="0"/>
    <x v="1"/>
    <n v="6.2700000000000006E-2"/>
  </r>
  <r>
    <x v="24"/>
    <x v="1"/>
    <x v="3"/>
    <n v="39"/>
    <n v="175.73"/>
    <n v="6853.47"/>
    <n v="5204.57"/>
    <n v="1648.9"/>
    <x v="0"/>
    <x v="2"/>
    <n v="0.1235"/>
  </r>
  <r>
    <x v="25"/>
    <x v="3"/>
    <x v="2"/>
    <n v="71"/>
    <n v="245.47"/>
    <n v="17428.37"/>
    <n v="13283.74"/>
    <n v="4144.63"/>
    <x v="1"/>
    <x v="0"/>
    <n v="0.1482"/>
  </r>
  <r>
    <x v="26"/>
    <x v="3"/>
    <x v="1"/>
    <n v="84"/>
    <n v="908.7"/>
    <n v="76330.8"/>
    <n v="60395.14"/>
    <n v="15935.66"/>
    <x v="1"/>
    <x v="1"/>
    <n v="3.1099999999999999E-2"/>
  </r>
  <r>
    <x v="27"/>
    <x v="3"/>
    <x v="3"/>
    <n v="98"/>
    <n v="645.79"/>
    <n v="63287.42"/>
    <n v="51758.19"/>
    <n v="11529.23"/>
    <x v="1"/>
    <x v="1"/>
    <n v="9.3200000000000005E-2"/>
  </r>
  <r>
    <x v="28"/>
    <x v="1"/>
    <x v="2"/>
    <n v="71"/>
    <n v="108.28"/>
    <n v="7687.88"/>
    <n v="6863.4"/>
    <n v="824.48"/>
    <x v="0"/>
    <x v="2"/>
    <n v="6.3299999999999995E-2"/>
  </r>
  <r>
    <x v="29"/>
    <x v="1"/>
    <x v="2"/>
    <n v="10"/>
    <n v="191.32"/>
    <n v="1913.2"/>
    <n v="1444.26"/>
    <n v="468.94"/>
    <x v="0"/>
    <x v="1"/>
    <n v="0.14580000000000001"/>
  </r>
  <r>
    <x v="30"/>
    <x v="2"/>
    <x v="2"/>
    <n v="36"/>
    <n v="697.15"/>
    <n v="25097.4"/>
    <n v="17490.05"/>
    <n v="7607.35"/>
    <x v="0"/>
    <x v="0"/>
    <n v="0.12790000000000001"/>
  </r>
  <r>
    <x v="31"/>
    <x v="2"/>
    <x v="3"/>
    <n v="71"/>
    <n v="104.56"/>
    <n v="7423.76"/>
    <n v="6225.24"/>
    <n v="1198.52"/>
    <x v="1"/>
    <x v="0"/>
    <n v="0.12740000000000001"/>
  </r>
  <r>
    <x v="32"/>
    <x v="1"/>
    <x v="3"/>
    <n v="86"/>
    <n v="244.73"/>
    <n v="21046.78"/>
    <n v="14338.11"/>
    <n v="6708.67"/>
    <x v="1"/>
    <x v="1"/>
    <n v="7.5600000000000001E-2"/>
  </r>
  <r>
    <x v="33"/>
    <x v="3"/>
    <x v="3"/>
    <n v="12"/>
    <n v="593.86"/>
    <n v="7126.32"/>
    <n v="5214.2700000000004"/>
    <n v="1912.05"/>
    <x v="0"/>
    <x v="1"/>
    <n v="6.8099999999999994E-2"/>
  </r>
  <r>
    <x v="34"/>
    <x v="3"/>
    <x v="0"/>
    <n v="79"/>
    <n v="722.71"/>
    <n v="57094.09"/>
    <n v="35600.269999999997"/>
    <n v="21493.82"/>
    <x v="0"/>
    <x v="2"/>
    <n v="4.8300000000000003E-2"/>
  </r>
  <r>
    <x v="35"/>
    <x v="2"/>
    <x v="3"/>
    <n v="81"/>
    <n v="686.77"/>
    <n v="55628.37"/>
    <n v="33800.089999999997"/>
    <n v="21828.28"/>
    <x v="1"/>
    <x v="0"/>
    <n v="1.7899999999999999E-2"/>
  </r>
  <r>
    <x v="36"/>
    <x v="1"/>
    <x v="3"/>
    <n v="36"/>
    <n v="301.83999999999997"/>
    <n v="10866.24"/>
    <n v="9657.85"/>
    <n v="1208.3900000000001"/>
    <x v="0"/>
    <x v="0"/>
    <n v="0.13109999999999999"/>
  </r>
  <r>
    <x v="37"/>
    <x v="2"/>
    <x v="3"/>
    <n v="18"/>
    <n v="740.96"/>
    <n v="13337.28"/>
    <n v="11347.28"/>
    <n v="1990"/>
    <x v="0"/>
    <x v="1"/>
    <n v="0.12379999999999999"/>
  </r>
  <r>
    <x v="38"/>
    <x v="2"/>
    <x v="0"/>
    <n v="71"/>
    <n v="313.52"/>
    <n v="22259.919999999998"/>
    <n v="18003.650000000001"/>
    <n v="4256.2700000000004"/>
    <x v="1"/>
    <x v="2"/>
    <n v="0.15"/>
  </r>
  <r>
    <x v="39"/>
    <x v="0"/>
    <x v="3"/>
    <n v="46"/>
    <n v="392.86"/>
    <n v="18071.560000000001"/>
    <n v="13060.06"/>
    <n v="5011.5"/>
    <x v="0"/>
    <x v="0"/>
    <n v="0.14949999999999999"/>
  </r>
  <r>
    <x v="40"/>
    <x v="0"/>
    <x v="2"/>
    <n v="60"/>
    <n v="771.84"/>
    <n v="46310.400000000001"/>
    <n v="30193.84"/>
    <n v="16116.56"/>
    <x v="1"/>
    <x v="0"/>
    <n v="8.7800000000000003E-2"/>
  </r>
  <r>
    <x v="41"/>
    <x v="0"/>
    <x v="3"/>
    <n v="53"/>
    <n v="684.67"/>
    <n v="36287.51"/>
    <n v="23475.52"/>
    <n v="12811.99"/>
    <x v="1"/>
    <x v="2"/>
    <n v="0.1177"/>
  </r>
  <r>
    <x v="42"/>
    <x v="3"/>
    <x v="2"/>
    <n v="33"/>
    <n v="864.3"/>
    <n v="28521.9"/>
    <n v="19254.36"/>
    <n v="9267.5400000000009"/>
    <x v="1"/>
    <x v="2"/>
    <n v="0.14230000000000001"/>
  </r>
  <r>
    <x v="43"/>
    <x v="1"/>
    <x v="2"/>
    <n v="88"/>
    <n v="691.85"/>
    <n v="60882.8"/>
    <n v="46561.22"/>
    <n v="14321.58"/>
    <x v="1"/>
    <x v="0"/>
    <n v="0.129"/>
  </r>
  <r>
    <x v="44"/>
    <x v="1"/>
    <x v="2"/>
    <n v="68"/>
    <n v="611.48"/>
    <n v="41580.639999999999"/>
    <n v="33862.39"/>
    <n v="7718.25"/>
    <x v="1"/>
    <x v="0"/>
    <n v="4.4600000000000001E-2"/>
  </r>
  <r>
    <x v="45"/>
    <x v="1"/>
    <x v="0"/>
    <n v="41"/>
    <n v="184.31"/>
    <n v="7556.71"/>
    <n v="6030.7"/>
    <n v="1526.01"/>
    <x v="1"/>
    <x v="2"/>
    <n v="7.3099999999999998E-2"/>
  </r>
  <r>
    <x v="46"/>
    <x v="1"/>
    <x v="0"/>
    <n v="97"/>
    <n v="430.94"/>
    <n v="41801.18"/>
    <n v="28591.18"/>
    <n v="13210"/>
    <x v="1"/>
    <x v="0"/>
    <n v="2.81E-2"/>
  </r>
  <r>
    <x v="47"/>
    <x v="0"/>
    <x v="0"/>
    <n v="61"/>
    <n v="338.68"/>
    <n v="20659.48"/>
    <n v="18313.79"/>
    <n v="2345.69"/>
    <x v="0"/>
    <x v="1"/>
    <n v="0.14360000000000001"/>
  </r>
  <r>
    <x v="48"/>
    <x v="3"/>
    <x v="3"/>
    <n v="71"/>
    <n v="319.58999999999997"/>
    <n v="22690.89"/>
    <n v="18637.599999999999"/>
    <n v="4053.29"/>
    <x v="1"/>
    <x v="1"/>
    <n v="9.4899999999999998E-2"/>
  </r>
  <r>
    <x v="49"/>
    <x v="3"/>
    <x v="2"/>
    <n v="67"/>
    <n v="975.71"/>
    <n v="65372.57"/>
    <n v="50095.41"/>
    <n v="15277.16"/>
    <x v="1"/>
    <x v="2"/>
    <n v="4.2000000000000003E-2"/>
  </r>
  <r>
    <x v="50"/>
    <x v="0"/>
    <x v="0"/>
    <n v="61"/>
    <n v="453.79"/>
    <n v="27681.19"/>
    <n v="21688.66"/>
    <n v="5992.53"/>
    <x v="0"/>
    <x v="2"/>
    <n v="0.104"/>
  </r>
  <r>
    <x v="51"/>
    <x v="3"/>
    <x v="0"/>
    <n v="21"/>
    <n v="902.84"/>
    <n v="18959.64"/>
    <n v="13762.42"/>
    <n v="5197.22"/>
    <x v="0"/>
    <x v="2"/>
    <n v="9.6500000000000002E-2"/>
  </r>
  <r>
    <x v="52"/>
    <x v="0"/>
    <x v="3"/>
    <n v="48"/>
    <n v="668.02"/>
    <n v="32064.959999999999"/>
    <n v="21622.02"/>
    <n v="10442.94"/>
    <x v="0"/>
    <x v="1"/>
    <n v="6.0100000000000001E-2"/>
  </r>
  <r>
    <x v="53"/>
    <x v="1"/>
    <x v="0"/>
    <n v="11"/>
    <n v="815.33"/>
    <n v="8968.6299999999992"/>
    <n v="6338.95"/>
    <n v="2629.68"/>
    <x v="1"/>
    <x v="0"/>
    <n v="2.5899999999999999E-2"/>
  </r>
  <r>
    <x v="54"/>
    <x v="0"/>
    <x v="3"/>
    <n v="12"/>
    <n v="552.37"/>
    <n v="6628.44"/>
    <n v="5484.07"/>
    <n v="1144.3699999999999"/>
    <x v="0"/>
    <x v="1"/>
    <n v="0.104"/>
  </r>
  <r>
    <x v="55"/>
    <x v="1"/>
    <x v="1"/>
    <n v="65"/>
    <n v="619.21"/>
    <n v="40248.65"/>
    <n v="24322.99"/>
    <n v="15925.66"/>
    <x v="1"/>
    <x v="0"/>
    <n v="8.2799999999999999E-2"/>
  </r>
  <r>
    <x v="56"/>
    <x v="1"/>
    <x v="0"/>
    <n v="90"/>
    <n v="543.27"/>
    <n v="48894.3"/>
    <n v="31039.17"/>
    <n v="17855.13"/>
    <x v="1"/>
    <x v="1"/>
    <n v="0.1181"/>
  </r>
  <r>
    <x v="57"/>
    <x v="2"/>
    <x v="1"/>
    <n v="68"/>
    <n v="275.72000000000003"/>
    <n v="18748.96"/>
    <n v="11508.13"/>
    <n v="7240.83"/>
    <x v="1"/>
    <x v="0"/>
    <n v="8.2799999999999999E-2"/>
  </r>
  <r>
    <x v="58"/>
    <x v="0"/>
    <x v="3"/>
    <n v="11"/>
    <n v="750.21"/>
    <n v="8252.31"/>
    <n v="5052.22"/>
    <n v="3200.09"/>
    <x v="1"/>
    <x v="1"/>
    <n v="0.1293"/>
  </r>
  <r>
    <x v="59"/>
    <x v="2"/>
    <x v="2"/>
    <n v="11"/>
    <n v="352.7"/>
    <n v="3879.7"/>
    <n v="3323.5"/>
    <n v="556.20000000000005"/>
    <x v="0"/>
    <x v="2"/>
    <n v="8.7300000000000003E-2"/>
  </r>
  <r>
    <x v="60"/>
    <x v="0"/>
    <x v="0"/>
    <n v="63"/>
    <n v="121.88"/>
    <n v="7678.44"/>
    <n v="6227.96"/>
    <n v="1450.48"/>
    <x v="0"/>
    <x v="1"/>
    <n v="8.8499999999999995E-2"/>
  </r>
  <r>
    <x v="61"/>
    <x v="0"/>
    <x v="3"/>
    <n v="96"/>
    <n v="680.93"/>
    <n v="65369.279999999999"/>
    <n v="48520.49"/>
    <n v="16848.79"/>
    <x v="1"/>
    <x v="0"/>
    <n v="0.13270000000000001"/>
  </r>
  <r>
    <x v="62"/>
    <x v="2"/>
    <x v="2"/>
    <n v="10"/>
    <n v="259.39999999999998"/>
    <n v="2594"/>
    <n v="1632.53"/>
    <n v="961.47"/>
    <x v="1"/>
    <x v="1"/>
    <n v="6.6500000000000004E-2"/>
  </r>
  <r>
    <x v="63"/>
    <x v="2"/>
    <x v="2"/>
    <n v="28"/>
    <n v="946.41"/>
    <n v="26499.48"/>
    <n v="19807.96"/>
    <n v="6691.52"/>
    <x v="1"/>
    <x v="1"/>
    <n v="2.8799999999999999E-2"/>
  </r>
  <r>
    <x v="64"/>
    <x v="0"/>
    <x v="1"/>
    <n v="11"/>
    <n v="958.54"/>
    <n v="10543.94"/>
    <n v="7824.04"/>
    <n v="2719.9"/>
    <x v="0"/>
    <x v="1"/>
    <n v="1.4E-2"/>
  </r>
  <r>
    <x v="65"/>
    <x v="3"/>
    <x v="3"/>
    <n v="62"/>
    <n v="923.38"/>
    <n v="57249.56"/>
    <n v="37324.46"/>
    <n v="19925.099999999999"/>
    <x v="1"/>
    <x v="2"/>
    <n v="0.1157"/>
  </r>
  <r>
    <x v="66"/>
    <x v="1"/>
    <x v="2"/>
    <n v="53"/>
    <n v="433.14"/>
    <n v="22956.42"/>
    <n v="16761.759999999998"/>
    <n v="6194.66"/>
    <x v="1"/>
    <x v="1"/>
    <n v="9.6799999999999997E-2"/>
  </r>
  <r>
    <x v="67"/>
    <x v="2"/>
    <x v="0"/>
    <n v="99"/>
    <n v="113.91"/>
    <n v="11277.09"/>
    <n v="8114.45"/>
    <n v="3162.64"/>
    <x v="0"/>
    <x v="2"/>
    <n v="0.1086"/>
  </r>
  <r>
    <x v="68"/>
    <x v="1"/>
    <x v="0"/>
    <n v="41"/>
    <n v="935.49"/>
    <n v="38355.089999999997"/>
    <n v="30099.35"/>
    <n v="8255.74"/>
    <x v="0"/>
    <x v="2"/>
    <n v="3.9800000000000002E-2"/>
  </r>
  <r>
    <x v="69"/>
    <x v="3"/>
    <x v="1"/>
    <n v="79"/>
    <n v="485.37"/>
    <n v="38344.230000000003"/>
    <n v="30312.19"/>
    <n v="8032.04"/>
    <x v="1"/>
    <x v="1"/>
    <n v="2.9100000000000001E-2"/>
  </r>
  <r>
    <x v="70"/>
    <x v="3"/>
    <x v="2"/>
    <n v="41"/>
    <n v="969.99"/>
    <n v="39769.589999999997"/>
    <n v="24402.27"/>
    <n v="15367.32"/>
    <x v="0"/>
    <x v="1"/>
    <n v="1.2E-2"/>
  </r>
  <r>
    <x v="71"/>
    <x v="3"/>
    <x v="3"/>
    <n v="77"/>
    <n v="967.26"/>
    <n v="74479.02"/>
    <n v="53057.65"/>
    <n v="21421.37"/>
    <x v="0"/>
    <x v="1"/>
    <n v="5.91E-2"/>
  </r>
  <r>
    <x v="72"/>
    <x v="2"/>
    <x v="0"/>
    <n v="64"/>
    <n v="867.71"/>
    <n v="55533.440000000002"/>
    <n v="43746.91"/>
    <n v="11786.53"/>
    <x v="1"/>
    <x v="0"/>
    <n v="9.2600000000000002E-2"/>
  </r>
  <r>
    <x v="73"/>
    <x v="3"/>
    <x v="2"/>
    <n v="84"/>
    <n v="365"/>
    <n v="30660"/>
    <n v="23023.85"/>
    <n v="7636.15"/>
    <x v="0"/>
    <x v="1"/>
    <n v="6.4899999999999999E-2"/>
  </r>
  <r>
    <x v="74"/>
    <x v="2"/>
    <x v="2"/>
    <n v="65"/>
    <n v="446.59"/>
    <n v="29028.35"/>
    <n v="24875.759999999998"/>
    <n v="4152.59"/>
    <x v="1"/>
    <x v="2"/>
    <n v="7.1199999999999999E-2"/>
  </r>
  <r>
    <x v="75"/>
    <x v="3"/>
    <x v="1"/>
    <n v="26"/>
    <n v="866.02"/>
    <n v="22516.52"/>
    <n v="17959.36"/>
    <n v="4557.16"/>
    <x v="0"/>
    <x v="1"/>
    <n v="0.1366"/>
  </r>
  <r>
    <x v="76"/>
    <x v="1"/>
    <x v="0"/>
    <n v="47"/>
    <n v="385.23"/>
    <n v="18105.810000000001"/>
    <n v="11748.5"/>
    <n v="6357.31"/>
    <x v="1"/>
    <x v="0"/>
    <n v="5.8799999999999998E-2"/>
  </r>
  <r>
    <x v="77"/>
    <x v="1"/>
    <x v="0"/>
    <n v="33"/>
    <n v="252.54"/>
    <n v="8333.82"/>
    <n v="5176.72"/>
    <n v="3157.1"/>
    <x v="1"/>
    <x v="1"/>
    <n v="8.2000000000000003E-2"/>
  </r>
  <r>
    <x v="78"/>
    <x v="0"/>
    <x v="3"/>
    <n v="78"/>
    <n v="601.12"/>
    <n v="46887.360000000001"/>
    <n v="37168.82"/>
    <n v="9718.5400000000009"/>
    <x v="1"/>
    <x v="0"/>
    <n v="0.1197"/>
  </r>
  <r>
    <x v="79"/>
    <x v="1"/>
    <x v="0"/>
    <n v="79"/>
    <n v="942.54"/>
    <n v="74460.66"/>
    <n v="45268.61"/>
    <n v="29192.05"/>
    <x v="0"/>
    <x v="0"/>
    <n v="6.5500000000000003E-2"/>
  </r>
  <r>
    <x v="80"/>
    <x v="0"/>
    <x v="3"/>
    <n v="95"/>
    <n v="726.43"/>
    <n v="69010.850000000006"/>
    <n v="53533.97"/>
    <n v="15476.88"/>
    <x v="1"/>
    <x v="1"/>
    <n v="9.7100000000000006E-2"/>
  </r>
  <r>
    <x v="81"/>
    <x v="1"/>
    <x v="0"/>
    <n v="20"/>
    <n v="613.05999999999995"/>
    <n v="12261.2"/>
    <n v="10815.23"/>
    <n v="1445.97"/>
    <x v="0"/>
    <x v="2"/>
    <n v="0.13070000000000001"/>
  </r>
  <r>
    <x v="82"/>
    <x v="2"/>
    <x v="1"/>
    <n v="25"/>
    <n v="187.46"/>
    <n v="4686.5"/>
    <n v="3620.99"/>
    <n v="1065.51"/>
    <x v="1"/>
    <x v="0"/>
    <n v="0.1429"/>
  </r>
  <r>
    <x v="83"/>
    <x v="1"/>
    <x v="0"/>
    <n v="82"/>
    <n v="653.51"/>
    <n v="53587.82"/>
    <n v="38393.050000000003"/>
    <n v="15194.77"/>
    <x v="1"/>
    <x v="1"/>
    <n v="3.0599999999999999E-2"/>
  </r>
  <r>
    <x v="84"/>
    <x v="0"/>
    <x v="3"/>
    <n v="68"/>
    <n v="991.05"/>
    <n v="67391.399999999994"/>
    <n v="53440.47"/>
    <n v="13950.93"/>
    <x v="0"/>
    <x v="1"/>
    <n v="0.13969999999999999"/>
  </r>
  <r>
    <x v="85"/>
    <x v="0"/>
    <x v="3"/>
    <n v="79"/>
    <n v="226.08"/>
    <n v="17860.32"/>
    <n v="13171.55"/>
    <n v="4688.7700000000004"/>
    <x v="1"/>
    <x v="2"/>
    <n v="7.8899999999999998E-2"/>
  </r>
  <r>
    <x v="86"/>
    <x v="3"/>
    <x v="1"/>
    <n v="89"/>
    <n v="566.5"/>
    <n v="50418.5"/>
    <n v="38503.85"/>
    <n v="11914.65"/>
    <x v="1"/>
    <x v="0"/>
    <n v="4.6199999999999998E-2"/>
  </r>
  <r>
    <x v="87"/>
    <x v="2"/>
    <x v="0"/>
    <n v="12"/>
    <n v="889.64"/>
    <n v="10675.68"/>
    <n v="9420.64"/>
    <n v="1255.04"/>
    <x v="0"/>
    <x v="0"/>
    <n v="7.4300000000000005E-2"/>
  </r>
  <r>
    <x v="88"/>
    <x v="1"/>
    <x v="0"/>
    <n v="29"/>
    <n v="766.69"/>
    <n v="22234.01"/>
    <n v="15915.79"/>
    <n v="6318.22"/>
    <x v="1"/>
    <x v="1"/>
    <n v="0.1472"/>
  </r>
  <r>
    <x v="89"/>
    <x v="3"/>
    <x v="1"/>
    <n v="68"/>
    <n v="727.31"/>
    <n v="49457.08"/>
    <n v="43935.55"/>
    <n v="5521.53"/>
    <x v="1"/>
    <x v="1"/>
    <n v="7.9000000000000001E-2"/>
  </r>
  <r>
    <x v="90"/>
    <x v="1"/>
    <x v="0"/>
    <n v="45"/>
    <n v="732.24"/>
    <n v="32950.800000000003"/>
    <n v="28720.09"/>
    <n v="4230.71"/>
    <x v="1"/>
    <x v="2"/>
    <n v="5.6000000000000001E-2"/>
  </r>
  <r>
    <x v="91"/>
    <x v="1"/>
    <x v="0"/>
    <n v="28"/>
    <n v="423.54"/>
    <n v="11859.12"/>
    <n v="7812.05"/>
    <n v="4047.07"/>
    <x v="1"/>
    <x v="2"/>
    <n v="9.8699999999999996E-2"/>
  </r>
  <r>
    <x v="92"/>
    <x v="3"/>
    <x v="3"/>
    <n v="99"/>
    <n v="364.23"/>
    <n v="36058.769999999997"/>
    <n v="22385.59"/>
    <n v="13673.18"/>
    <x v="0"/>
    <x v="0"/>
    <n v="4.36E-2"/>
  </r>
  <r>
    <x v="93"/>
    <x v="3"/>
    <x v="0"/>
    <n v="76"/>
    <n v="828.43"/>
    <n v="62960.68"/>
    <n v="39679.919999999998"/>
    <n v="23280.76"/>
    <x v="0"/>
    <x v="0"/>
    <n v="2.06E-2"/>
  </r>
  <r>
    <x v="94"/>
    <x v="3"/>
    <x v="0"/>
    <n v="28"/>
    <n v="829.1"/>
    <n v="23214.799999999999"/>
    <n v="14055.78"/>
    <n v="9159.02"/>
    <x v="1"/>
    <x v="1"/>
    <n v="2.8000000000000001E-2"/>
  </r>
  <r>
    <x v="95"/>
    <x v="3"/>
    <x v="1"/>
    <n v="29"/>
    <n v="880.37"/>
    <n v="25530.73"/>
    <n v="16041.8"/>
    <n v="9488.93"/>
    <x v="0"/>
    <x v="0"/>
    <n v="2.7900000000000001E-2"/>
  </r>
  <r>
    <x v="96"/>
    <x v="3"/>
    <x v="1"/>
    <n v="80"/>
    <n v="921.92"/>
    <n v="73753.600000000006"/>
    <n v="59364.42"/>
    <n v="14389.18"/>
    <x v="1"/>
    <x v="2"/>
    <n v="3.1300000000000001E-2"/>
  </r>
  <r>
    <x v="97"/>
    <x v="1"/>
    <x v="2"/>
    <n v="61"/>
    <n v="560.21"/>
    <n v="34172.81"/>
    <n v="21233.5"/>
    <n v="12939.31"/>
    <x v="0"/>
    <x v="2"/>
    <n v="2.9399999999999999E-2"/>
  </r>
  <r>
    <x v="98"/>
    <x v="3"/>
    <x v="3"/>
    <n v="42"/>
    <n v="551.36"/>
    <n v="23157.119999999999"/>
    <n v="16110.24"/>
    <n v="7046.88"/>
    <x v="1"/>
    <x v="1"/>
    <n v="9.9699999999999997E-2"/>
  </r>
  <r>
    <x v="99"/>
    <x v="2"/>
    <x v="0"/>
    <n v="49"/>
    <n v="818.47"/>
    <n v="40105.03"/>
    <n v="34228.14"/>
    <n v="5876.89"/>
    <x v="1"/>
    <x v="2"/>
    <n v="3.549999999999999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4A75DD-DDEC-45DA-97C6-66D48E113EF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8" firstHeaderRow="1" firstDataRow="1" firstDataCol="1"/>
  <pivotFields count="13">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5">
        <item x="0"/>
        <item x="2"/>
        <item x="3"/>
        <item x="1"/>
        <item t="default"/>
      </items>
    </pivotField>
    <pivotField showAll="0">
      <items count="5">
        <item x="1"/>
        <item x="0"/>
        <item x="2"/>
        <item x="3"/>
        <item t="default"/>
      </items>
    </pivotField>
    <pivotField showAll="0"/>
    <pivotField showAll="0"/>
    <pivotField dataField="1" numFmtId="164" showAll="0"/>
    <pivotField numFmtId="164" showAll="0"/>
    <pivotField numFmtId="164" showAll="0"/>
    <pivotField showAll="0"/>
    <pivotField showAll="0"/>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5" baseField="0" baseItem="0" numFmtId="164"/>
  </dataFields>
  <formats count="1">
    <format dxfId="45">
      <pivotArea outline="0" collapsedLevelsAreSubtotals="1" fieldPosition="0"/>
    </format>
  </formats>
  <chartFormats count="5">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 chart="12" format="7">
      <pivotArea type="data" outline="0" fieldPosition="0">
        <references count="2">
          <reference field="4294967294" count="1" selected="0">
            <x v="0"/>
          </reference>
          <reference field="1" count="1" selected="0">
            <x v="2"/>
          </reference>
        </references>
      </pivotArea>
    </chartFormat>
    <chartFormat chart="12"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44C1BB-8AE0-43C5-8054-EC3C9EB39F13}"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6" firstHeaderRow="1" firstDataRow="1" firstDataCol="1"/>
  <pivotFields count="13">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0"/>
        <item x="2"/>
        <item x="3"/>
        <item x="1"/>
        <item t="default"/>
      </items>
    </pivotField>
    <pivotField showAll="0">
      <items count="5">
        <item x="1"/>
        <item x="0"/>
        <item x="2"/>
        <item x="3"/>
        <item t="default"/>
      </items>
    </pivotField>
    <pivotField showAll="0"/>
    <pivotField showAll="0"/>
    <pivotField numFmtId="164" showAll="0"/>
    <pivotField numFmtId="164" showAll="0"/>
    <pivotField dataField="1" numFmtId="164" showAll="0"/>
    <pivotField axis="axisRow" showAll="0">
      <items count="3">
        <item x="1"/>
        <item x="0"/>
        <item t="default"/>
      </items>
    </pivotField>
    <pivotField showAll="0"/>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t="grand">
      <x/>
    </i>
  </rowItems>
  <colItems count="1">
    <i/>
  </colItems>
  <dataFields count="1">
    <dataField name="Sum of Profit" fld="7" baseField="0" baseItem="0" numFmtId="164"/>
  </dataFields>
  <formats count="2">
    <format dxfId="44">
      <pivotArea collapsedLevelsAreSubtotals="1" fieldPosition="0">
        <references count="1">
          <reference field="8" count="0"/>
        </references>
      </pivotArea>
    </format>
    <format dxfId="43">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12BB9-4D95-48E4-B4A5-1D3178D14B8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7" firstHeaderRow="1" firstDataRow="1" firstDataCol="1"/>
  <pivotFields count="13">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0"/>
        <item x="2"/>
        <item x="3"/>
        <item x="1"/>
        <item t="default"/>
      </items>
    </pivotField>
    <pivotField showAll="0">
      <items count="5">
        <item x="1"/>
        <item x="0"/>
        <item x="2"/>
        <item x="3"/>
        <item t="default"/>
      </items>
    </pivotField>
    <pivotField showAll="0"/>
    <pivotField showAll="0"/>
    <pivotField numFmtId="164" showAll="0"/>
    <pivotField numFmtId="164" showAll="0"/>
    <pivotField numFmtId="164" showAll="0"/>
    <pivotField showAll="0"/>
    <pivotField axis="axisRow" showAll="0">
      <items count="4">
        <item x="0"/>
        <item x="1"/>
        <item x="2"/>
        <item t="default"/>
      </items>
    </pivotField>
    <pivotField dataField="1"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Average of Conversion Rate" fld="10" subtotal="average" baseField="9" baseItem="0" numFmtId="10"/>
  </dataFields>
  <formats count="1">
    <format dxfId="42">
      <pivotArea outline="0" collapsedLevelsAreSubtotals="1" fieldPosition="0"/>
    </format>
  </formats>
  <chartFormats count="4">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9" count="1" selected="0">
            <x v="0"/>
          </reference>
        </references>
      </pivotArea>
    </chartFormat>
    <chartFormat chart="7" format="3">
      <pivotArea type="data" outline="0" fieldPosition="0">
        <references count="2">
          <reference field="4294967294" count="1" selected="0">
            <x v="0"/>
          </reference>
          <reference field="9" count="1" selected="0">
            <x v="1"/>
          </reference>
        </references>
      </pivotArea>
    </chartFormat>
    <chartFormat chart="7" format="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F7E9B-7A98-4F0A-8845-87FCDCD8262D}"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8" firstHeaderRow="1" firstDataRow="1" firstDataCol="1"/>
  <pivotFields count="13">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0"/>
        <item x="2"/>
        <item x="3"/>
        <item x="1"/>
        <item t="default"/>
      </items>
    </pivotField>
    <pivotField showAll="0">
      <items count="5">
        <item x="1"/>
        <item x="0"/>
        <item x="2"/>
        <item x="3"/>
        <item t="default"/>
      </items>
    </pivotField>
    <pivotField dataField="1" showAll="0"/>
    <pivotField showAll="0"/>
    <pivotField numFmtId="164" showAll="0"/>
    <pivotField numFmtId="164" showAll="0"/>
    <pivotField numFmtId="164" showAll="0"/>
    <pivotField showAll="0"/>
    <pivotField showAll="0"/>
    <pivotField numFmtId="10"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5">
    <i>
      <x v="1"/>
    </i>
    <i>
      <x v="2"/>
    </i>
    <i>
      <x v="3"/>
    </i>
    <i>
      <x v="4"/>
    </i>
    <i t="grand">
      <x/>
    </i>
  </rowItems>
  <colItems count="1">
    <i/>
  </colItems>
  <dataFields count="1">
    <dataField name="Sum of Units Sold" fld="3" baseField="0" baseItem="0"/>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48076-21C4-470E-A8FD-B9D47C901380}"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1:F7" firstHeaderRow="1" firstDataRow="2" firstDataCol="1"/>
  <pivotFields count="13">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0"/>
        <item x="2"/>
        <item x="3"/>
        <item x="1"/>
        <item t="default"/>
      </items>
    </pivotField>
    <pivotField axis="axisCol" showAll="0">
      <items count="5">
        <item x="1"/>
        <item x="0"/>
        <item x="2"/>
        <item x="3"/>
        <item t="default"/>
      </items>
    </pivotField>
    <pivotField showAll="0"/>
    <pivotField showAll="0"/>
    <pivotField numFmtId="164" showAll="0"/>
    <pivotField numFmtId="164" showAll="0"/>
    <pivotField dataField="1" numFmtId="164" showAll="0"/>
    <pivotField showAll="0"/>
    <pivotField showAll="0"/>
    <pivotField numFmtId="10"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2"/>
  </rowFields>
  <rowItems count="5">
    <i>
      <x v="1"/>
    </i>
    <i>
      <x v="2"/>
    </i>
    <i>
      <x v="3"/>
    </i>
    <i>
      <x v="4"/>
    </i>
    <i t="grand">
      <x/>
    </i>
  </rowItems>
  <colFields count="1">
    <field x="2"/>
  </colFields>
  <colItems count="5">
    <i>
      <x/>
    </i>
    <i>
      <x v="1"/>
    </i>
    <i>
      <x v="2"/>
    </i>
    <i>
      <x v="3"/>
    </i>
    <i t="grand">
      <x/>
    </i>
  </colItems>
  <dataFields count="1">
    <dataField name="Sum of Profit" fld="7" baseField="0" baseItem="0"/>
  </dataFields>
  <chartFormats count="9">
    <chartFormat chart="0" format="2" series="1">
      <pivotArea type="data" outline="0" fieldPosition="0">
        <references count="1">
          <reference field="2" count="1" selected="0">
            <x v="0"/>
          </reference>
        </references>
      </pivotArea>
    </chartFormat>
    <chartFormat chart="0" format="3" series="1">
      <pivotArea type="data" outline="0" fieldPosition="0">
        <references count="1">
          <reference field="2" count="1" selected="0">
            <x v="1"/>
          </reference>
        </references>
      </pivotArea>
    </chartFormat>
    <chartFormat chart="0" format="4" series="1">
      <pivotArea type="data" outline="0" fieldPosition="0">
        <references count="1">
          <reference field="2" count="1" selected="0">
            <x v="2"/>
          </reference>
        </references>
      </pivotArea>
    </chartFormat>
    <chartFormat chart="0" format="5" series="1">
      <pivotArea type="data" outline="0" fieldPosition="0">
        <references count="1">
          <reference field="2" count="1" selected="0">
            <x v="3"/>
          </reference>
        </references>
      </pivotArea>
    </chartFormat>
    <chartFormat chart="16" format="8" series="1">
      <pivotArea type="data" outline="0" fieldPosition="0">
        <references count="2">
          <reference field="4294967294" count="1" selected="0">
            <x v="0"/>
          </reference>
          <reference field="2" count="1" selected="0">
            <x v="0"/>
          </reference>
        </references>
      </pivotArea>
    </chartFormat>
    <chartFormat chart="16" format="9" series="1">
      <pivotArea type="data" outline="0" fieldPosition="0">
        <references count="2">
          <reference field="4294967294" count="1" selected="0">
            <x v="0"/>
          </reference>
          <reference field="2" count="1" selected="0">
            <x v="1"/>
          </reference>
        </references>
      </pivotArea>
    </chartFormat>
    <chartFormat chart="16" format="10" series="1">
      <pivotArea type="data" outline="0" fieldPosition="0">
        <references count="2">
          <reference field="4294967294" count="1" selected="0">
            <x v="0"/>
          </reference>
          <reference field="2" count="1" selected="0">
            <x v="2"/>
          </reference>
        </references>
      </pivotArea>
    </chartFormat>
    <chartFormat chart="16" format="11" series="1">
      <pivotArea type="data" outline="0" fieldPosition="0">
        <references count="2">
          <reference field="4294967294" count="1" selected="0">
            <x v="0"/>
          </reference>
          <reference field="2" count="1" selected="0">
            <x v="3"/>
          </reference>
        </references>
      </pivotArea>
    </chartFormat>
    <chartFormat chart="16" format="12">
      <pivotArea type="data" outline="0" fieldPosition="0">
        <references count="3">
          <reference field="4294967294" count="1" selected="0">
            <x v="0"/>
          </reference>
          <reference field="2"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27DBC4-F3B9-48D0-912B-615F62346531}"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0"/>
        <item x="2"/>
        <item x="3"/>
        <item x="1"/>
        <item t="default"/>
      </items>
    </pivotField>
    <pivotField showAll="0">
      <items count="5">
        <item x="1"/>
        <item x="0"/>
        <item x="2"/>
        <item x="3"/>
        <item t="default"/>
      </items>
    </pivotField>
    <pivotField showAll="0"/>
    <pivotField showAll="0"/>
    <pivotField dataField="1" numFmtId="164" showAll="0"/>
    <pivotField dataField="1" numFmtId="164" showAll="0"/>
    <pivotField dataField="1" numFmtId="164" showAll="0"/>
    <pivotField showAll="0"/>
    <pivotField showAll="0"/>
    <pivotField dataField="1" numFmtId="10"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Sum of Profit" fld="7" baseField="0" baseItem="0"/>
    <dataField name="Sum of Cost" fld="6" baseField="0" baseItem="0"/>
    <dataField name="Sum of Revenue" fld="5" baseField="0" baseItem="0"/>
    <dataField name="Average of Conversion Rate" fld="10" subtotal="average" baseField="0" baseItem="2"/>
  </dataFields>
  <formats count="1">
    <format dxfId="41">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5EF764-A9BD-4020-AE78-13FC7CA994F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6" firstHeaderRow="0" firstDataRow="1" firstDataCol="1"/>
  <pivotFields count="13">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0"/>
        <item x="2"/>
        <item x="3"/>
        <item x="1"/>
        <item t="default"/>
      </items>
    </pivotField>
    <pivotField showAll="0">
      <items count="5">
        <item x="1"/>
        <item x="0"/>
        <item x="2"/>
        <item x="3"/>
        <item t="default"/>
      </items>
    </pivotField>
    <pivotField showAll="0"/>
    <pivotField showAll="0"/>
    <pivotField dataField="1" numFmtId="164" showAll="0"/>
    <pivotField numFmtId="164" showAll="0"/>
    <pivotField dataField="1" numFmtId="164" showAll="0"/>
    <pivotField axis="axisRow" showAll="0">
      <items count="3">
        <item x="1"/>
        <item x="0"/>
        <item t="default"/>
      </items>
    </pivotField>
    <pivotField showAll="0"/>
    <pivotField dataField="1" numFmtId="10"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3">
    <i>
      <x/>
    </i>
    <i>
      <x v="1"/>
    </i>
    <i t="grand">
      <x/>
    </i>
  </rowItems>
  <colFields count="1">
    <field x="-2"/>
  </colFields>
  <colItems count="3">
    <i>
      <x/>
    </i>
    <i i="1">
      <x v="1"/>
    </i>
    <i i="2">
      <x v="2"/>
    </i>
  </colItems>
  <dataFields count="3">
    <dataField name="Sum Profit" fld="7" baseField="8" baseItem="0" numFmtId="44"/>
    <dataField name="Sum Revenue" fld="5" baseField="8" baseItem="0" numFmtId="44"/>
    <dataField name="Avg Conversion" fld="10" subtotal="average" baseField="8" baseItem="0" numFmtId="10"/>
  </dataFields>
  <formats count="10">
    <format dxfId="39">
      <pivotArea type="all" dataOnly="0" outline="0" fieldPosition="0"/>
    </format>
    <format dxfId="38">
      <pivotArea outline="0" collapsedLevelsAreSubtotals="1" fieldPosition="0">
        <references count="1">
          <reference field="4294967294" count="1" selected="0">
            <x v="2"/>
          </reference>
        </references>
      </pivotArea>
    </format>
    <format dxfId="37">
      <pivotArea outline="0" collapsedLevelsAreSubtotals="1" fieldPosition="0">
        <references count="1">
          <reference field="4294967294" count="1" selected="0">
            <x v="1"/>
          </reference>
        </references>
      </pivotArea>
    </format>
    <format dxfId="36">
      <pivotArea outline="0" collapsedLevelsAreSubtotals="1" fieldPosition="0">
        <references count="1">
          <reference field="4294967294" count="1" selected="0">
            <x v="0"/>
          </reference>
        </references>
      </pivotArea>
    </format>
    <format dxfId="35">
      <pivotArea type="all" dataOnly="0" outline="0" fieldPosition="0"/>
    </format>
    <format dxfId="34">
      <pivotArea outline="0" collapsedLevelsAreSubtotals="1" fieldPosition="0"/>
    </format>
    <format dxfId="33">
      <pivotArea field="8" type="button" dataOnly="0" labelOnly="1" outline="0" axis="axisRow" fieldPosition="0"/>
    </format>
    <format dxfId="32">
      <pivotArea dataOnly="0" labelOnly="1" fieldPosition="0">
        <references count="1">
          <reference field="8" count="0"/>
        </references>
      </pivotArea>
    </format>
    <format dxfId="31">
      <pivotArea dataOnly="0" labelOnly="1" grandRow="1" outline="0" fieldPosition="0"/>
    </format>
    <format dxfId="30">
      <pivotArea dataOnly="0" labelOnly="1" outline="0" fieldPosition="0">
        <references count="1">
          <reference field="4294967294" count="3">
            <x v="0"/>
            <x v="1"/>
            <x v="2"/>
          </reference>
        </references>
      </pivotArea>
    </format>
  </formats>
  <conditionalFormats count="5">
    <conditionalFormat priority="1">
      <pivotAreas count="1">
        <pivotArea type="data" collapsedLevelsAreSubtotals="1" fieldPosition="0">
          <references count="2">
            <reference field="4294967294" count="1" selected="0">
              <x v="1"/>
            </reference>
            <reference field="8" count="2">
              <x v="0"/>
              <x v="1"/>
            </reference>
          </references>
        </pivotArea>
      </pivotAreas>
    </conditionalFormat>
    <conditionalFormat priority="2">
      <pivotAreas count="1">
        <pivotArea type="data" collapsedLevelsAreSubtotals="1" fieldPosition="0">
          <references count="2">
            <reference field="4294967294" count="1" selected="0">
              <x v="2"/>
            </reference>
            <reference field="8" count="2">
              <x v="0"/>
              <x v="1"/>
            </reference>
          </references>
        </pivotArea>
      </pivotAreas>
    </conditionalFormat>
    <conditionalFormat scope="field" priority="3">
      <pivotAreas count="1">
        <pivotArea outline="0" collapsedLevelsAreSubtotals="1" fieldPosition="0">
          <references count="2">
            <reference field="4294967294" count="1" selected="0">
              <x v="0"/>
            </reference>
            <reference field="8" count="0" selected="0"/>
          </references>
        </pivotArea>
      </pivotAreas>
    </conditionalFormat>
    <conditionalFormat type="all" priority="4">
      <pivotAreas count="1">
        <pivotArea type="data" collapsedLevelsAreSubtotals="1" fieldPosition="0">
          <references count="2">
            <reference field="4294967294" count="1" selected="0">
              <x v="1"/>
            </reference>
            <reference field="8" count="2">
              <x v="0"/>
              <x v="1"/>
            </reference>
          </references>
        </pivotArea>
      </pivotAreas>
    </conditionalFormat>
    <conditionalFormat priority="5">
      <pivotAreas count="1">
        <pivotArea type="data" collapsedLevelsAreSubtotals="1" fieldPosition="0">
          <references count="1">
            <reference field="8" count="2">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AF73AC-57FD-4A58-B04C-8519E0E8BEE9}"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4:D27" firstHeaderRow="0" firstDataRow="1" firstDataCol="1"/>
  <pivotFields count="13">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0"/>
        <item x="2"/>
        <item x="3"/>
        <item x="1"/>
        <item t="default"/>
      </items>
    </pivotField>
    <pivotField showAll="0">
      <items count="5">
        <item x="1"/>
        <item x="0"/>
        <item x="2"/>
        <item x="3"/>
        <item t="default"/>
      </items>
    </pivotField>
    <pivotField showAll="0"/>
    <pivotField showAll="0"/>
    <pivotField dataField="1" numFmtId="164" showAll="0"/>
    <pivotField numFmtId="164" showAll="0"/>
    <pivotField dataField="1" numFmtId="164" showAll="0"/>
    <pivotField axis="axisRow" showAll="0">
      <items count="3">
        <item x="1"/>
        <item x="0"/>
        <item t="default"/>
      </items>
    </pivotField>
    <pivotField showAll="0"/>
    <pivotField dataField="1" numFmtId="10"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3">
    <i>
      <x/>
    </i>
    <i>
      <x v="1"/>
    </i>
    <i t="grand">
      <x/>
    </i>
  </rowItems>
  <colFields count="1">
    <field x="-2"/>
  </colFields>
  <colItems count="3">
    <i>
      <x/>
    </i>
    <i i="1">
      <x v="1"/>
    </i>
    <i i="2">
      <x v="2"/>
    </i>
  </colItems>
  <dataFields count="3">
    <dataField name="Sum Profit" fld="7" baseField="8" baseItem="0" numFmtId="44"/>
    <dataField name="Sum Revenue" fld="5" baseField="8" baseItem="0" numFmtId="44"/>
    <dataField name="Avg Conversion" fld="10" subtotal="average" baseField="8" baseItem="0" numFmtId="10"/>
  </dataFields>
  <formats count="22">
    <format dxfId="21">
      <pivotArea type="all" dataOnly="0" outline="0" fieldPosition="0"/>
    </format>
    <format dxfId="20">
      <pivotArea outline="0" collapsedLevelsAreSubtotals="1" fieldPosition="0">
        <references count="1">
          <reference field="4294967294" count="1" selected="0">
            <x v="2"/>
          </reference>
        </references>
      </pivotArea>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0"/>
          </reference>
        </references>
      </pivotArea>
    </format>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grandRow="1" outline="0" fieldPosition="0"/>
    </format>
    <format dxfId="12">
      <pivotArea dataOnly="0" labelOnly="1" outline="0" fieldPosition="0">
        <references count="1">
          <reference field="4294967294" count="3">
            <x v="0"/>
            <x v="1"/>
            <x v="2"/>
          </reference>
        </references>
      </pivotArea>
    </format>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onditionalFormats count="3">
    <conditionalFormat priority="1">
      <pivotAreas count="1">
        <pivotArea type="data" collapsedLevelsAreSubtotals="1" fieldPosition="0">
          <references count="2">
            <reference field="4294967294" count="1" selected="0">
              <x v="2"/>
            </reference>
            <reference field="8" count="2">
              <x v="0"/>
              <x v="1"/>
            </reference>
          </references>
        </pivotArea>
      </pivotAreas>
    </conditionalFormat>
    <conditionalFormat priority="2">
      <pivotAreas count="1">
        <pivotArea type="data" collapsedLevelsAreSubtotals="1" fieldPosition="0">
          <references count="2">
            <reference field="4294967294" count="1" selected="0">
              <x v="1"/>
            </reference>
            <reference field="8" count="2">
              <x v="0"/>
              <x v="1"/>
            </reference>
          </references>
        </pivotArea>
      </pivotAreas>
    </conditionalFormat>
    <conditionalFormat priority="3">
      <pivotAreas count="1">
        <pivotArea type="data" collapsedLevelsAreSubtotals="1" fieldPosition="0">
          <references count="2">
            <reference field="4294967294" count="1" selected="0">
              <x v="0"/>
            </reference>
            <reference field="8" count="2">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847E5E-4294-470F-BA18-9583BF2AAE4C}" sourceName="Region">
  <pivotTables>
    <pivotTable tabId="7" name="PivotTable5"/>
    <pivotTable tabId="9" name="PivotTable7"/>
    <pivotTable tabId="8" name="PivotTable6"/>
    <pivotTable tabId="13" name="PivotTable9"/>
    <pivotTable tabId="16" name="PivotTable11"/>
    <pivotTable tabId="10" name="PivotTable8"/>
    <pivotTable tabId="20" name="PivotTable1"/>
    <pivotTable tabId="17" name="PivotTable6"/>
  </pivotTables>
  <data>
    <tabular pivotCacheId="9193983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5AE32EB-31E3-49E1-8305-E2DAE7C0B4EE}" sourceName="Product">
  <pivotTables>
    <pivotTable tabId="7" name="PivotTable5"/>
    <pivotTable tabId="20" name="PivotTable1"/>
    <pivotTable tabId="17" name="PivotTable6"/>
    <pivotTable tabId="9" name="PivotTable7"/>
    <pivotTable tabId="8" name="PivotTable6"/>
    <pivotTable tabId="13" name="PivotTable9"/>
    <pivotTable tabId="16" name="PivotTable11"/>
    <pivotTable tabId="10" name="PivotTable8"/>
  </pivotTables>
  <data>
    <tabular pivotCacheId="91939833">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F3066A6-29B3-4B1A-A205-8C2828D2518E}" cache="Slicer_Region" caption="Region" style="SlicerStyleDark3" rowHeight="241300"/>
  <slicer name="Product" xr10:uid="{2A261F7F-FFA4-498A-B074-E04854F9DB56}" cache="Slicer_Product" caption="Product"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91D588-213D-49A0-AD65-37841283443A}" name="Table1" displayName="Table1" ref="A1:K101" totalsRowShown="0" headerRowDxfId="29" headerRowBorderDxfId="28" tableBorderDxfId="27">
  <autoFilter ref="A1:K101" xr:uid="{B691D588-213D-49A0-AD65-37841283443A}"/>
  <tableColumns count="11">
    <tableColumn id="1" xr3:uid="{CADD385C-3690-4729-80C3-C4FFD5FE88BF}" name="Date" dataDxfId="26"/>
    <tableColumn id="2" xr3:uid="{3314349D-76AE-49DB-9814-1C45C5980EDA}" name="Region"/>
    <tableColumn id="3" xr3:uid="{AD13D311-AADC-4BA4-BB74-A400DE709B80}" name="Product"/>
    <tableColumn id="4" xr3:uid="{A8A34DC0-4037-4EFC-BB5B-EB3B18470531}" name="Units Sold"/>
    <tableColumn id="5" xr3:uid="{7ABAC209-C439-4972-A7B7-A7985853D580}" name="Unit Price"/>
    <tableColumn id="6" xr3:uid="{713B5A76-F0B3-488C-A70B-FBF4E0FD65F2}" name="Revenue" dataDxfId="25"/>
    <tableColumn id="7" xr3:uid="{7BAD5698-E0B3-49B6-B756-EBB42BA2A295}" name="Cost" dataDxfId="24"/>
    <tableColumn id="8" xr3:uid="{E5351A28-C0D8-4A32-8A63-05EAF42BB2EA}" name="Profit" dataDxfId="23"/>
    <tableColumn id="9" xr3:uid="{756D97A7-2037-4A28-8414-4BE92FFF595D}" name="Campaign Group"/>
    <tableColumn id="10" xr3:uid="{3834AC83-E2D0-455C-BF91-93F28EE51CA3}" name="Customer Segment"/>
    <tableColumn id="11" xr3:uid="{24ABBA28-D889-4CFD-88BD-A996AF7FF79C}" name="Conversion Rate" dataDxfId="22" dataCellStyle="Perce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A6A3DC2-017F-469B-9517-BE0A81FEFE3A}" sourceName="Date">
  <pivotTables>
    <pivotTable tabId="13" name="PivotTable9"/>
    <pivotTable tabId="9" name="PivotTable7"/>
    <pivotTable tabId="8" name="PivotTable6"/>
    <pivotTable tabId="7" name="PivotTable5"/>
    <pivotTable tabId="16" name="PivotTable11"/>
    <pivotTable tabId="10" name="PivotTable8"/>
    <pivotTable tabId="20" name="PivotTable1"/>
    <pivotTable tabId="17" name="PivotTable6"/>
  </pivotTables>
  <state minimalRefreshVersion="6" lastRefreshVersion="6" pivotCacheId="9193983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628CFBC-6ABB-4F92-8397-111FA642901E}" cache="NativeTimeline_Date" caption="Date" level="2" selectionLevel="2" scrollPosition="2023-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8.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D555-9258-466F-B9DA-A451200573CD}">
  <dimension ref="A3:B8"/>
  <sheetViews>
    <sheetView workbookViewId="0">
      <selection activeCell="B5" sqref="B5"/>
    </sheetView>
  </sheetViews>
  <sheetFormatPr defaultRowHeight="15" x14ac:dyDescent="0.25"/>
  <cols>
    <col min="1" max="1" width="13.140625" bestFit="1" customWidth="1"/>
    <col min="2" max="2" width="15.5703125" bestFit="1" customWidth="1"/>
  </cols>
  <sheetData>
    <row r="3" spans="1:2" x14ac:dyDescent="0.25">
      <c r="A3" s="5" t="s">
        <v>25</v>
      </c>
      <c r="B3" t="s">
        <v>24</v>
      </c>
    </row>
    <row r="4" spans="1:2" x14ac:dyDescent="0.25">
      <c r="A4" s="6" t="s">
        <v>11</v>
      </c>
      <c r="B4" s="8">
        <v>681567.98</v>
      </c>
    </row>
    <row r="5" spans="1:2" x14ac:dyDescent="0.25">
      <c r="A5" s="6" t="s">
        <v>13</v>
      </c>
      <c r="B5" s="8">
        <v>458105.33999999997</v>
      </c>
    </row>
    <row r="6" spans="1:2" x14ac:dyDescent="0.25">
      <c r="A6" s="6" t="s">
        <v>14</v>
      </c>
      <c r="B6" s="8">
        <v>1074711.6700000002</v>
      </c>
    </row>
    <row r="7" spans="1:2" x14ac:dyDescent="0.25">
      <c r="A7" s="6" t="s">
        <v>12</v>
      </c>
      <c r="B7" s="8">
        <v>956956.1100000001</v>
      </c>
    </row>
    <row r="8" spans="1:2" x14ac:dyDescent="0.25">
      <c r="A8" s="6" t="s">
        <v>26</v>
      </c>
      <c r="B8" s="8">
        <v>3171341.1000000006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32A0-D840-44B8-8F8F-6C653242FB18}">
  <dimension ref="A3:B6"/>
  <sheetViews>
    <sheetView workbookViewId="0">
      <selection activeCell="B11" sqref="B11"/>
    </sheetView>
  </sheetViews>
  <sheetFormatPr defaultRowHeight="15" x14ac:dyDescent="0.25"/>
  <cols>
    <col min="1" max="1" width="13.140625" bestFit="1" customWidth="1"/>
    <col min="2" max="2" width="12.5703125" bestFit="1" customWidth="1"/>
  </cols>
  <sheetData>
    <row r="3" spans="1:2" x14ac:dyDescent="0.25">
      <c r="A3" s="5" t="s">
        <v>25</v>
      </c>
      <c r="B3" t="s">
        <v>27</v>
      </c>
    </row>
    <row r="4" spans="1:2" x14ac:dyDescent="0.25">
      <c r="A4" s="6" t="s">
        <v>20</v>
      </c>
      <c r="B4" s="8">
        <v>516711.17000000004</v>
      </c>
    </row>
    <row r="5" spans="1:2" x14ac:dyDescent="0.25">
      <c r="A5" s="6" t="s">
        <v>19</v>
      </c>
      <c r="B5" s="8">
        <v>347015.69999999995</v>
      </c>
    </row>
    <row r="6" spans="1:2" x14ac:dyDescent="0.25">
      <c r="A6" s="6" t="s">
        <v>26</v>
      </c>
      <c r="B6" s="8">
        <v>863726.87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71D3D-EFF7-4CBD-BFC2-E6FEDBC38945}">
  <dimension ref="A3:B7"/>
  <sheetViews>
    <sheetView workbookViewId="0">
      <selection activeCell="A3" sqref="A3:B7"/>
    </sheetView>
  </sheetViews>
  <sheetFormatPr defaultRowHeight="15" x14ac:dyDescent="0.25"/>
  <cols>
    <col min="1" max="1" width="13.140625" bestFit="1" customWidth="1"/>
    <col min="2" max="2" width="26" bestFit="1" customWidth="1"/>
  </cols>
  <sheetData>
    <row r="3" spans="1:2" x14ac:dyDescent="0.25">
      <c r="A3" s="5" t="s">
        <v>25</v>
      </c>
      <c r="B3" t="s">
        <v>28</v>
      </c>
    </row>
    <row r="4" spans="1:2" x14ac:dyDescent="0.25">
      <c r="A4" s="6" t="s">
        <v>21</v>
      </c>
      <c r="B4" s="4">
        <v>8.1436666666666657E-2</v>
      </c>
    </row>
    <row r="5" spans="1:2" x14ac:dyDescent="0.25">
      <c r="A5" s="6" t="s">
        <v>22</v>
      </c>
      <c r="B5" s="4">
        <v>8.2484615384615392E-2</v>
      </c>
    </row>
    <row r="6" spans="1:2" x14ac:dyDescent="0.25">
      <c r="A6" s="6" t="s">
        <v>23</v>
      </c>
      <c r="B6" s="4">
        <v>9.069677419354838E-2</v>
      </c>
    </row>
    <row r="7" spans="1:2" x14ac:dyDescent="0.25">
      <c r="A7" s="6" t="s">
        <v>26</v>
      </c>
      <c r="B7" s="4">
        <v>8.4715999999999986E-2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7C15-E968-4356-B307-E5368E8CD893}">
  <dimension ref="A3:B8"/>
  <sheetViews>
    <sheetView workbookViewId="0">
      <selection activeCell="A4" sqref="A4"/>
    </sheetView>
  </sheetViews>
  <sheetFormatPr defaultRowHeight="15" x14ac:dyDescent="0.25"/>
  <cols>
    <col min="1" max="1" width="13.140625" bestFit="1" customWidth="1"/>
    <col min="2" max="2" width="16.7109375" bestFit="1" customWidth="1"/>
  </cols>
  <sheetData>
    <row r="3" spans="1:2" x14ac:dyDescent="0.25">
      <c r="A3" s="5" t="s">
        <v>25</v>
      </c>
      <c r="B3" t="s">
        <v>33</v>
      </c>
    </row>
    <row r="4" spans="1:2" x14ac:dyDescent="0.25">
      <c r="A4" s="6" t="s">
        <v>29</v>
      </c>
      <c r="B4">
        <v>1641</v>
      </c>
    </row>
    <row r="5" spans="1:2" x14ac:dyDescent="0.25">
      <c r="A5" s="6" t="s">
        <v>30</v>
      </c>
      <c r="B5">
        <v>1526</v>
      </c>
    </row>
    <row r="6" spans="1:2" x14ac:dyDescent="0.25">
      <c r="A6" s="6" t="s">
        <v>31</v>
      </c>
      <c r="B6">
        <v>1714</v>
      </c>
    </row>
    <row r="7" spans="1:2" x14ac:dyDescent="0.25">
      <c r="A7" s="6" t="s">
        <v>32</v>
      </c>
      <c r="B7">
        <v>537</v>
      </c>
    </row>
    <row r="8" spans="1:2" x14ac:dyDescent="0.25">
      <c r="A8" s="6" t="s">
        <v>26</v>
      </c>
      <c r="B8">
        <v>5418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47782-6BB8-4912-806A-46AD6A9E464B}">
  <dimension ref="A1:F7"/>
  <sheetViews>
    <sheetView workbookViewId="0">
      <selection activeCell="W19" sqref="W19"/>
    </sheetView>
  </sheetViews>
  <sheetFormatPr defaultRowHeight="15" x14ac:dyDescent="0.25"/>
  <cols>
    <col min="1" max="1" width="13.140625" bestFit="1" customWidth="1"/>
    <col min="2" max="2" width="16.28515625" bestFit="1" customWidth="1"/>
    <col min="3" max="3" width="10" bestFit="1" customWidth="1"/>
    <col min="4" max="4" width="11.140625" bestFit="1" customWidth="1"/>
    <col min="5" max="5" width="10" bestFit="1" customWidth="1"/>
    <col min="6" max="6" width="11.28515625" bestFit="1" customWidth="1"/>
  </cols>
  <sheetData>
    <row r="1" spans="1:6" x14ac:dyDescent="0.25">
      <c r="A1" s="5" t="s">
        <v>27</v>
      </c>
      <c r="B1" s="5" t="s">
        <v>34</v>
      </c>
    </row>
    <row r="2" spans="1:6" x14ac:dyDescent="0.25">
      <c r="A2" s="5" t="s">
        <v>25</v>
      </c>
      <c r="B2" t="s">
        <v>16</v>
      </c>
      <c r="C2" t="s">
        <v>15</v>
      </c>
      <c r="D2" t="s">
        <v>17</v>
      </c>
      <c r="E2" t="s">
        <v>18</v>
      </c>
      <c r="F2" t="s">
        <v>26</v>
      </c>
    </row>
    <row r="3" spans="1:6" x14ac:dyDescent="0.25">
      <c r="A3" s="6" t="s">
        <v>29</v>
      </c>
      <c r="B3">
        <v>90168.08</v>
      </c>
      <c r="C3">
        <v>78546.09</v>
      </c>
      <c r="D3">
        <v>61288.17</v>
      </c>
      <c r="E3">
        <v>32731.65</v>
      </c>
      <c r="F3">
        <v>262733.99</v>
      </c>
    </row>
    <row r="4" spans="1:6" x14ac:dyDescent="0.25">
      <c r="A4" s="6" t="s">
        <v>30</v>
      </c>
      <c r="B4">
        <v>23166.489999999998</v>
      </c>
      <c r="C4">
        <v>74506.350000000006</v>
      </c>
      <c r="D4">
        <v>62701.09</v>
      </c>
      <c r="E4">
        <v>71510.089999999982</v>
      </c>
      <c r="F4">
        <v>231884.01999999996</v>
      </c>
    </row>
    <row r="5" spans="1:6" x14ac:dyDescent="0.25">
      <c r="A5" s="6" t="s">
        <v>31</v>
      </c>
      <c r="B5">
        <v>33810.79</v>
      </c>
      <c r="C5">
        <v>87575.85</v>
      </c>
      <c r="D5">
        <v>41559.910000000003</v>
      </c>
      <c r="E5">
        <v>102030.37999999999</v>
      </c>
      <c r="F5">
        <v>264976.93</v>
      </c>
    </row>
    <row r="6" spans="1:6" x14ac:dyDescent="0.25">
      <c r="A6" s="6" t="s">
        <v>32</v>
      </c>
      <c r="B6">
        <v>23878.11</v>
      </c>
      <c r="C6">
        <v>46594.45</v>
      </c>
      <c r="D6">
        <v>12939.31</v>
      </c>
      <c r="E6">
        <v>20720.060000000001</v>
      </c>
      <c r="F6">
        <v>104131.93</v>
      </c>
    </row>
    <row r="7" spans="1:6" x14ac:dyDescent="0.25">
      <c r="A7" s="6" t="s">
        <v>26</v>
      </c>
      <c r="B7">
        <v>171023.47000000003</v>
      </c>
      <c r="C7">
        <v>287222.74</v>
      </c>
      <c r="D7">
        <v>178488.47999999998</v>
      </c>
      <c r="E7">
        <v>226992.18</v>
      </c>
      <c r="F7">
        <v>863726.86999999988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C2FCB-9B4A-4C6A-99F3-D738D074075C}">
  <dimension ref="A3:D5"/>
  <sheetViews>
    <sheetView workbookViewId="0">
      <selection activeCell="A5" sqref="A5"/>
    </sheetView>
  </sheetViews>
  <sheetFormatPr defaultRowHeight="15" x14ac:dyDescent="0.25"/>
  <cols>
    <col min="1" max="1" width="12.5703125" bestFit="1" customWidth="1"/>
    <col min="2" max="2" width="11.42578125" bestFit="1" customWidth="1"/>
    <col min="3" max="3" width="15.5703125" bestFit="1" customWidth="1"/>
    <col min="4" max="4" width="26" bestFit="1" customWidth="1"/>
  </cols>
  <sheetData>
    <row r="3" spans="1:4" x14ac:dyDescent="0.25">
      <c r="A3" t="s">
        <v>27</v>
      </c>
      <c r="B3" t="s">
        <v>35</v>
      </c>
      <c r="C3" t="s">
        <v>24</v>
      </c>
      <c r="D3" t="s">
        <v>28</v>
      </c>
    </row>
    <row r="4" spans="1:4" x14ac:dyDescent="0.25">
      <c r="A4">
        <v>863726.87000000046</v>
      </c>
      <c r="B4">
        <v>2307614.2299999995</v>
      </c>
      <c r="C4">
        <v>3171341.0999999992</v>
      </c>
      <c r="D4">
        <v>8.4716E-2</v>
      </c>
    </row>
    <row r="5" spans="1:4" ht="19.5" x14ac:dyDescent="0.3">
      <c r="A5" s="9">
        <f>GETPIVOTDATA("Sum of Profit",$A$3)</f>
        <v>863726.87000000046</v>
      </c>
      <c r="B5" s="9">
        <f>GETPIVOTDATA("Sum of Cost",$A$3)</f>
        <v>2307614.2299999995</v>
      </c>
      <c r="C5" s="9">
        <f>GETPIVOTDATA("Sum of Revenue",$A$3)</f>
        <v>3171341.0999999992</v>
      </c>
      <c r="D5" s="9">
        <f>GETPIVOTDATA("Average of Conversion Rate",$A$3)</f>
        <v>8.4716E-2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2D4CC-7B96-4C23-BB74-0602725821E5}">
  <dimension ref="A3:D6"/>
  <sheetViews>
    <sheetView workbookViewId="0">
      <selection activeCell="A3" sqref="A3:D6"/>
    </sheetView>
  </sheetViews>
  <sheetFormatPr defaultRowHeight="15" x14ac:dyDescent="0.25"/>
  <cols>
    <col min="1" max="1" width="13.140625" bestFit="1" customWidth="1"/>
    <col min="2" max="2" width="12.5703125" bestFit="1" customWidth="1"/>
    <col min="3" max="3" width="14.28515625" bestFit="1" customWidth="1"/>
    <col min="4" max="4" width="14.85546875" bestFit="1" customWidth="1"/>
  </cols>
  <sheetData>
    <row r="3" spans="1:4" x14ac:dyDescent="0.25">
      <c r="A3" s="5" t="s">
        <v>25</v>
      </c>
      <c r="B3" t="s">
        <v>37</v>
      </c>
      <c r="C3" t="s">
        <v>36</v>
      </c>
      <c r="D3" t="s">
        <v>38</v>
      </c>
    </row>
    <row r="4" spans="1:4" x14ac:dyDescent="0.25">
      <c r="A4" s="6" t="s">
        <v>20</v>
      </c>
      <c r="B4" s="10">
        <v>516711.17000000004</v>
      </c>
      <c r="C4" s="10">
        <v>1996150.8400000012</v>
      </c>
      <c r="D4" s="4">
        <v>8.2113793103448254E-2</v>
      </c>
    </row>
    <row r="5" spans="1:4" x14ac:dyDescent="0.25">
      <c r="A5" s="6" t="s">
        <v>19</v>
      </c>
      <c r="B5" s="10">
        <v>347015.69999999995</v>
      </c>
      <c r="C5" s="10">
        <v>1175190.2599999998</v>
      </c>
      <c r="D5" s="4">
        <v>8.8309523809523796E-2</v>
      </c>
    </row>
    <row r="6" spans="1:4" x14ac:dyDescent="0.25">
      <c r="A6" s="6" t="s">
        <v>26</v>
      </c>
      <c r="B6" s="10">
        <v>863726.87000000023</v>
      </c>
      <c r="C6" s="10">
        <v>3171341.100000001</v>
      </c>
      <c r="D6" s="4">
        <v>8.4715999999999986E-2</v>
      </c>
    </row>
  </sheetData>
  <conditionalFormatting pivot="1" sqref="B4:D5">
    <cfRule type="colorScale" priority="5">
      <colorScale>
        <cfvo type="min"/>
        <cfvo type="max"/>
        <color rgb="FF63BE7B"/>
        <color rgb="FFFFEF9C"/>
      </colorScale>
    </cfRule>
  </conditionalFormatting>
  <conditionalFormatting pivot="1" sqref="C4:C5">
    <cfRule type="top10" dxfId="40" priority="4" rank="1"/>
  </conditionalFormatting>
  <conditionalFormatting pivot="1" sqref="B4:B5">
    <cfRule type="dataBar" priority="3">
      <dataBar>
        <cfvo type="min"/>
        <cfvo type="max"/>
        <color rgb="FFFFB628"/>
      </dataBar>
      <extLst>
        <ext xmlns:x14="http://schemas.microsoft.com/office/spreadsheetml/2009/9/main" uri="{B025F937-C7B1-47D3-B67F-A62EFF666E3E}">
          <x14:id>{E3053529-75D6-4A21-960E-F1A2B2228244}</x14:id>
        </ext>
      </extLst>
    </cfRule>
  </conditionalFormatting>
  <conditionalFormatting pivot="1" sqref="D4:D5">
    <cfRule type="dataBar" priority="2">
      <dataBar>
        <cfvo type="min"/>
        <cfvo type="max"/>
        <color rgb="FFFFB628"/>
      </dataBar>
      <extLst>
        <ext xmlns:x14="http://schemas.microsoft.com/office/spreadsheetml/2009/9/main" uri="{B025F937-C7B1-47D3-B67F-A62EFF666E3E}">
          <x14:id>{FFDA6443-56F0-4279-9B28-C7383D5E08BF}</x14:id>
        </ext>
      </extLst>
    </cfRule>
  </conditionalFormatting>
  <conditionalFormatting pivot="1" sqref="C4:C5">
    <cfRule type="dataBar" priority="1">
      <dataBar>
        <cfvo type="min"/>
        <cfvo type="max"/>
        <color rgb="FFFFB628"/>
      </dataBar>
      <extLst>
        <ext xmlns:x14="http://schemas.microsoft.com/office/spreadsheetml/2009/9/main" uri="{B025F937-C7B1-47D3-B67F-A62EFF666E3E}">
          <x14:id>{646F0507-B30B-453B-BA4E-79F4EFD30320}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3053529-75D6-4A21-960E-F1A2B2228244}">
            <x14:dataBar minLength="0" maxLength="100" border="1" negativeBarBorderColorSameAsPositive="0">
              <x14:cfvo type="autoMin"/>
              <x14:cfvo type="autoMax"/>
              <x14:borderColor rgb="FFFFB628"/>
              <x14:negativeFillColor rgb="FFFF0000"/>
              <x14:negativeBorderColor rgb="FFFF0000"/>
              <x14:axisColor rgb="FF000000"/>
            </x14:dataBar>
          </x14:cfRule>
          <xm:sqref>B4:B5</xm:sqref>
        </x14:conditionalFormatting>
        <x14:conditionalFormatting xmlns:xm="http://schemas.microsoft.com/office/excel/2006/main" pivot="1">
          <x14:cfRule type="dataBar" id="{FFDA6443-56F0-4279-9B28-C7383D5E08BF}">
            <x14:dataBar minLength="0" maxLength="100" border="1" negativeBarBorderColorSameAsPositive="0">
              <x14:cfvo type="autoMin"/>
              <x14:cfvo type="autoMax"/>
              <x14:borderColor rgb="FFFFB628"/>
              <x14:negativeFillColor rgb="FFFF0000"/>
              <x14:negativeBorderColor rgb="FFFF0000"/>
              <x14:axisColor rgb="FF000000"/>
            </x14:dataBar>
          </x14:cfRule>
          <xm:sqref>D4:D5</xm:sqref>
        </x14:conditionalFormatting>
        <x14:conditionalFormatting xmlns:xm="http://schemas.microsoft.com/office/excel/2006/main" pivot="1">
          <x14:cfRule type="dataBar" id="{646F0507-B30B-453B-BA4E-79F4EFD30320}">
            <x14:dataBar minLength="0" maxLength="100" border="1" negativeBarBorderColorSameAsPositive="0">
              <x14:cfvo type="autoMin"/>
              <x14:cfvo type="autoMax"/>
              <x14:borderColor rgb="FFFFB628"/>
              <x14:negativeFillColor rgb="FFFF0000"/>
              <x14:negativeBorderColor rgb="FFFF0000"/>
              <x14:axisColor rgb="FF000000"/>
            </x14:dataBar>
          </x14:cfRule>
          <xm:sqref>C4:C5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opLeftCell="A2" workbookViewId="0">
      <selection activeCell="A2" sqref="A2:K101"/>
    </sheetView>
  </sheetViews>
  <sheetFormatPr defaultRowHeight="15" x14ac:dyDescent="0.25"/>
  <cols>
    <col min="1" max="1" width="18.28515625" bestFit="1" customWidth="1"/>
    <col min="2" max="2" width="9.28515625" customWidth="1"/>
    <col min="3" max="3" width="11.140625" bestFit="1" customWidth="1"/>
    <col min="4" max="4" width="12.140625" customWidth="1"/>
    <col min="5" max="5" width="11.85546875" customWidth="1"/>
    <col min="6" max="6" width="11" customWidth="1"/>
    <col min="7" max="8" width="10.140625" bestFit="1" customWidth="1"/>
    <col min="9" max="9" width="17.85546875" customWidth="1"/>
    <col min="10" max="10" width="20" customWidth="1"/>
    <col min="11" max="11" width="17.5703125" style="4" customWidth="1"/>
  </cols>
  <sheetData>
    <row r="1" spans="1:11" x14ac:dyDescent="0.25">
      <c r="A1" s="1" t="s">
        <v>0</v>
      </c>
      <c r="B1" s="1" t="s">
        <v>1</v>
      </c>
      <c r="C1" s="1" t="s">
        <v>2</v>
      </c>
      <c r="D1" s="1" t="s">
        <v>3</v>
      </c>
      <c r="E1" s="1" t="s">
        <v>4</v>
      </c>
      <c r="F1" s="1" t="s">
        <v>5</v>
      </c>
      <c r="G1" s="1" t="s">
        <v>6</v>
      </c>
      <c r="H1" s="1" t="s">
        <v>7</v>
      </c>
      <c r="I1" s="1" t="s">
        <v>8</v>
      </c>
      <c r="J1" s="1" t="s">
        <v>9</v>
      </c>
      <c r="K1" s="2" t="s">
        <v>10</v>
      </c>
    </row>
    <row r="2" spans="1:11" x14ac:dyDescent="0.25">
      <c r="A2" s="7">
        <v>44927</v>
      </c>
      <c r="B2" t="s">
        <v>11</v>
      </c>
      <c r="C2" t="s">
        <v>15</v>
      </c>
      <c r="D2">
        <v>72</v>
      </c>
      <c r="E2">
        <v>448.06</v>
      </c>
      <c r="F2" s="8">
        <v>32260.32</v>
      </c>
      <c r="G2" s="8">
        <v>25646.61</v>
      </c>
      <c r="H2" s="8">
        <v>6613.71</v>
      </c>
      <c r="I2" t="s">
        <v>19</v>
      </c>
      <c r="J2" t="s">
        <v>21</v>
      </c>
      <c r="K2" s="3">
        <v>3.6299999999999999E-2</v>
      </c>
    </row>
    <row r="3" spans="1:11" x14ac:dyDescent="0.25">
      <c r="A3" s="7">
        <v>44928</v>
      </c>
      <c r="B3" t="s">
        <v>12</v>
      </c>
      <c r="C3" t="s">
        <v>16</v>
      </c>
      <c r="D3">
        <v>61</v>
      </c>
      <c r="E3">
        <v>943.06</v>
      </c>
      <c r="F3" s="8">
        <v>57526.66</v>
      </c>
      <c r="G3" s="8">
        <v>46630.54</v>
      </c>
      <c r="H3" s="8">
        <v>10896.12</v>
      </c>
      <c r="I3" t="s">
        <v>19</v>
      </c>
      <c r="J3" t="s">
        <v>22</v>
      </c>
      <c r="K3" s="3">
        <v>7.4899999999999994E-2</v>
      </c>
    </row>
    <row r="4" spans="1:11" x14ac:dyDescent="0.25">
      <c r="A4" s="7">
        <v>44929</v>
      </c>
      <c r="B4" t="s">
        <v>13</v>
      </c>
      <c r="C4" t="s">
        <v>16</v>
      </c>
      <c r="D4">
        <v>13</v>
      </c>
      <c r="E4">
        <v>223.77</v>
      </c>
      <c r="F4" s="8">
        <v>2909.01</v>
      </c>
      <c r="G4" s="8">
        <v>2439.9</v>
      </c>
      <c r="H4" s="8">
        <v>469.11</v>
      </c>
      <c r="I4" t="s">
        <v>19</v>
      </c>
      <c r="J4" t="s">
        <v>21</v>
      </c>
      <c r="K4" s="3">
        <v>5.9499999999999997E-2</v>
      </c>
    </row>
    <row r="5" spans="1:11" x14ac:dyDescent="0.25">
      <c r="A5" s="7">
        <v>44930</v>
      </c>
      <c r="B5" t="s">
        <v>11</v>
      </c>
      <c r="C5" t="s">
        <v>17</v>
      </c>
      <c r="D5">
        <v>32</v>
      </c>
      <c r="E5">
        <v>406.96</v>
      </c>
      <c r="F5" s="8">
        <v>13022.72</v>
      </c>
      <c r="G5" s="8">
        <v>11290.72</v>
      </c>
      <c r="H5" s="8">
        <v>1732</v>
      </c>
      <c r="I5" t="s">
        <v>20</v>
      </c>
      <c r="J5" t="s">
        <v>21</v>
      </c>
      <c r="K5" s="3">
        <v>9.1700000000000004E-2</v>
      </c>
    </row>
    <row r="6" spans="1:11" x14ac:dyDescent="0.25">
      <c r="A6" s="7">
        <v>44931</v>
      </c>
      <c r="B6" t="s">
        <v>11</v>
      </c>
      <c r="C6" t="s">
        <v>16</v>
      </c>
      <c r="D6">
        <v>24</v>
      </c>
      <c r="E6">
        <v>202.13</v>
      </c>
      <c r="F6" s="8">
        <v>4851.12</v>
      </c>
      <c r="G6" s="8">
        <v>3402.57</v>
      </c>
      <c r="H6" s="8">
        <v>1448.55</v>
      </c>
      <c r="I6" t="s">
        <v>20</v>
      </c>
      <c r="J6" t="s">
        <v>23</v>
      </c>
      <c r="K6" s="3">
        <v>2.0899999999999998E-2</v>
      </c>
    </row>
    <row r="7" spans="1:11" x14ac:dyDescent="0.25">
      <c r="A7" s="7">
        <v>44932</v>
      </c>
      <c r="B7" t="s">
        <v>12</v>
      </c>
      <c r="C7" t="s">
        <v>16</v>
      </c>
      <c r="D7">
        <v>52</v>
      </c>
      <c r="E7">
        <v>932.22</v>
      </c>
      <c r="F7" s="8">
        <v>48475.44</v>
      </c>
      <c r="G7" s="8">
        <v>34547.230000000003</v>
      </c>
      <c r="H7" s="8">
        <v>13928.21</v>
      </c>
      <c r="I7" t="s">
        <v>20</v>
      </c>
      <c r="J7" t="s">
        <v>21</v>
      </c>
      <c r="K7" s="3">
        <v>0.1464</v>
      </c>
    </row>
    <row r="8" spans="1:11" x14ac:dyDescent="0.25">
      <c r="A8" s="7">
        <v>44933</v>
      </c>
      <c r="B8" t="s">
        <v>13</v>
      </c>
      <c r="C8" t="s">
        <v>16</v>
      </c>
      <c r="D8">
        <v>38</v>
      </c>
      <c r="E8">
        <v>889.61</v>
      </c>
      <c r="F8" s="8">
        <v>33805.18</v>
      </c>
      <c r="G8" s="8">
        <v>21236.23</v>
      </c>
      <c r="H8" s="8">
        <v>12568.95</v>
      </c>
      <c r="I8" t="s">
        <v>19</v>
      </c>
      <c r="J8" t="s">
        <v>22</v>
      </c>
      <c r="K8" s="3">
        <v>0.14810000000000001</v>
      </c>
    </row>
    <row r="9" spans="1:11" x14ac:dyDescent="0.25">
      <c r="A9" s="7">
        <v>44934</v>
      </c>
      <c r="B9" t="s">
        <v>13</v>
      </c>
      <c r="C9" t="s">
        <v>17</v>
      </c>
      <c r="D9">
        <v>45</v>
      </c>
      <c r="E9">
        <v>332.15</v>
      </c>
      <c r="F9" s="8">
        <v>14946.75</v>
      </c>
      <c r="G9" s="8">
        <v>11561.07</v>
      </c>
      <c r="H9" s="8">
        <v>3385.68</v>
      </c>
      <c r="I9" t="s">
        <v>19</v>
      </c>
      <c r="J9" t="s">
        <v>23</v>
      </c>
      <c r="K9" s="3">
        <v>0.1077</v>
      </c>
    </row>
    <row r="10" spans="1:11" x14ac:dyDescent="0.25">
      <c r="A10" s="7">
        <v>44935</v>
      </c>
      <c r="B10" t="s">
        <v>11</v>
      </c>
      <c r="C10" t="s">
        <v>16</v>
      </c>
      <c r="D10">
        <v>22</v>
      </c>
      <c r="E10">
        <v>693.99</v>
      </c>
      <c r="F10" s="8">
        <v>15267.78</v>
      </c>
      <c r="G10" s="8">
        <v>9325.2999999999993</v>
      </c>
      <c r="H10" s="8">
        <v>5942.48</v>
      </c>
      <c r="I10" t="s">
        <v>20</v>
      </c>
      <c r="J10" t="s">
        <v>23</v>
      </c>
      <c r="K10" s="3">
        <v>8.5099999999999995E-2</v>
      </c>
    </row>
    <row r="11" spans="1:11" x14ac:dyDescent="0.25">
      <c r="A11" s="7">
        <v>44936</v>
      </c>
      <c r="B11" t="s">
        <v>14</v>
      </c>
      <c r="C11" t="s">
        <v>15</v>
      </c>
      <c r="D11">
        <v>41</v>
      </c>
      <c r="E11">
        <v>835.5</v>
      </c>
      <c r="F11" s="8">
        <v>34255.5</v>
      </c>
      <c r="G11" s="8">
        <v>25338.09</v>
      </c>
      <c r="H11" s="8">
        <v>8917.41</v>
      </c>
      <c r="I11" t="s">
        <v>19</v>
      </c>
      <c r="J11" t="s">
        <v>22</v>
      </c>
      <c r="K11" s="3">
        <v>5.33E-2</v>
      </c>
    </row>
    <row r="12" spans="1:11" x14ac:dyDescent="0.25">
      <c r="A12" s="7">
        <v>44937</v>
      </c>
      <c r="B12" t="s">
        <v>11</v>
      </c>
      <c r="C12" t="s">
        <v>17</v>
      </c>
      <c r="D12">
        <v>80</v>
      </c>
      <c r="E12">
        <v>599.67999999999995</v>
      </c>
      <c r="F12" s="8">
        <v>47974.400000000001</v>
      </c>
      <c r="G12" s="8">
        <v>36594.559999999998</v>
      </c>
      <c r="H12" s="8">
        <v>11379.84</v>
      </c>
      <c r="I12" t="s">
        <v>20</v>
      </c>
      <c r="J12" t="s">
        <v>22</v>
      </c>
      <c r="K12" s="3">
        <v>0.1239</v>
      </c>
    </row>
    <row r="13" spans="1:11" x14ac:dyDescent="0.25">
      <c r="A13" s="7">
        <v>44938</v>
      </c>
      <c r="B13" t="s">
        <v>11</v>
      </c>
      <c r="C13" t="s">
        <v>15</v>
      </c>
      <c r="D13">
        <v>68</v>
      </c>
      <c r="E13">
        <v>576.69000000000005</v>
      </c>
      <c r="F13" s="8">
        <v>39214.92</v>
      </c>
      <c r="G13" s="8">
        <v>26899.96</v>
      </c>
      <c r="H13" s="8">
        <v>12314.96</v>
      </c>
      <c r="I13" t="s">
        <v>20</v>
      </c>
      <c r="J13" t="s">
        <v>23</v>
      </c>
      <c r="K13" s="3">
        <v>0.10589999999999999</v>
      </c>
    </row>
    <row r="14" spans="1:11" x14ac:dyDescent="0.25">
      <c r="A14" s="7">
        <v>44939</v>
      </c>
      <c r="B14" t="s">
        <v>11</v>
      </c>
      <c r="C14" t="s">
        <v>17</v>
      </c>
      <c r="D14">
        <v>95</v>
      </c>
      <c r="E14">
        <v>317.67</v>
      </c>
      <c r="F14" s="8">
        <v>30178.65</v>
      </c>
      <c r="G14" s="8">
        <v>23456.36</v>
      </c>
      <c r="H14" s="8">
        <v>6722.29</v>
      </c>
      <c r="I14" t="s">
        <v>20</v>
      </c>
      <c r="J14" t="s">
        <v>21</v>
      </c>
      <c r="K14" s="3">
        <v>3.2800000000000003E-2</v>
      </c>
    </row>
    <row r="15" spans="1:11" x14ac:dyDescent="0.25">
      <c r="A15" s="7">
        <v>44940</v>
      </c>
      <c r="B15" t="s">
        <v>11</v>
      </c>
      <c r="C15" t="s">
        <v>16</v>
      </c>
      <c r="D15">
        <v>37</v>
      </c>
      <c r="E15">
        <v>183.79</v>
      </c>
      <c r="F15" s="8">
        <v>6800.23</v>
      </c>
      <c r="G15" s="8">
        <v>4142.3599999999997</v>
      </c>
      <c r="H15" s="8">
        <v>2657.87</v>
      </c>
      <c r="I15" t="s">
        <v>19</v>
      </c>
      <c r="J15" t="s">
        <v>23</v>
      </c>
      <c r="K15" s="3">
        <v>0.13750000000000001</v>
      </c>
    </row>
    <row r="16" spans="1:11" x14ac:dyDescent="0.25">
      <c r="A16" s="7">
        <v>44941</v>
      </c>
      <c r="B16" t="s">
        <v>12</v>
      </c>
      <c r="C16" t="s">
        <v>15</v>
      </c>
      <c r="D16">
        <v>75</v>
      </c>
      <c r="E16">
        <v>907.49</v>
      </c>
      <c r="F16" s="8">
        <v>68061.75</v>
      </c>
      <c r="G16" s="8">
        <v>41599.64</v>
      </c>
      <c r="H16" s="8">
        <v>26462.11</v>
      </c>
      <c r="I16" t="s">
        <v>19</v>
      </c>
      <c r="J16" t="s">
        <v>22</v>
      </c>
      <c r="K16" s="3">
        <v>0.12520000000000001</v>
      </c>
    </row>
    <row r="17" spans="1:11" x14ac:dyDescent="0.25">
      <c r="A17" s="7">
        <v>44942</v>
      </c>
      <c r="B17" t="s">
        <v>13</v>
      </c>
      <c r="C17" t="s">
        <v>17</v>
      </c>
      <c r="D17">
        <v>51</v>
      </c>
      <c r="E17">
        <v>910.38</v>
      </c>
      <c r="F17" s="8">
        <v>46429.38</v>
      </c>
      <c r="G17" s="8">
        <v>39315.480000000003</v>
      </c>
      <c r="H17" s="8">
        <v>7113.9</v>
      </c>
      <c r="I17" t="s">
        <v>20</v>
      </c>
      <c r="J17" t="s">
        <v>23</v>
      </c>
      <c r="K17" s="3">
        <v>0.14299999999999999</v>
      </c>
    </row>
    <row r="18" spans="1:11" x14ac:dyDescent="0.25">
      <c r="A18" s="7">
        <v>44943</v>
      </c>
      <c r="B18" t="s">
        <v>12</v>
      </c>
      <c r="C18" t="s">
        <v>18</v>
      </c>
      <c r="D18">
        <v>54</v>
      </c>
      <c r="E18">
        <v>669.79</v>
      </c>
      <c r="F18" s="8">
        <v>36168.660000000003</v>
      </c>
      <c r="G18" s="8">
        <v>25609.48</v>
      </c>
      <c r="H18" s="8">
        <v>10559.18</v>
      </c>
      <c r="I18" t="s">
        <v>20</v>
      </c>
      <c r="J18" t="s">
        <v>22</v>
      </c>
      <c r="K18" s="3">
        <v>0.1116</v>
      </c>
    </row>
    <row r="19" spans="1:11" x14ac:dyDescent="0.25">
      <c r="A19" s="7">
        <v>44944</v>
      </c>
      <c r="B19" t="s">
        <v>12</v>
      </c>
      <c r="C19" t="s">
        <v>16</v>
      </c>
      <c r="D19">
        <v>71</v>
      </c>
      <c r="E19">
        <v>405.13</v>
      </c>
      <c r="F19" s="8">
        <v>28764.23</v>
      </c>
      <c r="G19" s="8">
        <v>18354.98</v>
      </c>
      <c r="H19" s="8">
        <v>10409.25</v>
      </c>
      <c r="I19" t="s">
        <v>20</v>
      </c>
      <c r="J19" t="s">
        <v>23</v>
      </c>
      <c r="K19" s="3">
        <v>9.5899999999999999E-2</v>
      </c>
    </row>
    <row r="20" spans="1:11" x14ac:dyDescent="0.25">
      <c r="A20" s="7">
        <v>44945</v>
      </c>
      <c r="B20" t="s">
        <v>12</v>
      </c>
      <c r="C20" t="s">
        <v>17</v>
      </c>
      <c r="D20">
        <v>66</v>
      </c>
      <c r="E20">
        <v>414.29</v>
      </c>
      <c r="F20" s="8">
        <v>27343.14</v>
      </c>
      <c r="G20" s="8">
        <v>20689.82</v>
      </c>
      <c r="H20" s="8">
        <v>6653.32</v>
      </c>
      <c r="I20" t="s">
        <v>20</v>
      </c>
      <c r="J20" t="s">
        <v>21</v>
      </c>
      <c r="K20" s="3">
        <v>6.8599999999999994E-2</v>
      </c>
    </row>
    <row r="21" spans="1:11" x14ac:dyDescent="0.25">
      <c r="A21" s="7">
        <v>44946</v>
      </c>
      <c r="B21" t="s">
        <v>11</v>
      </c>
      <c r="C21" t="s">
        <v>18</v>
      </c>
      <c r="D21">
        <v>15</v>
      </c>
      <c r="E21">
        <v>753.36</v>
      </c>
      <c r="F21" s="8">
        <v>11300.4</v>
      </c>
      <c r="G21" s="8">
        <v>9390.61</v>
      </c>
      <c r="H21" s="8">
        <v>1909.79</v>
      </c>
      <c r="I21" t="s">
        <v>19</v>
      </c>
      <c r="J21" t="s">
        <v>23</v>
      </c>
      <c r="K21" s="3">
        <v>0.1406</v>
      </c>
    </row>
    <row r="22" spans="1:11" x14ac:dyDescent="0.25">
      <c r="A22" s="7">
        <v>44947</v>
      </c>
      <c r="B22" t="s">
        <v>14</v>
      </c>
      <c r="C22" t="s">
        <v>17</v>
      </c>
      <c r="D22">
        <v>37</v>
      </c>
      <c r="E22">
        <v>907.4</v>
      </c>
      <c r="F22" s="8">
        <v>33573.800000000003</v>
      </c>
      <c r="G22" s="8">
        <v>22318.06</v>
      </c>
      <c r="H22" s="8">
        <v>11255.74</v>
      </c>
      <c r="I22" t="s">
        <v>19</v>
      </c>
      <c r="J22" t="s">
        <v>23</v>
      </c>
      <c r="K22" s="3">
        <v>0.13120000000000001</v>
      </c>
    </row>
    <row r="23" spans="1:11" x14ac:dyDescent="0.25">
      <c r="A23" s="7">
        <v>44948</v>
      </c>
      <c r="B23" t="s">
        <v>13</v>
      </c>
      <c r="C23" t="s">
        <v>18</v>
      </c>
      <c r="D23">
        <v>37</v>
      </c>
      <c r="E23">
        <v>898.38</v>
      </c>
      <c r="F23" s="8">
        <v>33240.06</v>
      </c>
      <c r="G23" s="8">
        <v>26155.51</v>
      </c>
      <c r="H23" s="8">
        <v>7084.55</v>
      </c>
      <c r="I23" t="s">
        <v>20</v>
      </c>
      <c r="J23" t="s">
        <v>22</v>
      </c>
      <c r="K23" s="3">
        <v>1.6299999999999999E-2</v>
      </c>
    </row>
    <row r="24" spans="1:11" x14ac:dyDescent="0.25">
      <c r="A24" s="7">
        <v>44949</v>
      </c>
      <c r="B24" t="s">
        <v>14</v>
      </c>
      <c r="C24" t="s">
        <v>16</v>
      </c>
      <c r="D24">
        <v>53</v>
      </c>
      <c r="E24">
        <v>801.89</v>
      </c>
      <c r="F24" s="8">
        <v>42500.17</v>
      </c>
      <c r="G24" s="8">
        <v>26588.29</v>
      </c>
      <c r="H24" s="8">
        <v>15911.88</v>
      </c>
      <c r="I24" t="s">
        <v>20</v>
      </c>
      <c r="J24" t="s">
        <v>22</v>
      </c>
      <c r="K24" s="3">
        <v>1.37E-2</v>
      </c>
    </row>
    <row r="25" spans="1:11" x14ac:dyDescent="0.25">
      <c r="A25" s="7">
        <v>44950</v>
      </c>
      <c r="B25" t="s">
        <v>12</v>
      </c>
      <c r="C25" t="s">
        <v>15</v>
      </c>
      <c r="D25">
        <v>93</v>
      </c>
      <c r="E25">
        <v>677.83</v>
      </c>
      <c r="F25" s="8">
        <v>63038.19</v>
      </c>
      <c r="G25" s="8">
        <v>38800.29</v>
      </c>
      <c r="H25" s="8">
        <v>24237.9</v>
      </c>
      <c r="I25" t="s">
        <v>19</v>
      </c>
      <c r="J25" t="s">
        <v>22</v>
      </c>
      <c r="K25" s="3">
        <v>6.2700000000000006E-2</v>
      </c>
    </row>
    <row r="26" spans="1:11" x14ac:dyDescent="0.25">
      <c r="A26" s="7">
        <v>44951</v>
      </c>
      <c r="B26" t="s">
        <v>12</v>
      </c>
      <c r="C26" t="s">
        <v>18</v>
      </c>
      <c r="D26">
        <v>39</v>
      </c>
      <c r="E26">
        <v>175.73</v>
      </c>
      <c r="F26" s="8">
        <v>6853.47</v>
      </c>
      <c r="G26" s="8">
        <v>5204.57</v>
      </c>
      <c r="H26" s="8">
        <v>1648.9</v>
      </c>
      <c r="I26" t="s">
        <v>19</v>
      </c>
      <c r="J26" t="s">
        <v>23</v>
      </c>
      <c r="K26" s="3">
        <v>0.1235</v>
      </c>
    </row>
    <row r="27" spans="1:11" x14ac:dyDescent="0.25">
      <c r="A27" s="7">
        <v>44952</v>
      </c>
      <c r="B27" t="s">
        <v>14</v>
      </c>
      <c r="C27" t="s">
        <v>17</v>
      </c>
      <c r="D27">
        <v>71</v>
      </c>
      <c r="E27">
        <v>245.47</v>
      </c>
      <c r="F27" s="8">
        <v>17428.37</v>
      </c>
      <c r="G27" s="8">
        <v>13283.74</v>
      </c>
      <c r="H27" s="8">
        <v>4144.63</v>
      </c>
      <c r="I27" t="s">
        <v>20</v>
      </c>
      <c r="J27" t="s">
        <v>21</v>
      </c>
      <c r="K27" s="3">
        <v>0.1482</v>
      </c>
    </row>
    <row r="28" spans="1:11" x14ac:dyDescent="0.25">
      <c r="A28" s="7">
        <v>44953</v>
      </c>
      <c r="B28" t="s">
        <v>14</v>
      </c>
      <c r="C28" t="s">
        <v>16</v>
      </c>
      <c r="D28">
        <v>84</v>
      </c>
      <c r="E28">
        <v>908.7</v>
      </c>
      <c r="F28" s="8">
        <v>76330.8</v>
      </c>
      <c r="G28" s="8">
        <v>60395.14</v>
      </c>
      <c r="H28" s="8">
        <v>15935.66</v>
      </c>
      <c r="I28" t="s">
        <v>20</v>
      </c>
      <c r="J28" t="s">
        <v>22</v>
      </c>
      <c r="K28" s="3">
        <v>3.1099999999999999E-2</v>
      </c>
    </row>
    <row r="29" spans="1:11" x14ac:dyDescent="0.25">
      <c r="A29" s="7">
        <v>44954</v>
      </c>
      <c r="B29" t="s">
        <v>14</v>
      </c>
      <c r="C29" t="s">
        <v>18</v>
      </c>
      <c r="D29">
        <v>98</v>
      </c>
      <c r="E29">
        <v>645.79</v>
      </c>
      <c r="F29" s="8">
        <v>63287.42</v>
      </c>
      <c r="G29" s="8">
        <v>51758.19</v>
      </c>
      <c r="H29" s="8">
        <v>11529.23</v>
      </c>
      <c r="I29" t="s">
        <v>20</v>
      </c>
      <c r="J29" t="s">
        <v>22</v>
      </c>
      <c r="K29" s="3">
        <v>9.3200000000000005E-2</v>
      </c>
    </row>
    <row r="30" spans="1:11" x14ac:dyDescent="0.25">
      <c r="A30" s="7">
        <v>44955</v>
      </c>
      <c r="B30" t="s">
        <v>12</v>
      </c>
      <c r="C30" t="s">
        <v>17</v>
      </c>
      <c r="D30">
        <v>71</v>
      </c>
      <c r="E30">
        <v>108.28</v>
      </c>
      <c r="F30" s="8">
        <v>7687.88</v>
      </c>
      <c r="G30" s="8">
        <v>6863.4</v>
      </c>
      <c r="H30" s="8">
        <v>824.48</v>
      </c>
      <c r="I30" t="s">
        <v>19</v>
      </c>
      <c r="J30" t="s">
        <v>23</v>
      </c>
      <c r="K30" s="3">
        <v>6.3299999999999995E-2</v>
      </c>
    </row>
    <row r="31" spans="1:11" x14ac:dyDescent="0.25">
      <c r="A31" s="7">
        <v>44956</v>
      </c>
      <c r="B31" t="s">
        <v>12</v>
      </c>
      <c r="C31" t="s">
        <v>17</v>
      </c>
      <c r="D31">
        <v>10</v>
      </c>
      <c r="E31">
        <v>191.32</v>
      </c>
      <c r="F31" s="8">
        <v>1913.2</v>
      </c>
      <c r="G31" s="8">
        <v>1444.26</v>
      </c>
      <c r="H31" s="8">
        <v>468.94</v>
      </c>
      <c r="I31" t="s">
        <v>19</v>
      </c>
      <c r="J31" t="s">
        <v>22</v>
      </c>
      <c r="K31" s="3">
        <v>0.14580000000000001</v>
      </c>
    </row>
    <row r="32" spans="1:11" x14ac:dyDescent="0.25">
      <c r="A32" s="7">
        <v>44957</v>
      </c>
      <c r="B32" t="s">
        <v>13</v>
      </c>
      <c r="C32" t="s">
        <v>17</v>
      </c>
      <c r="D32">
        <v>36</v>
      </c>
      <c r="E32">
        <v>697.15</v>
      </c>
      <c r="F32" s="8">
        <v>25097.4</v>
      </c>
      <c r="G32" s="8">
        <v>17490.05</v>
      </c>
      <c r="H32" s="8">
        <v>7607.35</v>
      </c>
      <c r="I32" t="s">
        <v>19</v>
      </c>
      <c r="J32" t="s">
        <v>21</v>
      </c>
      <c r="K32" s="3">
        <v>0.12790000000000001</v>
      </c>
    </row>
    <row r="33" spans="1:11" x14ac:dyDescent="0.25">
      <c r="A33" s="7">
        <v>44958</v>
      </c>
      <c r="B33" t="s">
        <v>13</v>
      </c>
      <c r="C33" t="s">
        <v>18</v>
      </c>
      <c r="D33">
        <v>71</v>
      </c>
      <c r="E33">
        <v>104.56</v>
      </c>
      <c r="F33" s="8">
        <v>7423.76</v>
      </c>
      <c r="G33" s="8">
        <v>6225.24</v>
      </c>
      <c r="H33" s="8">
        <v>1198.52</v>
      </c>
      <c r="I33" t="s">
        <v>20</v>
      </c>
      <c r="J33" t="s">
        <v>21</v>
      </c>
      <c r="K33" s="3">
        <v>0.12740000000000001</v>
      </c>
    </row>
    <row r="34" spans="1:11" x14ac:dyDescent="0.25">
      <c r="A34" s="7">
        <v>44959</v>
      </c>
      <c r="B34" t="s">
        <v>12</v>
      </c>
      <c r="C34" t="s">
        <v>18</v>
      </c>
      <c r="D34">
        <v>86</v>
      </c>
      <c r="E34">
        <v>244.73</v>
      </c>
      <c r="F34" s="8">
        <v>21046.78</v>
      </c>
      <c r="G34" s="8">
        <v>14338.11</v>
      </c>
      <c r="H34" s="8">
        <v>6708.67</v>
      </c>
      <c r="I34" t="s">
        <v>20</v>
      </c>
      <c r="J34" t="s">
        <v>22</v>
      </c>
      <c r="K34" s="3">
        <v>7.5600000000000001E-2</v>
      </c>
    </row>
    <row r="35" spans="1:11" x14ac:dyDescent="0.25">
      <c r="A35" s="7">
        <v>44960</v>
      </c>
      <c r="B35" t="s">
        <v>14</v>
      </c>
      <c r="C35" t="s">
        <v>18</v>
      </c>
      <c r="D35">
        <v>12</v>
      </c>
      <c r="E35">
        <v>593.86</v>
      </c>
      <c r="F35" s="8">
        <v>7126.32</v>
      </c>
      <c r="G35" s="8">
        <v>5214.2700000000004</v>
      </c>
      <c r="H35" s="8">
        <v>1912.05</v>
      </c>
      <c r="I35" t="s">
        <v>19</v>
      </c>
      <c r="J35" t="s">
        <v>22</v>
      </c>
      <c r="K35" s="3">
        <v>6.8099999999999994E-2</v>
      </c>
    </row>
    <row r="36" spans="1:11" x14ac:dyDescent="0.25">
      <c r="A36" s="7">
        <v>44961</v>
      </c>
      <c r="B36" t="s">
        <v>14</v>
      </c>
      <c r="C36" t="s">
        <v>15</v>
      </c>
      <c r="D36">
        <v>79</v>
      </c>
      <c r="E36">
        <v>722.71</v>
      </c>
      <c r="F36" s="8">
        <v>57094.09</v>
      </c>
      <c r="G36" s="8">
        <v>35600.269999999997</v>
      </c>
      <c r="H36" s="8">
        <v>21493.82</v>
      </c>
      <c r="I36" t="s">
        <v>19</v>
      </c>
      <c r="J36" t="s">
        <v>23</v>
      </c>
      <c r="K36" s="3">
        <v>4.8300000000000003E-2</v>
      </c>
    </row>
    <row r="37" spans="1:11" x14ac:dyDescent="0.25">
      <c r="A37" s="7">
        <v>44962</v>
      </c>
      <c r="B37" t="s">
        <v>13</v>
      </c>
      <c r="C37" t="s">
        <v>18</v>
      </c>
      <c r="D37">
        <v>81</v>
      </c>
      <c r="E37">
        <v>686.77</v>
      </c>
      <c r="F37" s="8">
        <v>55628.37</v>
      </c>
      <c r="G37" s="8">
        <v>33800.089999999997</v>
      </c>
      <c r="H37" s="8">
        <v>21828.28</v>
      </c>
      <c r="I37" t="s">
        <v>20</v>
      </c>
      <c r="J37" t="s">
        <v>21</v>
      </c>
      <c r="K37" s="3">
        <v>1.7899999999999999E-2</v>
      </c>
    </row>
    <row r="38" spans="1:11" x14ac:dyDescent="0.25">
      <c r="A38" s="7">
        <v>44963</v>
      </c>
      <c r="B38" t="s">
        <v>12</v>
      </c>
      <c r="C38" t="s">
        <v>18</v>
      </c>
      <c r="D38">
        <v>36</v>
      </c>
      <c r="E38">
        <v>301.83999999999997</v>
      </c>
      <c r="F38" s="8">
        <v>10866.24</v>
      </c>
      <c r="G38" s="8">
        <v>9657.85</v>
      </c>
      <c r="H38" s="8">
        <v>1208.3900000000001</v>
      </c>
      <c r="I38" t="s">
        <v>19</v>
      </c>
      <c r="J38" t="s">
        <v>21</v>
      </c>
      <c r="K38" s="3">
        <v>0.13109999999999999</v>
      </c>
    </row>
    <row r="39" spans="1:11" x14ac:dyDescent="0.25">
      <c r="A39" s="7">
        <v>44964</v>
      </c>
      <c r="B39" t="s">
        <v>13</v>
      </c>
      <c r="C39" t="s">
        <v>18</v>
      </c>
      <c r="D39">
        <v>18</v>
      </c>
      <c r="E39">
        <v>740.96</v>
      </c>
      <c r="F39" s="8">
        <v>13337.28</v>
      </c>
      <c r="G39" s="8">
        <v>11347.28</v>
      </c>
      <c r="H39" s="8">
        <v>1990</v>
      </c>
      <c r="I39" t="s">
        <v>19</v>
      </c>
      <c r="J39" t="s">
        <v>22</v>
      </c>
      <c r="K39" s="3">
        <v>0.12379999999999999</v>
      </c>
    </row>
    <row r="40" spans="1:11" x14ac:dyDescent="0.25">
      <c r="A40" s="7">
        <v>44965</v>
      </c>
      <c r="B40" t="s">
        <v>13</v>
      </c>
      <c r="C40" t="s">
        <v>15</v>
      </c>
      <c r="D40">
        <v>71</v>
      </c>
      <c r="E40">
        <v>313.52</v>
      </c>
      <c r="F40" s="8">
        <v>22259.919999999998</v>
      </c>
      <c r="G40" s="8">
        <v>18003.650000000001</v>
      </c>
      <c r="H40" s="8">
        <v>4256.2700000000004</v>
      </c>
      <c r="I40" t="s">
        <v>20</v>
      </c>
      <c r="J40" t="s">
        <v>23</v>
      </c>
      <c r="K40" s="3">
        <v>0.15</v>
      </c>
    </row>
    <row r="41" spans="1:11" x14ac:dyDescent="0.25">
      <c r="A41" s="7">
        <v>44966</v>
      </c>
      <c r="B41" t="s">
        <v>11</v>
      </c>
      <c r="C41" t="s">
        <v>18</v>
      </c>
      <c r="D41">
        <v>46</v>
      </c>
      <c r="E41">
        <v>392.86</v>
      </c>
      <c r="F41" s="8">
        <v>18071.560000000001</v>
      </c>
      <c r="G41" s="8">
        <v>13060.06</v>
      </c>
      <c r="H41" s="8">
        <v>5011.5</v>
      </c>
      <c r="I41" t="s">
        <v>19</v>
      </c>
      <c r="J41" t="s">
        <v>21</v>
      </c>
      <c r="K41" s="3">
        <v>0.14949999999999999</v>
      </c>
    </row>
    <row r="42" spans="1:11" x14ac:dyDescent="0.25">
      <c r="A42" s="7">
        <v>44967</v>
      </c>
      <c r="B42" t="s">
        <v>11</v>
      </c>
      <c r="C42" t="s">
        <v>17</v>
      </c>
      <c r="D42">
        <v>60</v>
      </c>
      <c r="E42">
        <v>771.84</v>
      </c>
      <c r="F42" s="8">
        <v>46310.400000000001</v>
      </c>
      <c r="G42" s="8">
        <v>30193.84</v>
      </c>
      <c r="H42" s="8">
        <v>16116.56</v>
      </c>
      <c r="I42" t="s">
        <v>20</v>
      </c>
      <c r="J42" t="s">
        <v>21</v>
      </c>
      <c r="K42" s="3">
        <v>8.7800000000000003E-2</v>
      </c>
    </row>
    <row r="43" spans="1:11" x14ac:dyDescent="0.25">
      <c r="A43" s="7">
        <v>44968</v>
      </c>
      <c r="B43" t="s">
        <v>11</v>
      </c>
      <c r="C43" t="s">
        <v>18</v>
      </c>
      <c r="D43">
        <v>53</v>
      </c>
      <c r="E43">
        <v>684.67</v>
      </c>
      <c r="F43" s="8">
        <v>36287.51</v>
      </c>
      <c r="G43" s="8">
        <v>23475.52</v>
      </c>
      <c r="H43" s="8">
        <v>12811.99</v>
      </c>
      <c r="I43" t="s">
        <v>20</v>
      </c>
      <c r="J43" t="s">
        <v>23</v>
      </c>
      <c r="K43" s="3">
        <v>0.1177</v>
      </c>
    </row>
    <row r="44" spans="1:11" x14ac:dyDescent="0.25">
      <c r="A44" s="7">
        <v>44969</v>
      </c>
      <c r="B44" t="s">
        <v>14</v>
      </c>
      <c r="C44" t="s">
        <v>17</v>
      </c>
      <c r="D44">
        <v>33</v>
      </c>
      <c r="E44">
        <v>864.3</v>
      </c>
      <c r="F44" s="8">
        <v>28521.9</v>
      </c>
      <c r="G44" s="8">
        <v>19254.36</v>
      </c>
      <c r="H44" s="8">
        <v>9267.5400000000009</v>
      </c>
      <c r="I44" t="s">
        <v>20</v>
      </c>
      <c r="J44" t="s">
        <v>23</v>
      </c>
      <c r="K44" s="3">
        <v>0.14230000000000001</v>
      </c>
    </row>
    <row r="45" spans="1:11" x14ac:dyDescent="0.25">
      <c r="A45" s="7">
        <v>44970</v>
      </c>
      <c r="B45" t="s">
        <v>12</v>
      </c>
      <c r="C45" t="s">
        <v>17</v>
      </c>
      <c r="D45">
        <v>88</v>
      </c>
      <c r="E45">
        <v>691.85</v>
      </c>
      <c r="F45" s="8">
        <v>60882.8</v>
      </c>
      <c r="G45" s="8">
        <v>46561.22</v>
      </c>
      <c r="H45" s="8">
        <v>14321.58</v>
      </c>
      <c r="I45" t="s">
        <v>20</v>
      </c>
      <c r="J45" t="s">
        <v>21</v>
      </c>
      <c r="K45" s="3">
        <v>0.129</v>
      </c>
    </row>
    <row r="46" spans="1:11" x14ac:dyDescent="0.25">
      <c r="A46" s="7">
        <v>44971</v>
      </c>
      <c r="B46" t="s">
        <v>12</v>
      </c>
      <c r="C46" t="s">
        <v>17</v>
      </c>
      <c r="D46">
        <v>68</v>
      </c>
      <c r="E46">
        <v>611.48</v>
      </c>
      <c r="F46" s="8">
        <v>41580.639999999999</v>
      </c>
      <c r="G46" s="8">
        <v>33862.39</v>
      </c>
      <c r="H46" s="8">
        <v>7718.25</v>
      </c>
      <c r="I46" t="s">
        <v>20</v>
      </c>
      <c r="J46" t="s">
        <v>21</v>
      </c>
      <c r="K46" s="3">
        <v>4.4600000000000001E-2</v>
      </c>
    </row>
    <row r="47" spans="1:11" x14ac:dyDescent="0.25">
      <c r="A47" s="7">
        <v>44972</v>
      </c>
      <c r="B47" t="s">
        <v>12</v>
      </c>
      <c r="C47" t="s">
        <v>15</v>
      </c>
      <c r="D47">
        <v>41</v>
      </c>
      <c r="E47">
        <v>184.31</v>
      </c>
      <c r="F47" s="8">
        <v>7556.71</v>
      </c>
      <c r="G47" s="8">
        <v>6030.7</v>
      </c>
      <c r="H47" s="8">
        <v>1526.01</v>
      </c>
      <c r="I47" t="s">
        <v>20</v>
      </c>
      <c r="J47" t="s">
        <v>23</v>
      </c>
      <c r="K47" s="3">
        <v>7.3099999999999998E-2</v>
      </c>
    </row>
    <row r="48" spans="1:11" x14ac:dyDescent="0.25">
      <c r="A48" s="7">
        <v>44973</v>
      </c>
      <c r="B48" t="s">
        <v>12</v>
      </c>
      <c r="C48" t="s">
        <v>15</v>
      </c>
      <c r="D48">
        <v>97</v>
      </c>
      <c r="E48">
        <v>430.94</v>
      </c>
      <c r="F48" s="8">
        <v>41801.18</v>
      </c>
      <c r="G48" s="8">
        <v>28591.18</v>
      </c>
      <c r="H48" s="8">
        <v>13210</v>
      </c>
      <c r="I48" t="s">
        <v>20</v>
      </c>
      <c r="J48" t="s">
        <v>21</v>
      </c>
      <c r="K48" s="3">
        <v>2.81E-2</v>
      </c>
    </row>
    <row r="49" spans="1:11" x14ac:dyDescent="0.25">
      <c r="A49" s="7">
        <v>44974</v>
      </c>
      <c r="B49" t="s">
        <v>11</v>
      </c>
      <c r="C49" t="s">
        <v>15</v>
      </c>
      <c r="D49">
        <v>61</v>
      </c>
      <c r="E49">
        <v>338.68</v>
      </c>
      <c r="F49" s="8">
        <v>20659.48</v>
      </c>
      <c r="G49" s="8">
        <v>18313.79</v>
      </c>
      <c r="H49" s="8">
        <v>2345.69</v>
      </c>
      <c r="I49" t="s">
        <v>19</v>
      </c>
      <c r="J49" t="s">
        <v>22</v>
      </c>
      <c r="K49" s="3">
        <v>0.14360000000000001</v>
      </c>
    </row>
    <row r="50" spans="1:11" x14ac:dyDescent="0.25">
      <c r="A50" s="7">
        <v>44975</v>
      </c>
      <c r="B50" t="s">
        <v>14</v>
      </c>
      <c r="C50" t="s">
        <v>18</v>
      </c>
      <c r="D50">
        <v>71</v>
      </c>
      <c r="E50">
        <v>319.58999999999997</v>
      </c>
      <c r="F50" s="8">
        <v>22690.89</v>
      </c>
      <c r="G50" s="8">
        <v>18637.599999999999</v>
      </c>
      <c r="H50" s="8">
        <v>4053.29</v>
      </c>
      <c r="I50" t="s">
        <v>20</v>
      </c>
      <c r="J50" t="s">
        <v>22</v>
      </c>
      <c r="K50" s="3">
        <v>9.4899999999999998E-2</v>
      </c>
    </row>
    <row r="51" spans="1:11" x14ac:dyDescent="0.25">
      <c r="A51" s="7">
        <v>44976</v>
      </c>
      <c r="B51" t="s">
        <v>14</v>
      </c>
      <c r="C51" t="s">
        <v>17</v>
      </c>
      <c r="D51">
        <v>67</v>
      </c>
      <c r="E51">
        <v>975.71</v>
      </c>
      <c r="F51" s="8">
        <v>65372.57</v>
      </c>
      <c r="G51" s="8">
        <v>50095.41</v>
      </c>
      <c r="H51" s="8">
        <v>15277.16</v>
      </c>
      <c r="I51" t="s">
        <v>20</v>
      </c>
      <c r="J51" t="s">
        <v>23</v>
      </c>
      <c r="K51" s="3">
        <v>4.2000000000000003E-2</v>
      </c>
    </row>
    <row r="52" spans="1:11" x14ac:dyDescent="0.25">
      <c r="A52" s="7">
        <v>44977</v>
      </c>
      <c r="B52" t="s">
        <v>11</v>
      </c>
      <c r="C52" t="s">
        <v>15</v>
      </c>
      <c r="D52">
        <v>61</v>
      </c>
      <c r="E52">
        <v>453.79</v>
      </c>
      <c r="F52" s="8">
        <v>27681.19</v>
      </c>
      <c r="G52" s="8">
        <v>21688.66</v>
      </c>
      <c r="H52" s="8">
        <v>5992.53</v>
      </c>
      <c r="I52" t="s">
        <v>19</v>
      </c>
      <c r="J52" t="s">
        <v>23</v>
      </c>
      <c r="K52" s="3">
        <v>0.104</v>
      </c>
    </row>
    <row r="53" spans="1:11" x14ac:dyDescent="0.25">
      <c r="A53" s="7">
        <v>44978</v>
      </c>
      <c r="B53" t="s">
        <v>14</v>
      </c>
      <c r="C53" t="s">
        <v>15</v>
      </c>
      <c r="D53">
        <v>21</v>
      </c>
      <c r="E53">
        <v>902.84</v>
      </c>
      <c r="F53" s="8">
        <v>18959.64</v>
      </c>
      <c r="G53" s="8">
        <v>13762.42</v>
      </c>
      <c r="H53" s="8">
        <v>5197.22</v>
      </c>
      <c r="I53" t="s">
        <v>19</v>
      </c>
      <c r="J53" t="s">
        <v>23</v>
      </c>
      <c r="K53" s="3">
        <v>9.6500000000000002E-2</v>
      </c>
    </row>
    <row r="54" spans="1:11" x14ac:dyDescent="0.25">
      <c r="A54" s="7">
        <v>44979</v>
      </c>
      <c r="B54" t="s">
        <v>11</v>
      </c>
      <c r="C54" t="s">
        <v>18</v>
      </c>
      <c r="D54">
        <v>48</v>
      </c>
      <c r="E54">
        <v>668.02</v>
      </c>
      <c r="F54" s="8">
        <v>32064.959999999999</v>
      </c>
      <c r="G54" s="8">
        <v>21622.02</v>
      </c>
      <c r="H54" s="8">
        <v>10442.94</v>
      </c>
      <c r="I54" t="s">
        <v>19</v>
      </c>
      <c r="J54" t="s">
        <v>22</v>
      </c>
      <c r="K54" s="3">
        <v>6.0100000000000001E-2</v>
      </c>
    </row>
    <row r="55" spans="1:11" x14ac:dyDescent="0.25">
      <c r="A55" s="7">
        <v>44980</v>
      </c>
      <c r="B55" t="s">
        <v>12</v>
      </c>
      <c r="C55" t="s">
        <v>15</v>
      </c>
      <c r="D55">
        <v>11</v>
      </c>
      <c r="E55">
        <v>815.33</v>
      </c>
      <c r="F55" s="8">
        <v>8968.6299999999992</v>
      </c>
      <c r="G55" s="8">
        <v>6338.95</v>
      </c>
      <c r="H55" s="8">
        <v>2629.68</v>
      </c>
      <c r="I55" t="s">
        <v>20</v>
      </c>
      <c r="J55" t="s">
        <v>21</v>
      </c>
      <c r="K55" s="3">
        <v>2.5899999999999999E-2</v>
      </c>
    </row>
    <row r="56" spans="1:11" x14ac:dyDescent="0.25">
      <c r="A56" s="7">
        <v>44981</v>
      </c>
      <c r="B56" t="s">
        <v>11</v>
      </c>
      <c r="C56" t="s">
        <v>18</v>
      </c>
      <c r="D56">
        <v>12</v>
      </c>
      <c r="E56">
        <v>552.37</v>
      </c>
      <c r="F56" s="8">
        <v>6628.44</v>
      </c>
      <c r="G56" s="8">
        <v>5484.07</v>
      </c>
      <c r="H56" s="8">
        <v>1144.3699999999999</v>
      </c>
      <c r="I56" t="s">
        <v>19</v>
      </c>
      <c r="J56" t="s">
        <v>22</v>
      </c>
      <c r="K56" s="3">
        <v>0.104</v>
      </c>
    </row>
    <row r="57" spans="1:11" x14ac:dyDescent="0.25">
      <c r="A57" s="7">
        <v>44982</v>
      </c>
      <c r="B57" t="s">
        <v>12</v>
      </c>
      <c r="C57" t="s">
        <v>16</v>
      </c>
      <c r="D57">
        <v>65</v>
      </c>
      <c r="E57">
        <v>619.21</v>
      </c>
      <c r="F57" s="8">
        <v>40248.65</v>
      </c>
      <c r="G57" s="8">
        <v>24322.99</v>
      </c>
      <c r="H57" s="8">
        <v>15925.66</v>
      </c>
      <c r="I57" t="s">
        <v>20</v>
      </c>
      <c r="J57" t="s">
        <v>21</v>
      </c>
      <c r="K57" s="3">
        <v>8.2799999999999999E-2</v>
      </c>
    </row>
    <row r="58" spans="1:11" x14ac:dyDescent="0.25">
      <c r="A58" s="7">
        <v>44983</v>
      </c>
      <c r="B58" t="s">
        <v>12</v>
      </c>
      <c r="C58" t="s">
        <v>15</v>
      </c>
      <c r="D58">
        <v>90</v>
      </c>
      <c r="E58">
        <v>543.27</v>
      </c>
      <c r="F58" s="8">
        <v>48894.3</v>
      </c>
      <c r="G58" s="8">
        <v>31039.17</v>
      </c>
      <c r="H58" s="8">
        <v>17855.13</v>
      </c>
      <c r="I58" t="s">
        <v>20</v>
      </c>
      <c r="J58" t="s">
        <v>22</v>
      </c>
      <c r="K58" s="3">
        <v>0.1181</v>
      </c>
    </row>
    <row r="59" spans="1:11" x14ac:dyDescent="0.25">
      <c r="A59" s="7">
        <v>44984</v>
      </c>
      <c r="B59" t="s">
        <v>13</v>
      </c>
      <c r="C59" t="s">
        <v>16</v>
      </c>
      <c r="D59">
        <v>68</v>
      </c>
      <c r="E59">
        <v>275.72000000000003</v>
      </c>
      <c r="F59" s="8">
        <v>18748.96</v>
      </c>
      <c r="G59" s="8">
        <v>11508.13</v>
      </c>
      <c r="H59" s="8">
        <v>7240.83</v>
      </c>
      <c r="I59" t="s">
        <v>20</v>
      </c>
      <c r="J59" t="s">
        <v>21</v>
      </c>
      <c r="K59" s="3">
        <v>8.2799999999999999E-2</v>
      </c>
    </row>
    <row r="60" spans="1:11" x14ac:dyDescent="0.25">
      <c r="A60" s="7">
        <v>44985</v>
      </c>
      <c r="B60" t="s">
        <v>11</v>
      </c>
      <c r="C60" t="s">
        <v>18</v>
      </c>
      <c r="D60">
        <v>11</v>
      </c>
      <c r="E60">
        <v>750.21</v>
      </c>
      <c r="F60" s="8">
        <v>8252.31</v>
      </c>
      <c r="G60" s="8">
        <v>5052.22</v>
      </c>
      <c r="H60" s="8">
        <v>3200.09</v>
      </c>
      <c r="I60" t="s">
        <v>20</v>
      </c>
      <c r="J60" t="s">
        <v>22</v>
      </c>
      <c r="K60" s="3">
        <v>0.1293</v>
      </c>
    </row>
    <row r="61" spans="1:11" x14ac:dyDescent="0.25">
      <c r="A61" s="7">
        <v>44986</v>
      </c>
      <c r="B61" t="s">
        <v>13</v>
      </c>
      <c r="C61" t="s">
        <v>17</v>
      </c>
      <c r="D61">
        <v>11</v>
      </c>
      <c r="E61">
        <v>352.7</v>
      </c>
      <c r="F61" s="8">
        <v>3879.7</v>
      </c>
      <c r="G61" s="8">
        <v>3323.5</v>
      </c>
      <c r="H61" s="8">
        <v>556.20000000000005</v>
      </c>
      <c r="I61" t="s">
        <v>19</v>
      </c>
      <c r="J61" t="s">
        <v>23</v>
      </c>
      <c r="K61" s="3">
        <v>8.7300000000000003E-2</v>
      </c>
    </row>
    <row r="62" spans="1:11" x14ac:dyDescent="0.25">
      <c r="A62" s="7">
        <v>44987</v>
      </c>
      <c r="B62" t="s">
        <v>11</v>
      </c>
      <c r="C62" t="s">
        <v>15</v>
      </c>
      <c r="D62">
        <v>63</v>
      </c>
      <c r="E62">
        <v>121.88</v>
      </c>
      <c r="F62" s="8">
        <v>7678.44</v>
      </c>
      <c r="G62" s="8">
        <v>6227.96</v>
      </c>
      <c r="H62" s="8">
        <v>1450.48</v>
      </c>
      <c r="I62" t="s">
        <v>19</v>
      </c>
      <c r="J62" t="s">
        <v>22</v>
      </c>
      <c r="K62" s="3">
        <v>8.8499999999999995E-2</v>
      </c>
    </row>
    <row r="63" spans="1:11" x14ac:dyDescent="0.25">
      <c r="A63" s="7">
        <v>44988</v>
      </c>
      <c r="B63" t="s">
        <v>11</v>
      </c>
      <c r="C63" t="s">
        <v>18</v>
      </c>
      <c r="D63">
        <v>96</v>
      </c>
      <c r="E63">
        <v>680.93</v>
      </c>
      <c r="F63" s="8">
        <v>65369.279999999999</v>
      </c>
      <c r="G63" s="8">
        <v>48520.49</v>
      </c>
      <c r="H63" s="8">
        <v>16848.79</v>
      </c>
      <c r="I63" t="s">
        <v>20</v>
      </c>
      <c r="J63" t="s">
        <v>21</v>
      </c>
      <c r="K63" s="3">
        <v>0.13270000000000001</v>
      </c>
    </row>
    <row r="64" spans="1:11" x14ac:dyDescent="0.25">
      <c r="A64" s="7">
        <v>44989</v>
      </c>
      <c r="B64" t="s">
        <v>13</v>
      </c>
      <c r="C64" t="s">
        <v>17</v>
      </c>
      <c r="D64">
        <v>10</v>
      </c>
      <c r="E64">
        <v>259.39999999999998</v>
      </c>
      <c r="F64" s="8">
        <v>2594</v>
      </c>
      <c r="G64" s="8">
        <v>1632.53</v>
      </c>
      <c r="H64" s="8">
        <v>961.47</v>
      </c>
      <c r="I64" t="s">
        <v>20</v>
      </c>
      <c r="J64" t="s">
        <v>22</v>
      </c>
      <c r="K64" s="3">
        <v>6.6500000000000004E-2</v>
      </c>
    </row>
    <row r="65" spans="1:11" x14ac:dyDescent="0.25">
      <c r="A65" s="7">
        <v>44990</v>
      </c>
      <c r="B65" t="s">
        <v>13</v>
      </c>
      <c r="C65" t="s">
        <v>17</v>
      </c>
      <c r="D65">
        <v>28</v>
      </c>
      <c r="E65">
        <v>946.41</v>
      </c>
      <c r="F65" s="8">
        <v>26499.48</v>
      </c>
      <c r="G65" s="8">
        <v>19807.96</v>
      </c>
      <c r="H65" s="8">
        <v>6691.52</v>
      </c>
      <c r="I65" t="s">
        <v>20</v>
      </c>
      <c r="J65" t="s">
        <v>22</v>
      </c>
      <c r="K65" s="3">
        <v>2.8799999999999999E-2</v>
      </c>
    </row>
    <row r="66" spans="1:11" x14ac:dyDescent="0.25">
      <c r="A66" s="7">
        <v>44991</v>
      </c>
      <c r="B66" t="s">
        <v>11</v>
      </c>
      <c r="C66" t="s">
        <v>16</v>
      </c>
      <c r="D66">
        <v>11</v>
      </c>
      <c r="E66">
        <v>958.54</v>
      </c>
      <c r="F66" s="8">
        <v>10543.94</v>
      </c>
      <c r="G66" s="8">
        <v>7824.04</v>
      </c>
      <c r="H66" s="8">
        <v>2719.9</v>
      </c>
      <c r="I66" t="s">
        <v>19</v>
      </c>
      <c r="J66" t="s">
        <v>22</v>
      </c>
      <c r="K66" s="3">
        <v>1.4E-2</v>
      </c>
    </row>
    <row r="67" spans="1:11" x14ac:dyDescent="0.25">
      <c r="A67" s="7">
        <v>44992</v>
      </c>
      <c r="B67" t="s">
        <v>14</v>
      </c>
      <c r="C67" t="s">
        <v>18</v>
      </c>
      <c r="D67">
        <v>62</v>
      </c>
      <c r="E67">
        <v>923.38</v>
      </c>
      <c r="F67" s="8">
        <v>57249.56</v>
      </c>
      <c r="G67" s="8">
        <v>37324.46</v>
      </c>
      <c r="H67" s="8">
        <v>19925.099999999999</v>
      </c>
      <c r="I67" t="s">
        <v>20</v>
      </c>
      <c r="J67" t="s">
        <v>23</v>
      </c>
      <c r="K67" s="3">
        <v>0.1157</v>
      </c>
    </row>
    <row r="68" spans="1:11" x14ac:dyDescent="0.25">
      <c r="A68" s="7">
        <v>44993</v>
      </c>
      <c r="B68" t="s">
        <v>12</v>
      </c>
      <c r="C68" t="s">
        <v>17</v>
      </c>
      <c r="D68">
        <v>53</v>
      </c>
      <c r="E68">
        <v>433.14</v>
      </c>
      <c r="F68" s="8">
        <v>22956.42</v>
      </c>
      <c r="G68" s="8">
        <v>16761.759999999998</v>
      </c>
      <c r="H68" s="8">
        <v>6194.66</v>
      </c>
      <c r="I68" t="s">
        <v>20</v>
      </c>
      <c r="J68" t="s">
        <v>22</v>
      </c>
      <c r="K68" s="3">
        <v>9.6799999999999997E-2</v>
      </c>
    </row>
    <row r="69" spans="1:11" x14ac:dyDescent="0.25">
      <c r="A69" s="7">
        <v>44994</v>
      </c>
      <c r="B69" t="s">
        <v>13</v>
      </c>
      <c r="C69" t="s">
        <v>15</v>
      </c>
      <c r="D69">
        <v>99</v>
      </c>
      <c r="E69">
        <v>113.91</v>
      </c>
      <c r="F69" s="8">
        <v>11277.09</v>
      </c>
      <c r="G69" s="8">
        <v>8114.45</v>
      </c>
      <c r="H69" s="8">
        <v>3162.64</v>
      </c>
      <c r="I69" t="s">
        <v>19</v>
      </c>
      <c r="J69" t="s">
        <v>23</v>
      </c>
      <c r="K69" s="3">
        <v>0.1086</v>
      </c>
    </row>
    <row r="70" spans="1:11" x14ac:dyDescent="0.25">
      <c r="A70" s="7">
        <v>44995</v>
      </c>
      <c r="B70" t="s">
        <v>12</v>
      </c>
      <c r="C70" t="s">
        <v>15</v>
      </c>
      <c r="D70">
        <v>41</v>
      </c>
      <c r="E70">
        <v>935.49</v>
      </c>
      <c r="F70" s="8">
        <v>38355.089999999997</v>
      </c>
      <c r="G70" s="8">
        <v>30099.35</v>
      </c>
      <c r="H70" s="8">
        <v>8255.74</v>
      </c>
      <c r="I70" t="s">
        <v>19</v>
      </c>
      <c r="J70" t="s">
        <v>23</v>
      </c>
      <c r="K70" s="3">
        <v>3.9800000000000002E-2</v>
      </c>
    </row>
    <row r="71" spans="1:11" x14ac:dyDescent="0.25">
      <c r="A71" s="7">
        <v>44996</v>
      </c>
      <c r="B71" t="s">
        <v>14</v>
      </c>
      <c r="C71" t="s">
        <v>16</v>
      </c>
      <c r="D71">
        <v>79</v>
      </c>
      <c r="E71">
        <v>485.37</v>
      </c>
      <c r="F71" s="8">
        <v>38344.230000000003</v>
      </c>
      <c r="G71" s="8">
        <v>30312.19</v>
      </c>
      <c r="H71" s="8">
        <v>8032.04</v>
      </c>
      <c r="I71" t="s">
        <v>20</v>
      </c>
      <c r="J71" t="s">
        <v>22</v>
      </c>
      <c r="K71" s="3">
        <v>2.9100000000000001E-2</v>
      </c>
    </row>
    <row r="72" spans="1:11" x14ac:dyDescent="0.25">
      <c r="A72" s="7">
        <v>44997</v>
      </c>
      <c r="B72" t="s">
        <v>14</v>
      </c>
      <c r="C72" t="s">
        <v>17</v>
      </c>
      <c r="D72">
        <v>41</v>
      </c>
      <c r="E72">
        <v>969.99</v>
      </c>
      <c r="F72" s="8">
        <v>39769.589999999997</v>
      </c>
      <c r="G72" s="8">
        <v>24402.27</v>
      </c>
      <c r="H72" s="8">
        <v>15367.32</v>
      </c>
      <c r="I72" t="s">
        <v>19</v>
      </c>
      <c r="J72" t="s">
        <v>22</v>
      </c>
      <c r="K72" s="3">
        <v>1.2E-2</v>
      </c>
    </row>
    <row r="73" spans="1:11" x14ac:dyDescent="0.25">
      <c r="A73" s="7">
        <v>44998</v>
      </c>
      <c r="B73" t="s">
        <v>14</v>
      </c>
      <c r="C73" t="s">
        <v>18</v>
      </c>
      <c r="D73">
        <v>77</v>
      </c>
      <c r="E73">
        <v>967.26</v>
      </c>
      <c r="F73" s="8">
        <v>74479.02</v>
      </c>
      <c r="G73" s="8">
        <v>53057.65</v>
      </c>
      <c r="H73" s="8">
        <v>21421.37</v>
      </c>
      <c r="I73" t="s">
        <v>19</v>
      </c>
      <c r="J73" t="s">
        <v>22</v>
      </c>
      <c r="K73" s="3">
        <v>5.91E-2</v>
      </c>
    </row>
    <row r="74" spans="1:11" x14ac:dyDescent="0.25">
      <c r="A74" s="7">
        <v>44999</v>
      </c>
      <c r="B74" t="s">
        <v>13</v>
      </c>
      <c r="C74" t="s">
        <v>15</v>
      </c>
      <c r="D74">
        <v>64</v>
      </c>
      <c r="E74">
        <v>867.71</v>
      </c>
      <c r="F74" s="8">
        <v>55533.440000000002</v>
      </c>
      <c r="G74" s="8">
        <v>43746.91</v>
      </c>
      <c r="H74" s="8">
        <v>11786.53</v>
      </c>
      <c r="I74" t="s">
        <v>20</v>
      </c>
      <c r="J74" t="s">
        <v>21</v>
      </c>
      <c r="K74" s="3">
        <v>9.2600000000000002E-2</v>
      </c>
    </row>
    <row r="75" spans="1:11" x14ac:dyDescent="0.25">
      <c r="A75" s="7">
        <v>45000</v>
      </c>
      <c r="B75" t="s">
        <v>14</v>
      </c>
      <c r="C75" t="s">
        <v>17</v>
      </c>
      <c r="D75">
        <v>84</v>
      </c>
      <c r="E75">
        <v>365</v>
      </c>
      <c r="F75" s="8">
        <v>30660</v>
      </c>
      <c r="G75" s="8">
        <v>23023.85</v>
      </c>
      <c r="H75" s="8">
        <v>7636.15</v>
      </c>
      <c r="I75" t="s">
        <v>19</v>
      </c>
      <c r="J75" t="s">
        <v>22</v>
      </c>
      <c r="K75" s="3">
        <v>6.4899999999999999E-2</v>
      </c>
    </row>
    <row r="76" spans="1:11" x14ac:dyDescent="0.25">
      <c r="A76" s="7">
        <v>45001</v>
      </c>
      <c r="B76" t="s">
        <v>13</v>
      </c>
      <c r="C76" t="s">
        <v>17</v>
      </c>
      <c r="D76">
        <v>65</v>
      </c>
      <c r="E76">
        <v>446.59</v>
      </c>
      <c r="F76" s="8">
        <v>29028.35</v>
      </c>
      <c r="G76" s="8">
        <v>24875.759999999998</v>
      </c>
      <c r="H76" s="8">
        <v>4152.59</v>
      </c>
      <c r="I76" t="s">
        <v>20</v>
      </c>
      <c r="J76" t="s">
        <v>23</v>
      </c>
      <c r="K76" s="3">
        <v>7.1199999999999999E-2</v>
      </c>
    </row>
    <row r="77" spans="1:11" x14ac:dyDescent="0.25">
      <c r="A77" s="7">
        <v>45002</v>
      </c>
      <c r="B77" t="s">
        <v>14</v>
      </c>
      <c r="C77" t="s">
        <v>16</v>
      </c>
      <c r="D77">
        <v>26</v>
      </c>
      <c r="E77">
        <v>866.02</v>
      </c>
      <c r="F77" s="8">
        <v>22516.52</v>
      </c>
      <c r="G77" s="8">
        <v>17959.36</v>
      </c>
      <c r="H77" s="8">
        <v>4557.16</v>
      </c>
      <c r="I77" t="s">
        <v>19</v>
      </c>
      <c r="J77" t="s">
        <v>22</v>
      </c>
      <c r="K77" s="3">
        <v>0.1366</v>
      </c>
    </row>
    <row r="78" spans="1:11" x14ac:dyDescent="0.25">
      <c r="A78" s="7">
        <v>45003</v>
      </c>
      <c r="B78" t="s">
        <v>12</v>
      </c>
      <c r="C78" t="s">
        <v>15</v>
      </c>
      <c r="D78">
        <v>47</v>
      </c>
      <c r="E78">
        <v>385.23</v>
      </c>
      <c r="F78" s="8">
        <v>18105.810000000001</v>
      </c>
      <c r="G78" s="8">
        <v>11748.5</v>
      </c>
      <c r="H78" s="8">
        <v>6357.31</v>
      </c>
      <c r="I78" t="s">
        <v>20</v>
      </c>
      <c r="J78" t="s">
        <v>21</v>
      </c>
      <c r="K78" s="3">
        <v>5.8799999999999998E-2</v>
      </c>
    </row>
    <row r="79" spans="1:11" x14ac:dyDescent="0.25">
      <c r="A79" s="7">
        <v>45004</v>
      </c>
      <c r="B79" t="s">
        <v>12</v>
      </c>
      <c r="C79" t="s">
        <v>15</v>
      </c>
      <c r="D79">
        <v>33</v>
      </c>
      <c r="E79">
        <v>252.54</v>
      </c>
      <c r="F79" s="8">
        <v>8333.82</v>
      </c>
      <c r="G79" s="8">
        <v>5176.72</v>
      </c>
      <c r="H79" s="8">
        <v>3157.1</v>
      </c>
      <c r="I79" t="s">
        <v>20</v>
      </c>
      <c r="J79" t="s">
        <v>22</v>
      </c>
      <c r="K79" s="3">
        <v>8.2000000000000003E-2</v>
      </c>
    </row>
    <row r="80" spans="1:11" x14ac:dyDescent="0.25">
      <c r="A80" s="7">
        <v>45005</v>
      </c>
      <c r="B80" t="s">
        <v>11</v>
      </c>
      <c r="C80" t="s">
        <v>18</v>
      </c>
      <c r="D80">
        <v>78</v>
      </c>
      <c r="E80">
        <v>601.12</v>
      </c>
      <c r="F80" s="8">
        <v>46887.360000000001</v>
      </c>
      <c r="G80" s="8">
        <v>37168.82</v>
      </c>
      <c r="H80" s="8">
        <v>9718.5400000000009</v>
      </c>
      <c r="I80" t="s">
        <v>20</v>
      </c>
      <c r="J80" t="s">
        <v>21</v>
      </c>
      <c r="K80" s="3">
        <v>0.1197</v>
      </c>
    </row>
    <row r="81" spans="1:11" x14ac:dyDescent="0.25">
      <c r="A81" s="7">
        <v>45006</v>
      </c>
      <c r="B81" t="s">
        <v>12</v>
      </c>
      <c r="C81" t="s">
        <v>15</v>
      </c>
      <c r="D81">
        <v>79</v>
      </c>
      <c r="E81">
        <v>942.54</v>
      </c>
      <c r="F81" s="8">
        <v>74460.66</v>
      </c>
      <c r="G81" s="8">
        <v>45268.61</v>
      </c>
      <c r="H81" s="8">
        <v>29192.05</v>
      </c>
      <c r="I81" t="s">
        <v>19</v>
      </c>
      <c r="J81" t="s">
        <v>21</v>
      </c>
      <c r="K81" s="3">
        <v>6.5500000000000003E-2</v>
      </c>
    </row>
    <row r="82" spans="1:11" x14ac:dyDescent="0.25">
      <c r="A82" s="7">
        <v>45007</v>
      </c>
      <c r="B82" t="s">
        <v>11</v>
      </c>
      <c r="C82" t="s">
        <v>18</v>
      </c>
      <c r="D82">
        <v>95</v>
      </c>
      <c r="E82">
        <v>726.43</v>
      </c>
      <c r="F82" s="8">
        <v>69010.850000000006</v>
      </c>
      <c r="G82" s="8">
        <v>53533.97</v>
      </c>
      <c r="H82" s="8">
        <v>15476.88</v>
      </c>
      <c r="I82" t="s">
        <v>20</v>
      </c>
      <c r="J82" t="s">
        <v>22</v>
      </c>
      <c r="K82" s="3">
        <v>9.7100000000000006E-2</v>
      </c>
    </row>
    <row r="83" spans="1:11" x14ac:dyDescent="0.25">
      <c r="A83" s="7">
        <v>45008</v>
      </c>
      <c r="B83" t="s">
        <v>12</v>
      </c>
      <c r="C83" t="s">
        <v>15</v>
      </c>
      <c r="D83">
        <v>20</v>
      </c>
      <c r="E83">
        <v>613.05999999999995</v>
      </c>
      <c r="F83" s="8">
        <v>12261.2</v>
      </c>
      <c r="G83" s="8">
        <v>10815.23</v>
      </c>
      <c r="H83" s="8">
        <v>1445.97</v>
      </c>
      <c r="I83" t="s">
        <v>19</v>
      </c>
      <c r="J83" t="s">
        <v>23</v>
      </c>
      <c r="K83" s="3">
        <v>0.13070000000000001</v>
      </c>
    </row>
    <row r="84" spans="1:11" x14ac:dyDescent="0.25">
      <c r="A84" s="7">
        <v>45009</v>
      </c>
      <c r="B84" t="s">
        <v>13</v>
      </c>
      <c r="C84" t="s">
        <v>16</v>
      </c>
      <c r="D84">
        <v>25</v>
      </c>
      <c r="E84">
        <v>187.46</v>
      </c>
      <c r="F84" s="8">
        <v>4686.5</v>
      </c>
      <c r="G84" s="8">
        <v>3620.99</v>
      </c>
      <c r="H84" s="8">
        <v>1065.51</v>
      </c>
      <c r="I84" t="s">
        <v>20</v>
      </c>
      <c r="J84" t="s">
        <v>21</v>
      </c>
      <c r="K84" s="3">
        <v>0.1429</v>
      </c>
    </row>
    <row r="85" spans="1:11" x14ac:dyDescent="0.25">
      <c r="A85" s="7">
        <v>45010</v>
      </c>
      <c r="B85" t="s">
        <v>12</v>
      </c>
      <c r="C85" t="s">
        <v>15</v>
      </c>
      <c r="D85">
        <v>82</v>
      </c>
      <c r="E85">
        <v>653.51</v>
      </c>
      <c r="F85" s="8">
        <v>53587.82</v>
      </c>
      <c r="G85" s="8">
        <v>38393.050000000003</v>
      </c>
      <c r="H85" s="8">
        <v>15194.77</v>
      </c>
      <c r="I85" t="s">
        <v>20</v>
      </c>
      <c r="J85" t="s">
        <v>22</v>
      </c>
      <c r="K85" s="3">
        <v>3.0599999999999999E-2</v>
      </c>
    </row>
    <row r="86" spans="1:11" x14ac:dyDescent="0.25">
      <c r="A86" s="7">
        <v>45011</v>
      </c>
      <c r="B86" t="s">
        <v>11</v>
      </c>
      <c r="C86" t="s">
        <v>18</v>
      </c>
      <c r="D86">
        <v>68</v>
      </c>
      <c r="E86">
        <v>991.05</v>
      </c>
      <c r="F86" s="8">
        <v>67391.399999999994</v>
      </c>
      <c r="G86" s="8">
        <v>53440.47</v>
      </c>
      <c r="H86" s="8">
        <v>13950.93</v>
      </c>
      <c r="I86" t="s">
        <v>19</v>
      </c>
      <c r="J86" t="s">
        <v>22</v>
      </c>
      <c r="K86" s="3">
        <v>0.13969999999999999</v>
      </c>
    </row>
    <row r="87" spans="1:11" x14ac:dyDescent="0.25">
      <c r="A87" s="7">
        <v>45012</v>
      </c>
      <c r="B87" t="s">
        <v>11</v>
      </c>
      <c r="C87" t="s">
        <v>18</v>
      </c>
      <c r="D87">
        <v>79</v>
      </c>
      <c r="E87">
        <v>226.08</v>
      </c>
      <c r="F87" s="8">
        <v>17860.32</v>
      </c>
      <c r="G87" s="8">
        <v>13171.55</v>
      </c>
      <c r="H87" s="8">
        <v>4688.7700000000004</v>
      </c>
      <c r="I87" t="s">
        <v>20</v>
      </c>
      <c r="J87" t="s">
        <v>23</v>
      </c>
      <c r="K87" s="3">
        <v>7.8899999999999998E-2</v>
      </c>
    </row>
    <row r="88" spans="1:11" x14ac:dyDescent="0.25">
      <c r="A88" s="7">
        <v>45013</v>
      </c>
      <c r="B88" t="s">
        <v>14</v>
      </c>
      <c r="C88" t="s">
        <v>16</v>
      </c>
      <c r="D88">
        <v>89</v>
      </c>
      <c r="E88">
        <v>566.5</v>
      </c>
      <c r="F88" s="8">
        <v>50418.5</v>
      </c>
      <c r="G88" s="8">
        <v>38503.85</v>
      </c>
      <c r="H88" s="8">
        <v>11914.65</v>
      </c>
      <c r="I88" t="s">
        <v>20</v>
      </c>
      <c r="J88" t="s">
        <v>21</v>
      </c>
      <c r="K88" s="3">
        <v>4.6199999999999998E-2</v>
      </c>
    </row>
    <row r="89" spans="1:11" x14ac:dyDescent="0.25">
      <c r="A89" s="7">
        <v>45014</v>
      </c>
      <c r="B89" t="s">
        <v>13</v>
      </c>
      <c r="C89" t="s">
        <v>15</v>
      </c>
      <c r="D89">
        <v>12</v>
      </c>
      <c r="E89">
        <v>889.64</v>
      </c>
      <c r="F89" s="8">
        <v>10675.68</v>
      </c>
      <c r="G89" s="8">
        <v>9420.64</v>
      </c>
      <c r="H89" s="8">
        <v>1255.04</v>
      </c>
      <c r="I89" t="s">
        <v>19</v>
      </c>
      <c r="J89" t="s">
        <v>21</v>
      </c>
      <c r="K89" s="3">
        <v>7.4300000000000005E-2</v>
      </c>
    </row>
    <row r="90" spans="1:11" x14ac:dyDescent="0.25">
      <c r="A90" s="7">
        <v>45015</v>
      </c>
      <c r="B90" t="s">
        <v>12</v>
      </c>
      <c r="C90" t="s">
        <v>15</v>
      </c>
      <c r="D90">
        <v>29</v>
      </c>
      <c r="E90">
        <v>766.69</v>
      </c>
      <c r="F90" s="8">
        <v>22234.01</v>
      </c>
      <c r="G90" s="8">
        <v>15915.79</v>
      </c>
      <c r="H90" s="8">
        <v>6318.22</v>
      </c>
      <c r="I90" t="s">
        <v>20</v>
      </c>
      <c r="J90" t="s">
        <v>22</v>
      </c>
      <c r="K90" s="3">
        <v>0.1472</v>
      </c>
    </row>
    <row r="91" spans="1:11" x14ac:dyDescent="0.25">
      <c r="A91" s="7">
        <v>45016</v>
      </c>
      <c r="B91" t="s">
        <v>14</v>
      </c>
      <c r="C91" t="s">
        <v>16</v>
      </c>
      <c r="D91">
        <v>68</v>
      </c>
      <c r="E91">
        <v>727.31</v>
      </c>
      <c r="F91" s="8">
        <v>49457.08</v>
      </c>
      <c r="G91" s="8">
        <v>43935.55</v>
      </c>
      <c r="H91" s="8">
        <v>5521.53</v>
      </c>
      <c r="I91" t="s">
        <v>20</v>
      </c>
      <c r="J91" t="s">
        <v>22</v>
      </c>
      <c r="K91" s="3">
        <v>7.9000000000000001E-2</v>
      </c>
    </row>
    <row r="92" spans="1:11" x14ac:dyDescent="0.25">
      <c r="A92" s="7">
        <v>45017</v>
      </c>
      <c r="B92" t="s">
        <v>12</v>
      </c>
      <c r="C92" t="s">
        <v>15</v>
      </c>
      <c r="D92">
        <v>45</v>
      </c>
      <c r="E92">
        <v>732.24</v>
      </c>
      <c r="F92" s="8">
        <v>32950.800000000003</v>
      </c>
      <c r="G92" s="8">
        <v>28720.09</v>
      </c>
      <c r="H92" s="8">
        <v>4230.71</v>
      </c>
      <c r="I92" t="s">
        <v>20</v>
      </c>
      <c r="J92" t="s">
        <v>23</v>
      </c>
      <c r="K92" s="3">
        <v>5.6000000000000001E-2</v>
      </c>
    </row>
    <row r="93" spans="1:11" x14ac:dyDescent="0.25">
      <c r="A93" s="7">
        <v>45018</v>
      </c>
      <c r="B93" t="s">
        <v>12</v>
      </c>
      <c r="C93" t="s">
        <v>15</v>
      </c>
      <c r="D93">
        <v>28</v>
      </c>
      <c r="E93">
        <v>423.54</v>
      </c>
      <c r="F93" s="8">
        <v>11859.12</v>
      </c>
      <c r="G93" s="8">
        <v>7812.05</v>
      </c>
      <c r="H93" s="8">
        <v>4047.07</v>
      </c>
      <c r="I93" t="s">
        <v>20</v>
      </c>
      <c r="J93" t="s">
        <v>23</v>
      </c>
      <c r="K93" s="3">
        <v>9.8699999999999996E-2</v>
      </c>
    </row>
    <row r="94" spans="1:11" x14ac:dyDescent="0.25">
      <c r="A94" s="7">
        <v>45019</v>
      </c>
      <c r="B94" t="s">
        <v>14</v>
      </c>
      <c r="C94" t="s">
        <v>18</v>
      </c>
      <c r="D94">
        <v>99</v>
      </c>
      <c r="E94">
        <v>364.23</v>
      </c>
      <c r="F94" s="8">
        <v>36058.769999999997</v>
      </c>
      <c r="G94" s="8">
        <v>22385.59</v>
      </c>
      <c r="H94" s="8">
        <v>13673.18</v>
      </c>
      <c r="I94" t="s">
        <v>19</v>
      </c>
      <c r="J94" t="s">
        <v>21</v>
      </c>
      <c r="K94" s="3">
        <v>4.36E-2</v>
      </c>
    </row>
    <row r="95" spans="1:11" x14ac:dyDescent="0.25">
      <c r="A95" s="7">
        <v>45020</v>
      </c>
      <c r="B95" t="s">
        <v>14</v>
      </c>
      <c r="C95" t="s">
        <v>15</v>
      </c>
      <c r="D95">
        <v>76</v>
      </c>
      <c r="E95">
        <v>828.43</v>
      </c>
      <c r="F95" s="8">
        <v>62960.68</v>
      </c>
      <c r="G95" s="8">
        <v>39679.919999999998</v>
      </c>
      <c r="H95" s="8">
        <v>23280.76</v>
      </c>
      <c r="I95" t="s">
        <v>19</v>
      </c>
      <c r="J95" t="s">
        <v>21</v>
      </c>
      <c r="K95" s="3">
        <v>2.06E-2</v>
      </c>
    </row>
    <row r="96" spans="1:11" x14ac:dyDescent="0.25">
      <c r="A96" s="7">
        <v>45021</v>
      </c>
      <c r="B96" t="s">
        <v>14</v>
      </c>
      <c r="C96" t="s">
        <v>15</v>
      </c>
      <c r="D96">
        <v>28</v>
      </c>
      <c r="E96">
        <v>829.1</v>
      </c>
      <c r="F96" s="8">
        <v>23214.799999999999</v>
      </c>
      <c r="G96" s="8">
        <v>14055.78</v>
      </c>
      <c r="H96" s="8">
        <v>9159.02</v>
      </c>
      <c r="I96" t="s">
        <v>20</v>
      </c>
      <c r="J96" t="s">
        <v>22</v>
      </c>
      <c r="K96" s="3">
        <v>2.8000000000000001E-2</v>
      </c>
    </row>
    <row r="97" spans="1:11" x14ac:dyDescent="0.25">
      <c r="A97" s="7">
        <v>45022</v>
      </c>
      <c r="B97" t="s">
        <v>14</v>
      </c>
      <c r="C97" t="s">
        <v>16</v>
      </c>
      <c r="D97">
        <v>29</v>
      </c>
      <c r="E97">
        <v>880.37</v>
      </c>
      <c r="F97" s="8">
        <v>25530.73</v>
      </c>
      <c r="G97" s="8">
        <v>16041.8</v>
      </c>
      <c r="H97" s="8">
        <v>9488.93</v>
      </c>
      <c r="I97" t="s">
        <v>19</v>
      </c>
      <c r="J97" t="s">
        <v>21</v>
      </c>
      <c r="K97" s="3">
        <v>2.7900000000000001E-2</v>
      </c>
    </row>
    <row r="98" spans="1:11" x14ac:dyDescent="0.25">
      <c r="A98" s="7">
        <v>45023</v>
      </c>
      <c r="B98" t="s">
        <v>14</v>
      </c>
      <c r="C98" t="s">
        <v>16</v>
      </c>
      <c r="D98">
        <v>80</v>
      </c>
      <c r="E98">
        <v>921.92</v>
      </c>
      <c r="F98" s="8">
        <v>73753.600000000006</v>
      </c>
      <c r="G98" s="8">
        <v>59364.42</v>
      </c>
      <c r="H98" s="8">
        <v>14389.18</v>
      </c>
      <c r="I98" t="s">
        <v>20</v>
      </c>
      <c r="J98" t="s">
        <v>23</v>
      </c>
      <c r="K98" s="3">
        <v>3.1300000000000001E-2</v>
      </c>
    </row>
    <row r="99" spans="1:11" x14ac:dyDescent="0.25">
      <c r="A99" s="7">
        <v>45024</v>
      </c>
      <c r="B99" t="s">
        <v>12</v>
      </c>
      <c r="C99" t="s">
        <v>17</v>
      </c>
      <c r="D99">
        <v>61</v>
      </c>
      <c r="E99">
        <v>560.21</v>
      </c>
      <c r="F99" s="8">
        <v>34172.81</v>
      </c>
      <c r="G99" s="8">
        <v>21233.5</v>
      </c>
      <c r="H99" s="8">
        <v>12939.31</v>
      </c>
      <c r="I99" t="s">
        <v>19</v>
      </c>
      <c r="J99" t="s">
        <v>23</v>
      </c>
      <c r="K99" s="3">
        <v>2.9399999999999999E-2</v>
      </c>
    </row>
    <row r="100" spans="1:11" x14ac:dyDescent="0.25">
      <c r="A100" s="7">
        <v>45025</v>
      </c>
      <c r="B100" t="s">
        <v>14</v>
      </c>
      <c r="C100" t="s">
        <v>18</v>
      </c>
      <c r="D100">
        <v>42</v>
      </c>
      <c r="E100">
        <v>551.36</v>
      </c>
      <c r="F100" s="8">
        <v>23157.119999999999</v>
      </c>
      <c r="G100" s="8">
        <v>16110.24</v>
      </c>
      <c r="H100" s="8">
        <v>7046.88</v>
      </c>
      <c r="I100" t="s">
        <v>20</v>
      </c>
      <c r="J100" t="s">
        <v>22</v>
      </c>
      <c r="K100" s="3">
        <v>9.9699999999999997E-2</v>
      </c>
    </row>
    <row r="101" spans="1:11" x14ac:dyDescent="0.25">
      <c r="A101" s="7">
        <v>45026</v>
      </c>
      <c r="B101" t="s">
        <v>13</v>
      </c>
      <c r="C101" t="s">
        <v>15</v>
      </c>
      <c r="D101">
        <v>49</v>
      </c>
      <c r="E101">
        <v>818.47</v>
      </c>
      <c r="F101" s="8">
        <v>40105.03</v>
      </c>
      <c r="G101" s="8">
        <v>34228.14</v>
      </c>
      <c r="H101" s="8">
        <v>5876.89</v>
      </c>
      <c r="I101" t="s">
        <v>20</v>
      </c>
      <c r="J101" t="s">
        <v>23</v>
      </c>
      <c r="K101" s="3">
        <v>3.5499999999999997E-2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532CD-E0BC-4DAB-B817-A09930937371}">
  <sheetPr>
    <tabColor theme="6" tint="0.39997558519241921"/>
  </sheetPr>
  <dimension ref="A24:D27"/>
  <sheetViews>
    <sheetView showGridLines="0" tabSelected="1" zoomScale="78" zoomScaleNormal="78" workbookViewId="0">
      <selection activeCell="L12" sqref="L12"/>
    </sheetView>
  </sheetViews>
  <sheetFormatPr defaultRowHeight="15" x14ac:dyDescent="0.25"/>
  <cols>
    <col min="1" max="1" width="14.42578125" style="12" bestFit="1" customWidth="1"/>
    <col min="2" max="2" width="14" style="12" bestFit="1" customWidth="1"/>
    <col min="3" max="3" width="15.7109375" style="12" bestFit="1" customWidth="1"/>
    <col min="4" max="4" width="16.28515625" style="12" bestFit="1" customWidth="1"/>
    <col min="5" max="16384" width="9.140625" style="12"/>
  </cols>
  <sheetData>
    <row r="24" spans="1:4" ht="15.75" x14ac:dyDescent="0.25">
      <c r="A24" s="11" t="s">
        <v>25</v>
      </c>
      <c r="B24" s="11" t="s">
        <v>37</v>
      </c>
      <c r="C24" s="11" t="s">
        <v>36</v>
      </c>
      <c r="D24" s="11" t="s">
        <v>38</v>
      </c>
    </row>
    <row r="25" spans="1:4" ht="15.75" x14ac:dyDescent="0.25">
      <c r="A25" s="13" t="s">
        <v>20</v>
      </c>
      <c r="B25" s="14">
        <v>516711.17000000004</v>
      </c>
      <c r="C25" s="14">
        <v>1996150.8400000012</v>
      </c>
      <c r="D25" s="15">
        <v>8.2113793103448254E-2</v>
      </c>
    </row>
    <row r="26" spans="1:4" ht="15.75" x14ac:dyDescent="0.25">
      <c r="A26" s="13" t="s">
        <v>19</v>
      </c>
      <c r="B26" s="14">
        <v>347015.69999999995</v>
      </c>
      <c r="C26" s="14">
        <v>1175190.2599999998</v>
      </c>
      <c r="D26" s="15">
        <v>8.8309523809523796E-2</v>
      </c>
    </row>
    <row r="27" spans="1:4" ht="15.75" x14ac:dyDescent="0.25">
      <c r="A27" s="13" t="s">
        <v>26</v>
      </c>
      <c r="B27" s="14">
        <v>863726.87000000023</v>
      </c>
      <c r="C27" s="14">
        <v>3171341.100000001</v>
      </c>
      <c r="D27" s="15">
        <v>8.4715999999999986E-2</v>
      </c>
    </row>
  </sheetData>
  <conditionalFormatting pivot="1" sqref="B25:B26">
    <cfRule type="colorScale" priority="3">
      <colorScale>
        <cfvo type="min"/>
        <cfvo type="max"/>
        <color rgb="FF63BE7B"/>
        <color rgb="FFFFEF9C"/>
      </colorScale>
    </cfRule>
  </conditionalFormatting>
  <conditionalFormatting pivot="1" sqref="C25:C26">
    <cfRule type="colorScale" priority="2">
      <colorScale>
        <cfvo type="min"/>
        <cfvo type="max"/>
        <color rgb="FFFFEF9C"/>
        <color rgb="FF63BE7B"/>
      </colorScale>
    </cfRule>
  </conditionalFormatting>
  <conditionalFormatting pivot="1" sqref="D25:D26">
    <cfRule type="colorScale" priority="1">
      <colorScale>
        <cfvo type="min"/>
        <cfvo type="max"/>
        <color rgb="FFFFEF9C"/>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Metadata/LabelInfo.xml><?xml version="1.0" encoding="utf-8"?>
<clbl:labelList xmlns:clbl="http://schemas.microsoft.com/office/2020/mipLabelMetadata">
  <clbl:label id="{e2af2c44-2a68-44e7-8484-25c476ff5f6c}" enabled="1" method="Privileged" siteId="{cd6683a6-aa85-46cf-aeea-92d4a1477009}"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REVENUE BY REGION AND PRODUCT</vt:lpstr>
      <vt:lpstr>PROFIT BY CAMPAIGN</vt:lpstr>
      <vt:lpstr>AVERAGE CONVERSION BY SEGMENT</vt:lpstr>
      <vt:lpstr>UNIT SOLD BY DATE</vt:lpstr>
      <vt:lpstr>Sheet13</vt:lpstr>
      <vt:lpstr>Sheet16</vt:lpstr>
      <vt:lpstr>Sheet4</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Ofosu</dc:creator>
  <cp:lastModifiedBy>Abigail Ofosu</cp:lastModifiedBy>
  <dcterms:created xsi:type="dcterms:W3CDTF">2025-06-25T08:42:55Z</dcterms:created>
  <dcterms:modified xsi:type="dcterms:W3CDTF">2025-06-26T17:23:53Z</dcterms:modified>
</cp:coreProperties>
</file>