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Meal" sheetId="2" r:id="rId5"/>
    <sheet state="visible" name="Deposit" sheetId="3" r:id="rId6"/>
    <sheet state="visible" name="Spending" sheetId="4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4">
      <text>
        <t xml:space="preserve">final meal rate reveal if account finally closed, on spending sheet change it to TRUE for final meal rate
	-ABID Hossain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2">
      <text>
        <t xml:space="preserve">This is market interval time some mess market daily some take reguler interval use 0 if merket daily
	-ABID Hossain</t>
      </text>
    </comment>
  </commentList>
</comments>
</file>

<file path=xl/sharedStrings.xml><?xml version="1.0" encoding="utf-8"?>
<sst xmlns="http://schemas.openxmlformats.org/spreadsheetml/2006/main" count="72" uniqueCount="60">
  <si>
    <t>Mess Meal Management System</t>
  </si>
  <si>
    <t>summary report</t>
  </si>
  <si>
    <t>Month</t>
  </si>
  <si>
    <t>March</t>
  </si>
  <si>
    <t>ID</t>
  </si>
  <si>
    <t>Members Name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</si>
  <si>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</si>
  <si>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</si>
  <si>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</si>
  <si>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</si>
  <si>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</si>
  <si>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</si>
  <si>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</si>
  <si>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</si>
  <si>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</si>
  <si>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</si>
  <si>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Meal Coceded</t>
  </si>
  <si>
    <t>Deposited Money</t>
  </si>
  <si>
    <t>Balance Status</t>
  </si>
  <si>
    <t xml:space="preserve">Managarial Period </t>
  </si>
  <si>
    <t xml:space="preserve">Average daily Meal </t>
  </si>
  <si>
    <t>Average daily Cost</t>
  </si>
  <si>
    <t>Average Cost per Meal</t>
  </si>
  <si>
    <t>Final Meal rate</t>
  </si>
  <si>
    <t>Manager</t>
  </si>
  <si>
    <t>ABID</t>
  </si>
  <si>
    <t>Manager Balance</t>
  </si>
  <si>
    <t xml:space="preserve">Shopping Due </t>
  </si>
  <si>
    <t>Daily Meal count</t>
  </si>
  <si>
    <t>"++"</t>
  </si>
  <si>
    <t>Day of Month</t>
  </si>
  <si>
    <t>Total:</t>
  </si>
  <si>
    <t>Daily deposit Taka</t>
  </si>
  <si>
    <t>Total deposit:</t>
  </si>
  <si>
    <t>Daily spending</t>
  </si>
  <si>
    <t>Whole Month Spending</t>
  </si>
  <si>
    <t>MM/DD/YY</t>
  </si>
  <si>
    <t>Market Interval Days</t>
  </si>
  <si>
    <t>Account start Date</t>
  </si>
  <si>
    <t>Day elapsed</t>
  </si>
  <si>
    <t>Accouut end Date</t>
  </si>
  <si>
    <t>F. Day Count</t>
  </si>
  <si>
    <t>No</t>
  </si>
  <si>
    <t>Date</t>
  </si>
  <si>
    <t>Marketer1 id</t>
  </si>
  <si>
    <t>Marketer2 id</t>
  </si>
  <si>
    <t>Paid</t>
  </si>
  <si>
    <t>Due</t>
  </si>
  <si>
    <t>Total spent</t>
  </si>
  <si>
    <t>Average Cost per day</t>
  </si>
  <si>
    <t xml:space="preserve">No </t>
  </si>
  <si>
    <t>Marketer id</t>
  </si>
  <si>
    <t xml:space="preserve">Purpose </t>
  </si>
  <si>
    <t>Amount Spent</t>
  </si>
  <si>
    <t>Account closed(T/F)</t>
  </si>
  <si>
    <t>fuel</t>
  </si>
  <si>
    <t>Total</t>
  </si>
  <si>
    <t xml:space="preserve">Total </t>
  </si>
  <si>
    <t>Per day</t>
  </si>
  <si>
    <t>Total spend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</si>
</sst>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9">
    <font>
      <sz val="10.0"/>
      <color rgb="FF000000"/>
      <name val="Arial"/>
      <scheme val="minor"/>
    </font>
    <font>
      <b/>
      <sz val="17.0"/>
      <color theme="1"/>
      <name val="Arial"/>
    </font>
    <font>
      <sz val="13.0"/>
      <color theme="1"/>
      <name val="Arial"/>
      <scheme val="minor"/>
    </font>
    <font>
      <sz val="12.0"/>
      <color theme="1"/>
      <name val="Arial"/>
      <scheme val="minor"/>
    </font>
    <font>
      <sz val="12.0"/>
      <color rgb="FFFF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b/>
      <sz val="13.0"/>
      <color theme="1"/>
      <name val="Arial"/>
      <scheme val="minor"/>
    </font>
    <font>
      <sz val="9.0"/>
      <color rgb="FF000000"/>
      <name val="&quot;Google Sans Mono&quot;"/>
    </font>
  </fonts>
  <fills count="8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3" numFmtId="0" xfId="0" applyFont="1"/>
    <xf borderId="1" fillId="0" fontId="3" numFmtId="0" xfId="0" applyAlignment="1" applyBorder="1" applyFont="1">
      <alignment horizontal="center" readingOrder="0"/>
    </xf>
    <xf borderId="1" fillId="3" fontId="3" numFmtId="0" xfId="0" applyAlignment="1" applyBorder="1" applyFill="1" applyFont="1">
      <alignment horizontal="center" readingOrder="0"/>
    </xf>
    <xf borderId="1" fillId="2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readingOrder="0"/>
    </xf>
    <xf borderId="1" fillId="3" fontId="3" numFmtId="0" xfId="0" applyAlignment="1" applyBorder="1" applyFont="1">
      <alignment horizontal="center"/>
    </xf>
    <xf borderId="1" fillId="2" fontId="3" numFmtId="0" xfId="0" applyAlignment="1" applyBorder="1" applyFont="1">
      <alignment horizontal="center"/>
    </xf>
    <xf borderId="1" fillId="4" fontId="3" numFmtId="4" xfId="0" applyAlignment="1" applyBorder="1" applyFill="1" applyFont="1" applyNumberFormat="1">
      <alignment horizontal="center"/>
    </xf>
    <xf borderId="0" fillId="0" fontId="3" numFmtId="1" xfId="0" applyFont="1" applyNumberFormat="1"/>
    <xf borderId="0" fillId="0" fontId="3" numFmtId="2" xfId="0" applyFont="1" applyNumberFormat="1"/>
    <xf borderId="0" fillId="5" fontId="3" numFmtId="0" xfId="0" applyAlignment="1" applyFill="1" applyFont="1">
      <alignment readingOrder="0"/>
    </xf>
    <xf borderId="0" fillId="5" fontId="3" numFmtId="0" xfId="0" applyFont="1"/>
    <xf borderId="0" fillId="6" fontId="3" numFmtId="0" xfId="0" applyAlignment="1" applyFill="1" applyFont="1">
      <alignment readingOrder="0"/>
    </xf>
    <xf borderId="0" fillId="6" fontId="4" numFmtId="0" xfId="0" applyFont="1"/>
    <xf borderId="0" fillId="2" fontId="5" numFmtId="0" xfId="0" applyAlignment="1" applyFont="1">
      <alignment horizontal="center" readingOrder="0"/>
    </xf>
    <xf borderId="0" fillId="0" fontId="6" numFmtId="0" xfId="0" applyAlignment="1" applyFont="1">
      <alignment readingOrder="0"/>
    </xf>
    <xf borderId="0" fillId="0" fontId="6" numFmtId="0" xfId="0" applyFont="1"/>
    <xf borderId="0" fillId="3" fontId="7" numFmtId="0" xfId="0" applyAlignment="1" applyFont="1">
      <alignment horizontal="center" readingOrder="0"/>
    </xf>
    <xf borderId="0" fillId="7" fontId="6" numFmtId="0" xfId="0" applyAlignment="1" applyFill="1" applyFont="1">
      <alignment horizontal="center" readingOrder="0"/>
    </xf>
    <xf borderId="1" fillId="7" fontId="6" numFmtId="0" xfId="0" applyAlignment="1" applyBorder="1" applyFont="1">
      <alignment horizontal="center" readingOrder="0"/>
    </xf>
    <xf borderId="0" fillId="0" fontId="6" numFmtId="164" xfId="0" applyAlignment="1" applyFont="1" applyNumberFormat="1">
      <alignment readingOrder="0"/>
    </xf>
    <xf borderId="0" fillId="0" fontId="6" numFmtId="165" xfId="0" applyAlignment="1" applyFont="1" applyNumberFormat="1">
      <alignment readingOrder="0"/>
    </xf>
    <xf borderId="0" fillId="0" fontId="6" numFmtId="164" xfId="0" applyFont="1" applyNumberFormat="1"/>
    <xf borderId="0" fillId="4" fontId="8" numFmtId="0" xfId="0" applyFont="1"/>
  </cellXfs>
  <cellStyles count="1">
    <cellStyle xfId="0" name="Normal" builtinId="0"/>
  </cellStyles>
  <dxfs count="2">
    <dxf>
      <font>
        <b/>
        <color rgb="FFFF0000"/>
      </font>
      <fill>
        <patternFill patternType="solid">
          <fgColor rgb="FFFFF2CC"/>
          <bgColor rgb="FFFFF2CC"/>
        </patternFill>
      </fill>
      <border/>
    </dxf>
    <dxf>
      <font>
        <b/>
        <color rgb="FF274E13"/>
      </font>
      <fill>
        <patternFill patternType="solid">
          <fgColor rgb="FFFFF2CC"/>
          <bgColor rgb="FFFFF2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13"/>
    <col customWidth="1" min="3" max="3" width="15.25"/>
  </cols>
  <sheetData>
    <row r="1">
      <c r="B1" s="1" t="s">
        <v>0</v>
      </c>
    </row>
    <row r="2">
      <c r="B2" s="2" t="s">
        <v>1</v>
      </c>
    </row>
    <row r="3">
      <c r="B3" s="3" t="s">
        <v>2</v>
      </c>
      <c r="C3" s="3" t="s">
        <v>3</v>
      </c>
      <c r="D3" s="4"/>
      <c r="E3" s="4"/>
      <c r="F3" s="4"/>
      <c r="G3" s="4"/>
      <c r="H3" s="4"/>
      <c r="I3" s="4"/>
      <c r="J3" s="4"/>
      <c r="K3" s="4"/>
    </row>
    <row r="4">
      <c r="B4" s="5" t="s">
        <v>4</v>
      </c>
      <c r="C4" s="6">
        <v>1.0</v>
      </c>
      <c r="D4" s="7">
        <v>2.0</v>
      </c>
      <c r="E4" s="6">
        <v>3.0</v>
      </c>
      <c r="F4" s="7">
        <v>4.0</v>
      </c>
      <c r="G4" s="6">
        <v>5.0</v>
      </c>
      <c r="H4" s="7">
        <v>6.0</v>
      </c>
      <c r="I4" s="6">
        <v>7.0</v>
      </c>
      <c r="J4" s="7">
        <v>8.0</v>
      </c>
      <c r="K4" s="6">
        <v>9.0</v>
      </c>
      <c r="L4" s="7">
        <v>10.0</v>
      </c>
    </row>
    <row r="5">
      <c r="B5" s="8" t="s">
        <v>5</v>
      </c>
      <c r="C5" s="6" t="s">
        <v>6</v>
      </c>
      <c r="D5" s="7" t="s">
        <v>7</v>
      </c>
      <c r="E5" s="6" t="s">
        <v>8</v>
      </c>
      <c r="F5" s="7" t="s">
        <v>9</v>
      </c>
      <c r="G5" s="6" t="s">
        <v>10</v>
      </c>
      <c r="H5" s="7" t="s">
        <v>11</v>
      </c>
      <c r="I5" s="6" t="s">
        <v>12</v>
      </c>
      <c r="J5" s="7" t="s">
        <v>13</v>
      </c>
      <c r="K5" s="6" t="s">
        <v>14</v>
      </c>
      <c r="L5" s="7" t="s">
        <v>15</v>
      </c>
    </row>
    <row r="6">
      <c r="B6" s="8" t="s">
        <v>16</v>
      </c>
      <c r="C6" s="9">
        <f>Meal!B36</f>
        <v>34</v>
      </c>
      <c r="D6" s="10">
        <f>Meal!C36</f>
        <v>38</v>
      </c>
      <c r="E6" s="9">
        <f>Meal!D36</f>
        <v>39</v>
      </c>
      <c r="F6" s="10">
        <f>Meal!E36</f>
        <v>36</v>
      </c>
      <c r="G6" s="9">
        <f>Meal!F36</f>
        <v>36</v>
      </c>
      <c r="H6" s="10">
        <f>Meal!G36</f>
        <v>36</v>
      </c>
      <c r="I6" s="9">
        <f>Meal!H36</f>
        <v>35</v>
      </c>
      <c r="J6" s="10">
        <f>Meal!I36</f>
        <v>35</v>
      </c>
      <c r="K6" s="9">
        <f>Meal!J36</f>
        <v>36</v>
      </c>
      <c r="L6" s="10">
        <f>Meal!K36</f>
        <v>39</v>
      </c>
    </row>
    <row r="7">
      <c r="B7" s="8" t="s">
        <v>17</v>
      </c>
      <c r="C7" s="9">
        <f>Deposit!B36</f>
        <v>2000</v>
      </c>
      <c r="D7" s="10">
        <f>Deposit!C36</f>
        <v>2500</v>
      </c>
      <c r="E7" s="9">
        <f>Deposit!D36</f>
        <v>2300</v>
      </c>
      <c r="F7" s="10">
        <f>Deposit!E36</f>
        <v>2500</v>
      </c>
      <c r="G7" s="9">
        <f>Deposit!F36</f>
        <v>2800</v>
      </c>
      <c r="H7" s="10">
        <f>Deposit!G36</f>
        <v>2100</v>
      </c>
      <c r="I7" s="9">
        <f>Deposit!H36</f>
        <v>2900</v>
      </c>
      <c r="J7" s="10">
        <f>Deposit!I36</f>
        <v>3500</v>
      </c>
      <c r="K7" s="9">
        <f>Deposit!J36</f>
        <v>2500</v>
      </c>
      <c r="L7" s="10">
        <f>Deposit!K36</f>
        <v>2200</v>
      </c>
    </row>
    <row r="8">
      <c r="B8" s="8" t="s">
        <v>18</v>
      </c>
      <c r="C8" s="11">
        <f>IF(Spending!$Q$4=TRUE,(C7-(C6*$C$14)),(C7-($C$13*C6)))</f>
        <v>-718.1318681</v>
      </c>
      <c r="D8" s="11">
        <f>IF(Spending!$Q$4=TRUE,(D7-(D6*$C$14)),(D7-($C$13*D6)))</f>
        <v>-537.9120879</v>
      </c>
      <c r="E8" s="11">
        <f>IF(Spending!$Q$4=TRUE,(E7-(E6*$C$14)),(E7-($C$13*E6)))</f>
        <v>-817.8571429</v>
      </c>
      <c r="F8" s="11">
        <f>IF(Spending!$Q$4=TRUE,(F7-(F6*$C$14)),(F7-($C$13*F6)))</f>
        <v>-378.021978</v>
      </c>
      <c r="G8" s="11">
        <f>IF(Spending!$Q$4=TRUE,(G7-(G6*$C$14)),(G7-($C$13*G6)))</f>
        <v>-78.02197802</v>
      </c>
      <c r="H8" s="11">
        <f>IF(Spending!$Q$4=TRUE,(H7-(H6*$C$14)),(H7-($C$13*H6)))</f>
        <v>-778.021978</v>
      </c>
      <c r="I8" s="11">
        <f>IF(Spending!$Q$4=TRUE,(I7-(I6*$C$14)),(I7-($C$13*I6)))</f>
        <v>101.9230769</v>
      </c>
      <c r="J8" s="11">
        <f>IF(Spending!$Q$4=TRUE,(J7-(J6*$C$14)),(J7-($C$13*J6)))</f>
        <v>701.9230769</v>
      </c>
      <c r="K8" s="11">
        <f>IF(Spending!$Q$4=TRUE,(K7-(K6*$C$14)),(K7-($C$13*K6)))</f>
        <v>-378.021978</v>
      </c>
      <c r="L8" s="11">
        <f>IF(Spending!$Q$4=TRUE,(L7-(L6*$C$14)),(L7-($C$13*L6)))</f>
        <v>-917.8571429</v>
      </c>
    </row>
    <row r="9">
      <c r="B9" s="4"/>
      <c r="C9" s="4"/>
    </row>
    <row r="10">
      <c r="B10" s="3" t="s">
        <v>19</v>
      </c>
      <c r="C10" s="4">
        <f>Spending!S3</f>
        <v>29</v>
      </c>
    </row>
    <row r="11">
      <c r="B11" s="3" t="s">
        <v>20</v>
      </c>
      <c r="C11" s="12">
        <f>sum(C6:L6)/Spending!S3</f>
        <v>12.55172414</v>
      </c>
    </row>
    <row r="12">
      <c r="B12" s="3" t="s">
        <v>21</v>
      </c>
      <c r="C12" s="13">
        <f>(Spending!H39+Spending!M40)</f>
        <v>1187.356322</v>
      </c>
    </row>
    <row r="13">
      <c r="B13" s="3" t="s">
        <v>22</v>
      </c>
      <c r="C13" s="13">
        <f>((Spending!H39+Spending!M40)*Spending!S3)/SUM(C6:L6)</f>
        <v>94.5970696</v>
      </c>
    </row>
    <row r="14">
      <c r="B14" s="3" t="s">
        <v>23</v>
      </c>
      <c r="C14" s="4">
        <f>IF(Spending!Q4=TRUE,(Spending!G39+Spending!O39)/SUM(Meal!B36:K36),"A/C Not Closed")</f>
        <v>79.94505495</v>
      </c>
    </row>
    <row r="15">
      <c r="B15" s="14" t="s">
        <v>24</v>
      </c>
      <c r="C15" s="14" t="s">
        <v>25</v>
      </c>
    </row>
    <row r="16">
      <c r="B16" s="14" t="s">
        <v>26</v>
      </c>
      <c r="C16" s="15">
        <f>Deposit!B37-(Spending!E39+Spending!M39)</f>
        <v>4200</v>
      </c>
    </row>
    <row r="17">
      <c r="B17" s="4"/>
      <c r="C17" s="4"/>
    </row>
    <row r="18">
      <c r="B18" s="16" t="s">
        <v>27</v>
      </c>
      <c r="C18" s="17">
        <f>Spending!F39</f>
        <v>8000</v>
      </c>
    </row>
  </sheetData>
  <mergeCells count="2">
    <mergeCell ref="B1:L1"/>
    <mergeCell ref="B2:L2"/>
  </mergeCells>
  <conditionalFormatting sqref="C8:L8">
    <cfRule type="cellIs" dxfId="0" priority="1" operator="lessThan">
      <formula>0</formula>
    </cfRule>
  </conditionalFormatting>
  <conditionalFormatting sqref="C8:L8">
    <cfRule type="cellIs" dxfId="1" priority="2" operator="greaterThan">
      <formula>0</formula>
    </cfRule>
  </conditionalFormatting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sheetData>
    <row r="1">
      <c r="A1" s="18" t="s">
        <v>28</v>
      </c>
    </row>
    <row r="2">
      <c r="A2" s="19" t="s">
        <v>4</v>
      </c>
      <c r="B2" s="19">
        <v>1.0</v>
      </c>
      <c r="C2" s="19">
        <v>2.0</v>
      </c>
      <c r="D2" s="19">
        <v>3.0</v>
      </c>
      <c r="E2" s="19">
        <v>4.0</v>
      </c>
      <c r="F2" s="19">
        <v>5.0</v>
      </c>
      <c r="G2" s="19">
        <v>6.0</v>
      </c>
      <c r="H2" s="19">
        <v>7.0</v>
      </c>
      <c r="I2" s="19">
        <v>8.0</v>
      </c>
      <c r="J2" s="19">
        <v>9.0</v>
      </c>
      <c r="K2" s="19">
        <v>10.0</v>
      </c>
      <c r="L2" s="19" t="s">
        <v>29</v>
      </c>
    </row>
    <row r="3">
      <c r="A3" s="19" t="s">
        <v>5</v>
      </c>
      <c r="B3" s="19" t="str">
        <f>Summary!C5</f>
        <v>A</v>
      </c>
      <c r="C3" s="19" t="str">
        <f>Summary!D5</f>
        <v>B</v>
      </c>
      <c r="D3" s="19" t="str">
        <f>Summary!E5</f>
        <v>C</v>
      </c>
      <c r="E3" s="19" t="str">
        <f>Summary!F5</f>
        <v>D</v>
      </c>
      <c r="F3" s="19" t="str">
        <f>Summary!G5</f>
        <v>E</v>
      </c>
      <c r="G3" s="19" t="str">
        <f>Summary!H5</f>
        <v>F</v>
      </c>
      <c r="H3" s="19" t="str">
        <f>Summary!I5</f>
        <v>G</v>
      </c>
      <c r="I3" s="19" t="str">
        <f>Summary!J5</f>
        <v>H</v>
      </c>
      <c r="J3" s="19" t="str">
        <f>Summary!K5</f>
        <v>I</v>
      </c>
      <c r="K3" s="19" t="str">
        <f>Summary!L5</f>
        <v>J</v>
      </c>
      <c r="L3" s="19" t="s">
        <v>29</v>
      </c>
    </row>
    <row r="4">
      <c r="A4" s="19" t="s">
        <v>30</v>
      </c>
    </row>
    <row r="5">
      <c r="A5" s="19">
        <v>1.0</v>
      </c>
      <c r="B5" s="20">
        <v>1.0</v>
      </c>
      <c r="C5" s="20">
        <v>1.0</v>
      </c>
      <c r="D5" s="20">
        <v>2.0</v>
      </c>
      <c r="E5" s="20">
        <v>2.0</v>
      </c>
      <c r="F5" s="20">
        <v>2.0</v>
      </c>
      <c r="G5" s="20">
        <v>1.0</v>
      </c>
      <c r="H5" s="20">
        <v>2.0</v>
      </c>
      <c r="I5" s="20">
        <v>1.0</v>
      </c>
      <c r="J5" s="20">
        <v>2.0</v>
      </c>
      <c r="K5" s="20">
        <v>2.0</v>
      </c>
    </row>
    <row r="6">
      <c r="A6" s="19">
        <v>2.0</v>
      </c>
      <c r="B6" s="20">
        <v>1.0</v>
      </c>
      <c r="C6" s="20">
        <v>1.0</v>
      </c>
      <c r="D6" s="20">
        <v>1.0</v>
      </c>
      <c r="E6" s="20">
        <v>2.0</v>
      </c>
      <c r="F6" s="20">
        <v>1.0</v>
      </c>
      <c r="G6" s="20">
        <v>1.0</v>
      </c>
      <c r="H6" s="20">
        <v>1.0</v>
      </c>
      <c r="I6" s="20">
        <v>2.0</v>
      </c>
      <c r="J6" s="20">
        <v>1.0</v>
      </c>
      <c r="K6" s="20">
        <v>2.0</v>
      </c>
    </row>
    <row r="7">
      <c r="A7" s="19">
        <v>3.0</v>
      </c>
      <c r="B7" s="20">
        <v>2.0</v>
      </c>
      <c r="C7" s="20">
        <v>2.0</v>
      </c>
      <c r="D7" s="20">
        <v>1.0</v>
      </c>
      <c r="E7" s="20">
        <v>2.0</v>
      </c>
      <c r="F7" s="20">
        <v>1.0</v>
      </c>
      <c r="G7" s="20">
        <v>2.0</v>
      </c>
      <c r="H7" s="20">
        <v>1.0</v>
      </c>
      <c r="I7" s="20">
        <v>2.0</v>
      </c>
      <c r="J7" s="20">
        <v>2.0</v>
      </c>
      <c r="K7" s="20">
        <v>2.0</v>
      </c>
    </row>
    <row r="8">
      <c r="A8" s="19">
        <v>4.0</v>
      </c>
      <c r="B8" s="20">
        <v>1.0</v>
      </c>
      <c r="C8" s="20">
        <v>1.0</v>
      </c>
      <c r="D8" s="20">
        <v>1.0</v>
      </c>
      <c r="E8" s="20">
        <v>2.0</v>
      </c>
      <c r="F8" s="20">
        <v>1.0</v>
      </c>
      <c r="G8" s="20">
        <v>2.0</v>
      </c>
      <c r="H8" s="20">
        <v>2.0</v>
      </c>
      <c r="I8" s="20">
        <v>2.0</v>
      </c>
      <c r="J8" s="20">
        <v>1.0</v>
      </c>
      <c r="K8" s="20">
        <v>2.0</v>
      </c>
    </row>
    <row r="9">
      <c r="A9" s="19">
        <v>5.0</v>
      </c>
      <c r="B9" s="20">
        <v>2.0</v>
      </c>
      <c r="C9" s="20">
        <v>1.0</v>
      </c>
      <c r="D9" s="20">
        <v>1.0</v>
      </c>
      <c r="E9" s="20">
        <v>1.0</v>
      </c>
      <c r="F9" s="20">
        <v>1.0</v>
      </c>
      <c r="G9" s="20">
        <v>2.0</v>
      </c>
      <c r="H9" s="20">
        <v>2.0</v>
      </c>
      <c r="I9" s="20">
        <v>2.0</v>
      </c>
      <c r="J9" s="20">
        <v>1.0</v>
      </c>
      <c r="K9" s="20">
        <v>2.0</v>
      </c>
    </row>
    <row r="10">
      <c r="A10" s="19">
        <v>6.0</v>
      </c>
      <c r="B10" s="20">
        <v>1.0</v>
      </c>
      <c r="C10" s="20">
        <v>2.0</v>
      </c>
      <c r="D10" s="20">
        <v>2.0</v>
      </c>
      <c r="E10" s="20">
        <v>1.0</v>
      </c>
      <c r="F10" s="20">
        <v>1.0</v>
      </c>
      <c r="G10" s="20">
        <v>2.0</v>
      </c>
      <c r="H10" s="20">
        <v>1.0</v>
      </c>
      <c r="I10" s="20">
        <v>1.0</v>
      </c>
      <c r="J10" s="20">
        <v>1.0</v>
      </c>
      <c r="K10" s="20">
        <v>2.0</v>
      </c>
    </row>
    <row r="11">
      <c r="A11" s="19">
        <v>7.0</v>
      </c>
      <c r="B11" s="20">
        <v>1.0</v>
      </c>
      <c r="C11" s="20">
        <v>2.0</v>
      </c>
      <c r="D11" s="20">
        <v>2.0</v>
      </c>
      <c r="E11" s="20">
        <v>1.0</v>
      </c>
      <c r="F11" s="20">
        <v>1.0</v>
      </c>
      <c r="G11" s="20">
        <v>2.0</v>
      </c>
      <c r="H11" s="20">
        <v>1.0</v>
      </c>
      <c r="I11" s="20">
        <v>1.0</v>
      </c>
      <c r="J11" s="20">
        <v>1.0</v>
      </c>
      <c r="K11" s="20">
        <v>1.0</v>
      </c>
    </row>
    <row r="12">
      <c r="A12" s="19">
        <v>8.0</v>
      </c>
      <c r="B12" s="20">
        <v>2.0</v>
      </c>
      <c r="C12" s="20">
        <v>2.0</v>
      </c>
      <c r="D12" s="20">
        <v>2.0</v>
      </c>
      <c r="E12" s="20">
        <v>1.0</v>
      </c>
      <c r="F12" s="20">
        <v>1.0</v>
      </c>
      <c r="G12" s="20">
        <v>2.0</v>
      </c>
      <c r="H12" s="20">
        <v>2.0</v>
      </c>
      <c r="I12" s="20">
        <v>1.0</v>
      </c>
      <c r="J12" s="20">
        <v>2.0</v>
      </c>
      <c r="K12" s="20">
        <v>1.0</v>
      </c>
    </row>
    <row r="13">
      <c r="A13" s="19">
        <v>9.0</v>
      </c>
      <c r="B13" s="20">
        <v>1.0</v>
      </c>
      <c r="C13" s="20">
        <v>2.0</v>
      </c>
      <c r="D13" s="20">
        <v>2.0</v>
      </c>
      <c r="E13" s="20">
        <v>2.0</v>
      </c>
      <c r="F13" s="20">
        <v>2.0</v>
      </c>
      <c r="G13" s="20">
        <v>1.0</v>
      </c>
      <c r="H13" s="20">
        <v>1.0</v>
      </c>
      <c r="I13" s="20">
        <v>1.0</v>
      </c>
      <c r="J13" s="20">
        <v>2.0</v>
      </c>
      <c r="K13" s="20">
        <v>1.0</v>
      </c>
    </row>
    <row r="14">
      <c r="A14" s="19">
        <v>10.0</v>
      </c>
      <c r="B14" s="20">
        <v>1.0</v>
      </c>
      <c r="C14" s="20">
        <v>2.0</v>
      </c>
      <c r="D14" s="20">
        <v>1.0</v>
      </c>
      <c r="E14" s="20">
        <v>1.0</v>
      </c>
      <c r="F14" s="20">
        <v>1.0</v>
      </c>
      <c r="G14" s="20">
        <v>1.0</v>
      </c>
      <c r="H14" s="20">
        <v>1.0</v>
      </c>
      <c r="I14" s="20">
        <v>1.0</v>
      </c>
      <c r="J14" s="20">
        <v>2.0</v>
      </c>
      <c r="K14" s="20">
        <v>1.0</v>
      </c>
    </row>
    <row r="15">
      <c r="A15" s="19">
        <v>11.0</v>
      </c>
      <c r="B15" s="20">
        <v>1.0</v>
      </c>
      <c r="C15" s="20">
        <v>2.0</v>
      </c>
      <c r="D15" s="20">
        <v>2.0</v>
      </c>
      <c r="E15" s="20">
        <v>2.0</v>
      </c>
      <c r="F15" s="20">
        <v>1.0</v>
      </c>
      <c r="G15" s="20">
        <v>1.0</v>
      </c>
      <c r="H15" s="20">
        <v>2.0</v>
      </c>
      <c r="I15" s="20">
        <v>2.0</v>
      </c>
      <c r="J15" s="20">
        <v>1.0</v>
      </c>
      <c r="K15" s="20">
        <v>2.0</v>
      </c>
    </row>
    <row r="16">
      <c r="A16" s="19">
        <v>12.0</v>
      </c>
      <c r="B16" s="20">
        <v>2.0</v>
      </c>
      <c r="C16" s="20">
        <v>2.0</v>
      </c>
      <c r="D16" s="20">
        <v>2.0</v>
      </c>
      <c r="E16" s="20">
        <v>2.0</v>
      </c>
      <c r="F16" s="20">
        <v>2.0</v>
      </c>
      <c r="G16" s="20">
        <v>1.0</v>
      </c>
      <c r="H16" s="20">
        <v>2.0</v>
      </c>
      <c r="I16" s="20">
        <v>1.0</v>
      </c>
      <c r="J16" s="20">
        <v>2.0</v>
      </c>
      <c r="K16" s="20">
        <v>2.0</v>
      </c>
    </row>
    <row r="17">
      <c r="A17" s="19">
        <v>13.0</v>
      </c>
      <c r="B17" s="20">
        <v>2.0</v>
      </c>
      <c r="C17" s="20">
        <v>1.0</v>
      </c>
      <c r="D17" s="20">
        <v>1.0</v>
      </c>
      <c r="E17" s="20">
        <v>1.0</v>
      </c>
      <c r="F17" s="20">
        <v>1.0</v>
      </c>
      <c r="G17" s="20">
        <v>1.0</v>
      </c>
      <c r="H17" s="20">
        <v>1.0</v>
      </c>
      <c r="I17" s="20">
        <v>1.0</v>
      </c>
      <c r="J17" s="20">
        <v>1.0</v>
      </c>
      <c r="K17" s="20">
        <v>1.0</v>
      </c>
    </row>
    <row r="18">
      <c r="A18" s="19">
        <v>14.0</v>
      </c>
      <c r="B18" s="20">
        <v>2.0</v>
      </c>
      <c r="C18" s="20">
        <v>2.0</v>
      </c>
      <c r="D18" s="20">
        <v>1.0</v>
      </c>
      <c r="E18" s="20">
        <v>1.0</v>
      </c>
      <c r="F18" s="20">
        <v>2.0</v>
      </c>
      <c r="G18" s="20">
        <v>1.0</v>
      </c>
      <c r="H18" s="20">
        <v>2.0</v>
      </c>
      <c r="I18" s="20">
        <v>2.0</v>
      </c>
      <c r="J18" s="20">
        <v>1.0</v>
      </c>
      <c r="K18" s="20">
        <v>1.0</v>
      </c>
    </row>
    <row r="19">
      <c r="A19" s="19">
        <v>15.0</v>
      </c>
      <c r="B19" s="20">
        <v>1.0</v>
      </c>
      <c r="C19" s="20">
        <v>1.0</v>
      </c>
      <c r="D19" s="20">
        <v>1.0</v>
      </c>
      <c r="E19" s="20">
        <v>1.0</v>
      </c>
      <c r="F19" s="20">
        <v>2.0</v>
      </c>
      <c r="G19" s="20">
        <v>1.0</v>
      </c>
      <c r="H19" s="20">
        <v>2.0</v>
      </c>
      <c r="I19" s="20">
        <v>1.0</v>
      </c>
      <c r="J19" s="20">
        <v>2.0</v>
      </c>
      <c r="K19" s="20">
        <v>2.0</v>
      </c>
    </row>
    <row r="20">
      <c r="A20" s="19">
        <v>16.0</v>
      </c>
      <c r="B20" s="20">
        <v>1.0</v>
      </c>
      <c r="C20" s="20">
        <v>1.0</v>
      </c>
      <c r="D20" s="20">
        <v>2.0</v>
      </c>
      <c r="E20" s="20">
        <v>1.0</v>
      </c>
      <c r="F20" s="20">
        <v>2.0</v>
      </c>
      <c r="G20" s="20">
        <v>1.0</v>
      </c>
      <c r="H20" s="20">
        <v>1.0</v>
      </c>
      <c r="I20" s="20">
        <v>2.0</v>
      </c>
      <c r="J20" s="20">
        <v>1.0</v>
      </c>
      <c r="K20" s="20">
        <v>2.0</v>
      </c>
    </row>
    <row r="21">
      <c r="A21" s="19">
        <v>17.0</v>
      </c>
      <c r="B21" s="20">
        <v>2.0</v>
      </c>
      <c r="C21" s="20">
        <v>2.0</v>
      </c>
      <c r="D21" s="20">
        <v>2.0</v>
      </c>
      <c r="E21" s="20">
        <v>2.0</v>
      </c>
      <c r="F21" s="20">
        <v>1.0</v>
      </c>
      <c r="G21" s="20">
        <v>2.0</v>
      </c>
      <c r="H21" s="20">
        <v>1.0</v>
      </c>
      <c r="I21" s="20">
        <v>1.0</v>
      </c>
      <c r="J21" s="20">
        <v>2.0</v>
      </c>
      <c r="K21" s="20">
        <v>1.0</v>
      </c>
    </row>
    <row r="22">
      <c r="A22" s="19">
        <v>18.0</v>
      </c>
      <c r="B22" s="20">
        <v>2.0</v>
      </c>
      <c r="C22" s="20">
        <v>2.0</v>
      </c>
      <c r="D22" s="20">
        <v>2.0</v>
      </c>
      <c r="E22" s="20">
        <v>2.0</v>
      </c>
      <c r="F22" s="20">
        <v>2.0</v>
      </c>
      <c r="G22" s="20">
        <v>1.0</v>
      </c>
      <c r="H22" s="20">
        <v>2.0</v>
      </c>
      <c r="I22" s="20">
        <v>2.0</v>
      </c>
      <c r="J22" s="20">
        <v>1.0</v>
      </c>
      <c r="K22" s="20">
        <v>1.0</v>
      </c>
    </row>
    <row r="23">
      <c r="A23" s="19">
        <v>19.0</v>
      </c>
      <c r="B23" s="20">
        <v>1.0</v>
      </c>
      <c r="C23" s="20">
        <v>2.0</v>
      </c>
      <c r="D23" s="20">
        <v>2.0</v>
      </c>
      <c r="E23" s="20">
        <v>1.0</v>
      </c>
      <c r="F23" s="20">
        <v>2.0</v>
      </c>
      <c r="G23" s="20">
        <v>2.0</v>
      </c>
      <c r="H23" s="20">
        <v>1.0</v>
      </c>
      <c r="I23" s="20">
        <v>2.0</v>
      </c>
      <c r="J23" s="20">
        <v>2.0</v>
      </c>
      <c r="K23" s="20">
        <v>2.0</v>
      </c>
    </row>
    <row r="24">
      <c r="A24" s="19">
        <v>20.0</v>
      </c>
      <c r="B24" s="20">
        <v>1.0</v>
      </c>
      <c r="C24" s="20">
        <v>2.0</v>
      </c>
      <c r="D24" s="20">
        <v>2.0</v>
      </c>
      <c r="E24" s="20">
        <v>2.0</v>
      </c>
      <c r="F24" s="20">
        <v>1.0</v>
      </c>
      <c r="G24" s="20">
        <v>2.0</v>
      </c>
      <c r="H24" s="20">
        <v>2.0</v>
      </c>
      <c r="I24" s="20">
        <v>2.0</v>
      </c>
      <c r="J24" s="20">
        <v>1.0</v>
      </c>
      <c r="K24" s="20">
        <v>2.0</v>
      </c>
    </row>
    <row r="25">
      <c r="A25" s="19">
        <v>21.0</v>
      </c>
      <c r="B25" s="20">
        <v>1.0</v>
      </c>
      <c r="C25" s="20">
        <v>2.0</v>
      </c>
      <c r="D25" s="20">
        <v>2.0</v>
      </c>
      <c r="E25" s="20">
        <v>2.0</v>
      </c>
      <c r="F25" s="20">
        <v>2.0</v>
      </c>
      <c r="G25" s="20">
        <v>2.0</v>
      </c>
      <c r="H25" s="20">
        <v>1.0</v>
      </c>
      <c r="I25" s="20">
        <v>2.0</v>
      </c>
      <c r="J25" s="20">
        <v>1.0</v>
      </c>
      <c r="K25" s="20">
        <v>2.0</v>
      </c>
    </row>
    <row r="26">
      <c r="A26" s="19">
        <v>22.0</v>
      </c>
      <c r="B26" s="20">
        <v>2.0</v>
      </c>
      <c r="C26" s="20">
        <v>1.0</v>
      </c>
      <c r="D26" s="20">
        <v>1.0</v>
      </c>
      <c r="E26" s="20">
        <v>2.0</v>
      </c>
      <c r="F26" s="20">
        <v>2.0</v>
      </c>
      <c r="G26" s="20">
        <v>2.0</v>
      </c>
      <c r="H26" s="20">
        <v>1.0</v>
      </c>
      <c r="I26" s="20">
        <v>1.0</v>
      </c>
      <c r="J26" s="20">
        <v>2.0</v>
      </c>
      <c r="K26" s="20">
        <v>2.0</v>
      </c>
    </row>
    <row r="27">
      <c r="A27" s="19">
        <v>23.0</v>
      </c>
      <c r="B27" s="20">
        <v>2.0</v>
      </c>
      <c r="C27" s="20">
        <v>1.0</v>
      </c>
      <c r="D27" s="20">
        <v>2.0</v>
      </c>
      <c r="E27" s="20">
        <v>1.0</v>
      </c>
      <c r="F27" s="20">
        <v>2.0</v>
      </c>
      <c r="G27" s="20">
        <v>2.0</v>
      </c>
      <c r="H27" s="20">
        <v>1.0</v>
      </c>
      <c r="I27" s="20">
        <v>1.0</v>
      </c>
      <c r="J27" s="20">
        <v>2.0</v>
      </c>
      <c r="K27" s="20">
        <v>2.0</v>
      </c>
    </row>
    <row r="28">
      <c r="A28" s="19">
        <v>24.0</v>
      </c>
      <c r="B28" s="20">
        <v>1.0</v>
      </c>
      <c r="C28" s="20">
        <v>1.0</v>
      </c>
      <c r="D28" s="20">
        <v>2.0</v>
      </c>
      <c r="E28" s="20">
        <v>1.0</v>
      </c>
      <c r="F28" s="20">
        <v>2.0</v>
      </c>
      <c r="G28" s="20">
        <v>1.0</v>
      </c>
      <c r="H28" s="20">
        <v>2.0</v>
      </c>
      <c r="I28" s="20">
        <v>1.0</v>
      </c>
      <c r="J28" s="20">
        <v>2.0</v>
      </c>
      <c r="K28" s="20">
        <v>1.0</v>
      </c>
    </row>
    <row r="29">
      <c r="A29" s="19">
        <v>25.0</v>
      </c>
    </row>
    <row r="30">
      <c r="A30" s="19">
        <v>26.0</v>
      </c>
    </row>
    <row r="31">
      <c r="A31" s="19">
        <v>27.0</v>
      </c>
    </row>
    <row r="32">
      <c r="A32" s="19">
        <v>28.0</v>
      </c>
    </row>
    <row r="33">
      <c r="A33" s="19">
        <v>29.0</v>
      </c>
    </row>
    <row r="34">
      <c r="A34" s="19">
        <v>30.0</v>
      </c>
    </row>
    <row r="35">
      <c r="A35" s="19">
        <v>31.0</v>
      </c>
    </row>
    <row r="36">
      <c r="A36" s="19" t="s">
        <v>31</v>
      </c>
      <c r="B36" s="20">
        <f t="shared" ref="B36:L36" si="1">SUM(B5:B35)</f>
        <v>34</v>
      </c>
      <c r="C36" s="20">
        <f t="shared" si="1"/>
        <v>38</v>
      </c>
      <c r="D36" s="20">
        <f t="shared" si="1"/>
        <v>39</v>
      </c>
      <c r="E36" s="20">
        <f t="shared" si="1"/>
        <v>36</v>
      </c>
      <c r="F36" s="20">
        <f t="shared" si="1"/>
        <v>36</v>
      </c>
      <c r="G36" s="20">
        <f t="shared" si="1"/>
        <v>36</v>
      </c>
      <c r="H36" s="20">
        <f t="shared" si="1"/>
        <v>35</v>
      </c>
      <c r="I36" s="20">
        <f t="shared" si="1"/>
        <v>35</v>
      </c>
      <c r="J36" s="20">
        <f t="shared" si="1"/>
        <v>36</v>
      </c>
      <c r="K36" s="20">
        <f t="shared" si="1"/>
        <v>39</v>
      </c>
      <c r="L36" s="20">
        <f t="shared" si="1"/>
        <v>0</v>
      </c>
    </row>
  </sheetData>
  <mergeCells count="1">
    <mergeCell ref="A1:K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2" max="2" width="5.63"/>
    <col customWidth="1" min="3" max="11" width="4.75"/>
  </cols>
  <sheetData>
    <row r="1">
      <c r="A1" s="18" t="s">
        <v>32</v>
      </c>
    </row>
    <row r="2">
      <c r="A2" s="19" t="s">
        <v>4</v>
      </c>
      <c r="B2" s="19">
        <v>1.0</v>
      </c>
      <c r="C2" s="19">
        <v>2.0</v>
      </c>
      <c r="D2" s="19">
        <v>3.0</v>
      </c>
      <c r="E2" s="19">
        <v>4.0</v>
      </c>
      <c r="F2" s="19">
        <v>5.0</v>
      </c>
      <c r="G2" s="19">
        <v>6.0</v>
      </c>
      <c r="H2" s="19">
        <v>7.0</v>
      </c>
      <c r="I2" s="19">
        <v>8.0</v>
      </c>
      <c r="J2" s="19">
        <v>9.0</v>
      </c>
      <c r="K2" s="19">
        <v>10.0</v>
      </c>
      <c r="L2" s="19" t="s">
        <v>29</v>
      </c>
    </row>
    <row r="3">
      <c r="A3" s="19" t="s">
        <v>5</v>
      </c>
      <c r="B3" s="19" t="str">
        <f>Summary!C5</f>
        <v>A</v>
      </c>
      <c r="C3" s="19" t="str">
        <f>Summary!D5</f>
        <v>B</v>
      </c>
      <c r="D3" s="19" t="str">
        <f>Summary!E5</f>
        <v>C</v>
      </c>
      <c r="E3" s="19" t="str">
        <f>Summary!F5</f>
        <v>D</v>
      </c>
      <c r="F3" s="19" t="str">
        <f>Summary!G5</f>
        <v>E</v>
      </c>
      <c r="G3" s="19" t="str">
        <f>Summary!H5</f>
        <v>F</v>
      </c>
      <c r="H3" s="19" t="str">
        <f>Summary!I5</f>
        <v>G</v>
      </c>
      <c r="I3" s="19" t="str">
        <f>Summary!J5</f>
        <v>H</v>
      </c>
      <c r="J3" s="19" t="str">
        <f>Summary!K5</f>
        <v>I</v>
      </c>
      <c r="K3" s="19" t="str">
        <f>Summary!L5</f>
        <v>J</v>
      </c>
      <c r="L3" s="19" t="s">
        <v>29</v>
      </c>
    </row>
    <row r="4">
      <c r="A4" s="19" t="s">
        <v>30</v>
      </c>
    </row>
    <row r="5">
      <c r="A5" s="19">
        <v>1.0</v>
      </c>
      <c r="B5" s="19">
        <v>1000.0</v>
      </c>
    </row>
    <row r="6">
      <c r="A6" s="19">
        <v>2.0</v>
      </c>
      <c r="F6" s="19">
        <v>1100.0</v>
      </c>
    </row>
    <row r="7">
      <c r="A7" s="19">
        <v>3.0</v>
      </c>
      <c r="D7" s="19">
        <v>1200.0</v>
      </c>
      <c r="E7" s="19">
        <v>1300.0</v>
      </c>
      <c r="H7" s="19">
        <v>1700.0</v>
      </c>
      <c r="I7" s="19">
        <v>2500.0</v>
      </c>
      <c r="K7" s="19">
        <v>1000.0</v>
      </c>
    </row>
    <row r="8">
      <c r="A8" s="19">
        <v>4.0</v>
      </c>
      <c r="C8" s="19">
        <v>1000.0</v>
      </c>
    </row>
    <row r="9">
      <c r="A9" s="19">
        <v>5.0</v>
      </c>
      <c r="G9" s="19">
        <v>1600.0</v>
      </c>
      <c r="K9" s="19">
        <v>500.0</v>
      </c>
    </row>
    <row r="10">
      <c r="A10" s="19">
        <v>6.0</v>
      </c>
      <c r="B10" s="19">
        <v>300.0</v>
      </c>
      <c r="J10" s="19">
        <v>2000.0</v>
      </c>
    </row>
    <row r="11">
      <c r="A11" s="19">
        <v>7.0</v>
      </c>
    </row>
    <row r="12">
      <c r="A12" s="19">
        <v>8.0</v>
      </c>
      <c r="D12" s="19">
        <v>900.0</v>
      </c>
    </row>
    <row r="13">
      <c r="A13" s="19">
        <v>9.0</v>
      </c>
      <c r="C13" s="19">
        <v>1000.0</v>
      </c>
      <c r="F13" s="19">
        <v>700.0</v>
      </c>
      <c r="G13" s="19">
        <v>500.0</v>
      </c>
      <c r="J13" s="19">
        <v>500.0</v>
      </c>
      <c r="K13" s="19">
        <v>700.0</v>
      </c>
    </row>
    <row r="14">
      <c r="A14" s="19">
        <v>10.0</v>
      </c>
      <c r="B14" s="19">
        <v>500.0</v>
      </c>
      <c r="E14" s="19">
        <v>700.0</v>
      </c>
    </row>
    <row r="15">
      <c r="A15" s="19">
        <v>11.0</v>
      </c>
      <c r="H15" s="19">
        <v>200.0</v>
      </c>
    </row>
    <row r="16">
      <c r="A16" s="19">
        <v>12.0</v>
      </c>
    </row>
    <row r="17">
      <c r="A17" s="19">
        <v>13.0</v>
      </c>
      <c r="I17" s="19">
        <v>1000.0</v>
      </c>
    </row>
    <row r="18">
      <c r="A18" s="19">
        <v>14.0</v>
      </c>
      <c r="F18" s="19">
        <v>1000.0</v>
      </c>
      <c r="H18" s="19">
        <v>1000.0</v>
      </c>
    </row>
    <row r="19">
      <c r="A19" s="19">
        <v>15.0</v>
      </c>
      <c r="B19" s="19">
        <v>200.0</v>
      </c>
      <c r="D19" s="19">
        <v>200.0</v>
      </c>
      <c r="E19" s="19">
        <v>500.0</v>
      </c>
    </row>
    <row r="20">
      <c r="A20" s="19">
        <v>16.0</v>
      </c>
      <c r="C20" s="19">
        <v>500.0</v>
      </c>
    </row>
    <row r="21">
      <c r="A21" s="19">
        <v>17.0</v>
      </c>
    </row>
    <row r="22">
      <c r="A22" s="19">
        <v>18.0</v>
      </c>
    </row>
    <row r="23">
      <c r="A23" s="19">
        <v>19.0</v>
      </c>
    </row>
    <row r="24">
      <c r="A24" s="19">
        <v>20.0</v>
      </c>
    </row>
    <row r="25">
      <c r="A25" s="19">
        <v>21.0</v>
      </c>
    </row>
    <row r="26">
      <c r="A26" s="19">
        <v>22.0</v>
      </c>
    </row>
    <row r="27">
      <c r="A27" s="19">
        <v>23.0</v>
      </c>
    </row>
    <row r="28">
      <c r="A28" s="19">
        <v>24.0</v>
      </c>
    </row>
    <row r="29">
      <c r="A29" s="19">
        <v>25.0</v>
      </c>
    </row>
    <row r="30">
      <c r="A30" s="19">
        <v>26.0</v>
      </c>
    </row>
    <row r="31">
      <c r="A31" s="19">
        <v>27.0</v>
      </c>
    </row>
    <row r="32">
      <c r="A32" s="19">
        <v>28.0</v>
      </c>
    </row>
    <row r="33">
      <c r="A33" s="19">
        <v>29.0</v>
      </c>
    </row>
    <row r="34">
      <c r="A34" s="19">
        <v>30.0</v>
      </c>
    </row>
    <row r="35">
      <c r="A35" s="19">
        <v>31.0</v>
      </c>
    </row>
    <row r="36">
      <c r="A36" s="19" t="s">
        <v>31</v>
      </c>
      <c r="B36" s="20">
        <f t="shared" ref="B36:L36" si="1">SUM(B5:B35)</f>
        <v>2000</v>
      </c>
      <c r="C36" s="20">
        <f t="shared" si="1"/>
        <v>2500</v>
      </c>
      <c r="D36" s="20">
        <f t="shared" si="1"/>
        <v>2300</v>
      </c>
      <c r="E36" s="20">
        <f t="shared" si="1"/>
        <v>2500</v>
      </c>
      <c r="F36" s="20">
        <f t="shared" si="1"/>
        <v>2800</v>
      </c>
      <c r="G36" s="20">
        <f t="shared" si="1"/>
        <v>2100</v>
      </c>
      <c r="H36" s="20">
        <f t="shared" si="1"/>
        <v>2900</v>
      </c>
      <c r="I36" s="20">
        <f t="shared" si="1"/>
        <v>3500</v>
      </c>
      <c r="J36" s="20">
        <f t="shared" si="1"/>
        <v>2500</v>
      </c>
      <c r="K36" s="20">
        <f t="shared" si="1"/>
        <v>2200</v>
      </c>
      <c r="L36" s="20">
        <f t="shared" si="1"/>
        <v>0</v>
      </c>
    </row>
    <row r="37">
      <c r="A37" s="19" t="s">
        <v>33</v>
      </c>
      <c r="B37" s="20">
        <f>SUM(B36:K36)</f>
        <v>25300</v>
      </c>
    </row>
  </sheetData>
  <mergeCells count="1">
    <mergeCell ref="A1:K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2" max="4" width="10.25"/>
    <col customWidth="1" min="5" max="5" width="7.63"/>
    <col customWidth="1" min="6" max="6" width="9.25"/>
    <col customWidth="1" min="12" max="12" width="10.13"/>
    <col customWidth="1" min="13" max="14" width="8.63"/>
    <col customWidth="1" min="16" max="16" width="15.75"/>
  </cols>
  <sheetData>
    <row r="1">
      <c r="A1" s="21" t="s">
        <v>34</v>
      </c>
      <c r="J1" s="18" t="s">
        <v>35</v>
      </c>
      <c r="Q1" s="19" t="s">
        <v>36</v>
      </c>
    </row>
    <row r="2">
      <c r="A2" s="22" t="s">
        <v>37</v>
      </c>
      <c r="D2" s="23">
        <v>3.0</v>
      </c>
      <c r="P2" s="19" t="s">
        <v>38</v>
      </c>
      <c r="Q2" s="24">
        <v>45352.0</v>
      </c>
      <c r="R2" s="19" t="s">
        <v>39</v>
      </c>
      <c r="S2" s="20">
        <f>(TODAY()-Q2)</f>
        <v>74</v>
      </c>
    </row>
    <row r="3">
      <c r="P3" s="19" t="s">
        <v>40</v>
      </c>
      <c r="Q3" s="25">
        <v>45381.0</v>
      </c>
      <c r="R3" s="19" t="s">
        <v>41</v>
      </c>
      <c r="S3" s="20">
        <f>if(S2&lt;32,S2,Q3-Q2)</f>
        <v>29</v>
      </c>
    </row>
    <row r="4">
      <c r="A4" s="19" t="s">
        <v>42</v>
      </c>
      <c r="B4" s="19" t="s">
        <v>43</v>
      </c>
      <c r="C4" s="19" t="s">
        <v>44</v>
      </c>
      <c r="D4" s="19" t="s">
        <v>45</v>
      </c>
      <c r="E4" s="19" t="s">
        <v>46</v>
      </c>
      <c r="F4" s="19" t="s">
        <v>47</v>
      </c>
      <c r="G4" s="19" t="s">
        <v>48</v>
      </c>
      <c r="H4" s="19" t="s">
        <v>49</v>
      </c>
      <c r="J4" s="19" t="s">
        <v>50</v>
      </c>
      <c r="K4" s="19" t="s">
        <v>51</v>
      </c>
      <c r="L4" s="19" t="s">
        <v>52</v>
      </c>
      <c r="M4" s="19" t="s">
        <v>46</v>
      </c>
      <c r="N4" s="19" t="s">
        <v>47</v>
      </c>
      <c r="O4" s="19" t="s">
        <v>53</v>
      </c>
      <c r="P4" s="19" t="s">
        <v>54</v>
      </c>
      <c r="Q4" s="19" t="b">
        <v>1</v>
      </c>
    </row>
    <row r="5">
      <c r="A5" s="19">
        <v>1.0</v>
      </c>
      <c r="B5" s="24">
        <f>Q2</f>
        <v>45352</v>
      </c>
      <c r="C5" s="19">
        <v>4.0</v>
      </c>
      <c r="D5" s="19">
        <v>7.0</v>
      </c>
      <c r="E5" s="19">
        <v>2000.0</v>
      </c>
      <c r="F5" s="19">
        <v>1000.0</v>
      </c>
      <c r="G5" s="20">
        <f t="shared" ref="G5:G38" si="1">E5+F5</f>
        <v>3000</v>
      </c>
      <c r="H5" s="20">
        <f t="shared" ref="H5:H38" si="2">IF($D$2&gt;1,G5/$D$2,G5)</f>
        <v>1000</v>
      </c>
      <c r="J5" s="19">
        <v>1.0</v>
      </c>
      <c r="K5" s="19">
        <v>5.0</v>
      </c>
      <c r="L5" s="19" t="s">
        <v>55</v>
      </c>
      <c r="M5" s="19">
        <v>1500.0</v>
      </c>
      <c r="O5" s="20">
        <f t="shared" ref="O5:O38" si="3">SUM(M5:N5)</f>
        <v>1500</v>
      </c>
    </row>
    <row r="6">
      <c r="A6" s="19">
        <v>2.0</v>
      </c>
      <c r="B6" s="26">
        <f t="shared" ref="B6:B12" si="4">B5+$D$2</f>
        <v>45355</v>
      </c>
      <c r="C6" s="19">
        <v>3.0</v>
      </c>
      <c r="D6" s="19">
        <v>9.0</v>
      </c>
      <c r="E6" s="19">
        <v>1800.0</v>
      </c>
      <c r="F6" s="19">
        <v>1200.0</v>
      </c>
      <c r="G6" s="20">
        <f t="shared" si="1"/>
        <v>3000</v>
      </c>
      <c r="H6" s="20">
        <f t="shared" si="2"/>
        <v>1000</v>
      </c>
      <c r="J6" s="19">
        <v>2.0</v>
      </c>
      <c r="K6" s="19">
        <v>6.0</v>
      </c>
      <c r="L6" s="19" t="s">
        <v>55</v>
      </c>
      <c r="M6" s="19">
        <v>2000.0</v>
      </c>
      <c r="O6" s="20">
        <f t="shared" si="3"/>
        <v>2000</v>
      </c>
    </row>
    <row r="7">
      <c r="A7" s="19">
        <v>3.0</v>
      </c>
      <c r="B7" s="26">
        <f t="shared" si="4"/>
        <v>45358</v>
      </c>
      <c r="C7" s="19">
        <v>4.0</v>
      </c>
      <c r="D7" s="19">
        <v>8.0</v>
      </c>
      <c r="E7" s="19">
        <v>2500.0</v>
      </c>
      <c r="F7" s="19">
        <v>1300.0</v>
      </c>
      <c r="G7" s="20">
        <f t="shared" si="1"/>
        <v>3800</v>
      </c>
      <c r="H7" s="20">
        <f t="shared" si="2"/>
        <v>1266.666667</v>
      </c>
      <c r="J7" s="19">
        <v>3.0</v>
      </c>
      <c r="O7" s="20">
        <f t="shared" si="3"/>
        <v>0</v>
      </c>
    </row>
    <row r="8">
      <c r="A8" s="19">
        <v>4.0</v>
      </c>
      <c r="B8" s="26">
        <f t="shared" si="4"/>
        <v>45361</v>
      </c>
      <c r="C8" s="19">
        <v>5.0</v>
      </c>
      <c r="D8" s="19">
        <v>3.0</v>
      </c>
      <c r="E8" s="19">
        <v>2700.0</v>
      </c>
      <c r="F8" s="19">
        <v>800.0</v>
      </c>
      <c r="G8" s="20">
        <f t="shared" si="1"/>
        <v>3500</v>
      </c>
      <c r="H8" s="20">
        <f t="shared" si="2"/>
        <v>1166.666667</v>
      </c>
      <c r="J8" s="19">
        <v>4.0</v>
      </c>
      <c r="O8" s="20">
        <f t="shared" si="3"/>
        <v>0</v>
      </c>
    </row>
    <row r="9">
      <c r="A9" s="19">
        <v>5.0</v>
      </c>
      <c r="B9" s="26">
        <f t="shared" si="4"/>
        <v>45364</v>
      </c>
      <c r="C9" s="19">
        <v>1.0</v>
      </c>
      <c r="D9" s="19">
        <v>7.0</v>
      </c>
      <c r="E9" s="19">
        <v>2300.0</v>
      </c>
      <c r="F9" s="19">
        <v>600.0</v>
      </c>
      <c r="G9" s="20">
        <f t="shared" si="1"/>
        <v>2900</v>
      </c>
      <c r="H9" s="20">
        <f t="shared" si="2"/>
        <v>966.6666667</v>
      </c>
      <c r="J9" s="19">
        <v>5.0</v>
      </c>
      <c r="O9" s="20">
        <f t="shared" si="3"/>
        <v>0</v>
      </c>
    </row>
    <row r="10">
      <c r="A10" s="19">
        <v>6.0</v>
      </c>
      <c r="B10" s="26">
        <f t="shared" si="4"/>
        <v>45367</v>
      </c>
      <c r="C10" s="19">
        <v>3.0</v>
      </c>
      <c r="D10" s="19">
        <v>1.0</v>
      </c>
      <c r="E10" s="19">
        <v>2400.0</v>
      </c>
      <c r="F10" s="19">
        <v>900.0</v>
      </c>
      <c r="G10" s="20">
        <f t="shared" si="1"/>
        <v>3300</v>
      </c>
      <c r="H10" s="20">
        <f t="shared" si="2"/>
        <v>1100</v>
      </c>
      <c r="J10" s="19">
        <v>6.0</v>
      </c>
      <c r="O10" s="20">
        <f t="shared" si="3"/>
        <v>0</v>
      </c>
    </row>
    <row r="11">
      <c r="A11" s="19">
        <v>7.0</v>
      </c>
      <c r="B11" s="26">
        <f t="shared" si="4"/>
        <v>45370</v>
      </c>
      <c r="C11" s="19">
        <v>8.0</v>
      </c>
      <c r="D11" s="19">
        <v>2.0</v>
      </c>
      <c r="E11" s="19">
        <v>1900.0</v>
      </c>
      <c r="F11" s="19">
        <v>1000.0</v>
      </c>
      <c r="G11" s="20">
        <f t="shared" si="1"/>
        <v>2900</v>
      </c>
      <c r="H11" s="20">
        <f t="shared" si="2"/>
        <v>966.6666667</v>
      </c>
      <c r="J11" s="19">
        <v>7.0</v>
      </c>
      <c r="O11" s="20">
        <f t="shared" si="3"/>
        <v>0</v>
      </c>
    </row>
    <row r="12">
      <c r="A12" s="19">
        <v>8.0</v>
      </c>
      <c r="B12" s="26">
        <f t="shared" si="4"/>
        <v>45373</v>
      </c>
      <c r="C12" s="19">
        <v>9.0</v>
      </c>
      <c r="D12" s="19">
        <v>4.0</v>
      </c>
      <c r="E12" s="19">
        <v>2000.0</v>
      </c>
      <c r="F12" s="19">
        <v>1200.0</v>
      </c>
      <c r="G12" s="20">
        <f t="shared" si="1"/>
        <v>3200</v>
      </c>
      <c r="H12" s="20">
        <f t="shared" si="2"/>
        <v>1066.666667</v>
      </c>
      <c r="J12" s="19">
        <v>8.0</v>
      </c>
      <c r="O12" s="20">
        <f t="shared" si="3"/>
        <v>0</v>
      </c>
    </row>
    <row r="13">
      <c r="A13" s="19">
        <v>9.0</v>
      </c>
      <c r="G13" s="20">
        <f t="shared" si="1"/>
        <v>0</v>
      </c>
      <c r="H13" s="20">
        <f t="shared" si="2"/>
        <v>0</v>
      </c>
      <c r="J13" s="19">
        <v>9.0</v>
      </c>
      <c r="O13" s="20">
        <f t="shared" si="3"/>
        <v>0</v>
      </c>
    </row>
    <row r="14">
      <c r="A14" s="19">
        <v>10.0</v>
      </c>
      <c r="G14" s="20">
        <f t="shared" si="1"/>
        <v>0</v>
      </c>
      <c r="H14" s="20">
        <f t="shared" si="2"/>
        <v>0</v>
      </c>
      <c r="J14" s="19">
        <v>10.0</v>
      </c>
      <c r="O14" s="20">
        <f t="shared" si="3"/>
        <v>0</v>
      </c>
    </row>
    <row r="15">
      <c r="A15" s="19">
        <v>11.0</v>
      </c>
      <c r="G15" s="20">
        <f t="shared" si="1"/>
        <v>0</v>
      </c>
      <c r="H15" s="20">
        <f t="shared" si="2"/>
        <v>0</v>
      </c>
      <c r="J15" s="19">
        <v>11.0</v>
      </c>
      <c r="O15" s="20">
        <f t="shared" si="3"/>
        <v>0</v>
      </c>
    </row>
    <row r="16">
      <c r="A16" s="19">
        <v>12.0</v>
      </c>
      <c r="G16" s="20">
        <f t="shared" si="1"/>
        <v>0</v>
      </c>
      <c r="H16" s="20">
        <f t="shared" si="2"/>
        <v>0</v>
      </c>
      <c r="J16" s="19">
        <v>12.0</v>
      </c>
      <c r="O16" s="20">
        <f t="shared" si="3"/>
        <v>0</v>
      </c>
    </row>
    <row r="17">
      <c r="A17" s="19">
        <v>13.0</v>
      </c>
      <c r="G17" s="20">
        <f t="shared" si="1"/>
        <v>0</v>
      </c>
      <c r="H17" s="20">
        <f t="shared" si="2"/>
        <v>0</v>
      </c>
      <c r="J17" s="19">
        <v>13.0</v>
      </c>
      <c r="O17" s="20">
        <f t="shared" si="3"/>
        <v>0</v>
      </c>
    </row>
    <row r="18">
      <c r="A18" s="19">
        <v>14.0</v>
      </c>
      <c r="G18" s="20">
        <f t="shared" si="1"/>
        <v>0</v>
      </c>
      <c r="H18" s="20">
        <f t="shared" si="2"/>
        <v>0</v>
      </c>
      <c r="J18" s="19">
        <v>14.0</v>
      </c>
      <c r="O18" s="20">
        <f t="shared" si="3"/>
        <v>0</v>
      </c>
    </row>
    <row r="19">
      <c r="A19" s="19">
        <v>15.0</v>
      </c>
      <c r="G19" s="20">
        <f t="shared" si="1"/>
        <v>0</v>
      </c>
      <c r="H19" s="20">
        <f t="shared" si="2"/>
        <v>0</v>
      </c>
      <c r="J19" s="19">
        <v>15.0</v>
      </c>
      <c r="O19" s="20">
        <f t="shared" si="3"/>
        <v>0</v>
      </c>
    </row>
    <row r="20">
      <c r="A20" s="19">
        <v>16.0</v>
      </c>
      <c r="G20" s="20">
        <f t="shared" si="1"/>
        <v>0</v>
      </c>
      <c r="H20" s="20">
        <f t="shared" si="2"/>
        <v>0</v>
      </c>
      <c r="J20" s="19">
        <v>16.0</v>
      </c>
      <c r="O20" s="20">
        <f t="shared" si="3"/>
        <v>0</v>
      </c>
    </row>
    <row r="21">
      <c r="A21" s="19">
        <v>17.0</v>
      </c>
      <c r="G21" s="20">
        <f t="shared" si="1"/>
        <v>0</v>
      </c>
      <c r="H21" s="20">
        <f t="shared" si="2"/>
        <v>0</v>
      </c>
      <c r="J21" s="19">
        <v>17.0</v>
      </c>
      <c r="O21" s="20">
        <f t="shared" si="3"/>
        <v>0</v>
      </c>
    </row>
    <row r="22">
      <c r="A22" s="19">
        <v>18.0</v>
      </c>
      <c r="G22" s="20">
        <f t="shared" si="1"/>
        <v>0</v>
      </c>
      <c r="H22" s="20">
        <f t="shared" si="2"/>
        <v>0</v>
      </c>
      <c r="J22" s="19">
        <v>18.0</v>
      </c>
      <c r="O22" s="20">
        <f t="shared" si="3"/>
        <v>0</v>
      </c>
    </row>
    <row r="23">
      <c r="A23" s="19">
        <v>19.0</v>
      </c>
      <c r="G23" s="20">
        <f t="shared" si="1"/>
        <v>0</v>
      </c>
      <c r="H23" s="20">
        <f t="shared" si="2"/>
        <v>0</v>
      </c>
      <c r="J23" s="19">
        <v>19.0</v>
      </c>
      <c r="O23" s="20">
        <f t="shared" si="3"/>
        <v>0</v>
      </c>
    </row>
    <row r="24">
      <c r="A24" s="19">
        <v>20.0</v>
      </c>
      <c r="G24" s="20">
        <f t="shared" si="1"/>
        <v>0</v>
      </c>
      <c r="H24" s="20">
        <f t="shared" si="2"/>
        <v>0</v>
      </c>
      <c r="J24" s="19">
        <v>20.0</v>
      </c>
      <c r="O24" s="20">
        <f t="shared" si="3"/>
        <v>0</v>
      </c>
    </row>
    <row r="25">
      <c r="A25" s="19">
        <v>21.0</v>
      </c>
      <c r="G25" s="20">
        <f t="shared" si="1"/>
        <v>0</v>
      </c>
      <c r="H25" s="20">
        <f t="shared" si="2"/>
        <v>0</v>
      </c>
      <c r="J25" s="19">
        <v>21.0</v>
      </c>
      <c r="O25" s="20">
        <f t="shared" si="3"/>
        <v>0</v>
      </c>
    </row>
    <row r="26">
      <c r="A26" s="19">
        <v>22.0</v>
      </c>
      <c r="G26" s="20">
        <f t="shared" si="1"/>
        <v>0</v>
      </c>
      <c r="H26" s="20">
        <f t="shared" si="2"/>
        <v>0</v>
      </c>
      <c r="J26" s="19">
        <v>22.0</v>
      </c>
      <c r="O26" s="20">
        <f t="shared" si="3"/>
        <v>0</v>
      </c>
    </row>
    <row r="27">
      <c r="A27" s="19">
        <v>23.0</v>
      </c>
      <c r="G27" s="20">
        <f t="shared" si="1"/>
        <v>0</v>
      </c>
      <c r="H27" s="20">
        <f t="shared" si="2"/>
        <v>0</v>
      </c>
      <c r="J27" s="19">
        <v>23.0</v>
      </c>
      <c r="O27" s="20">
        <f t="shared" si="3"/>
        <v>0</v>
      </c>
    </row>
    <row r="28">
      <c r="A28" s="19">
        <v>24.0</v>
      </c>
      <c r="G28" s="20">
        <f t="shared" si="1"/>
        <v>0</v>
      </c>
      <c r="H28" s="20">
        <f t="shared" si="2"/>
        <v>0</v>
      </c>
      <c r="J28" s="19">
        <v>24.0</v>
      </c>
      <c r="O28" s="20">
        <f t="shared" si="3"/>
        <v>0</v>
      </c>
    </row>
    <row r="29">
      <c r="A29" s="19">
        <v>25.0</v>
      </c>
      <c r="G29" s="20">
        <f t="shared" si="1"/>
        <v>0</v>
      </c>
      <c r="H29" s="20">
        <f t="shared" si="2"/>
        <v>0</v>
      </c>
      <c r="J29" s="19">
        <v>25.0</v>
      </c>
      <c r="O29" s="20">
        <f t="shared" si="3"/>
        <v>0</v>
      </c>
    </row>
    <row r="30">
      <c r="A30" s="19">
        <v>26.0</v>
      </c>
      <c r="G30" s="20">
        <f t="shared" si="1"/>
        <v>0</v>
      </c>
      <c r="H30" s="20">
        <f t="shared" si="2"/>
        <v>0</v>
      </c>
      <c r="J30" s="19">
        <v>26.0</v>
      </c>
      <c r="O30" s="20">
        <f t="shared" si="3"/>
        <v>0</v>
      </c>
    </row>
    <row r="31">
      <c r="A31" s="19">
        <v>27.0</v>
      </c>
      <c r="G31" s="20">
        <f t="shared" si="1"/>
        <v>0</v>
      </c>
      <c r="H31" s="20">
        <f t="shared" si="2"/>
        <v>0</v>
      </c>
      <c r="J31" s="19">
        <v>27.0</v>
      </c>
      <c r="O31" s="20">
        <f t="shared" si="3"/>
        <v>0</v>
      </c>
    </row>
    <row r="32">
      <c r="A32" s="19">
        <v>28.0</v>
      </c>
      <c r="G32" s="20">
        <f t="shared" si="1"/>
        <v>0</v>
      </c>
      <c r="H32" s="20">
        <f t="shared" si="2"/>
        <v>0</v>
      </c>
      <c r="J32" s="19">
        <v>28.0</v>
      </c>
      <c r="O32" s="20">
        <f t="shared" si="3"/>
        <v>0</v>
      </c>
    </row>
    <row r="33">
      <c r="A33" s="19">
        <v>29.0</v>
      </c>
      <c r="G33" s="20">
        <f t="shared" si="1"/>
        <v>0</v>
      </c>
      <c r="H33" s="20">
        <f t="shared" si="2"/>
        <v>0</v>
      </c>
      <c r="J33" s="19">
        <v>29.0</v>
      </c>
      <c r="O33" s="20">
        <f t="shared" si="3"/>
        <v>0</v>
      </c>
    </row>
    <row r="34">
      <c r="A34" s="19">
        <v>30.0</v>
      </c>
      <c r="G34" s="20">
        <f t="shared" si="1"/>
        <v>0</v>
      </c>
      <c r="H34" s="20">
        <f t="shared" si="2"/>
        <v>0</v>
      </c>
      <c r="J34" s="19">
        <v>30.0</v>
      </c>
      <c r="O34" s="20">
        <f t="shared" si="3"/>
        <v>0</v>
      </c>
    </row>
    <row r="35">
      <c r="A35" s="19">
        <v>31.0</v>
      </c>
      <c r="G35" s="20">
        <f t="shared" si="1"/>
        <v>0</v>
      </c>
      <c r="H35" s="20">
        <f t="shared" si="2"/>
        <v>0</v>
      </c>
      <c r="J35" s="19">
        <v>31.0</v>
      </c>
      <c r="O35" s="20">
        <f t="shared" si="3"/>
        <v>0</v>
      </c>
    </row>
    <row r="36">
      <c r="A36" s="19">
        <v>32.0</v>
      </c>
      <c r="G36" s="20">
        <f t="shared" si="1"/>
        <v>0</v>
      </c>
      <c r="H36" s="20">
        <f t="shared" si="2"/>
        <v>0</v>
      </c>
      <c r="J36" s="19">
        <v>32.0</v>
      </c>
      <c r="O36" s="20">
        <f t="shared" si="3"/>
        <v>0</v>
      </c>
    </row>
    <row r="37">
      <c r="A37" s="19">
        <v>33.0</v>
      </c>
      <c r="G37" s="20">
        <f t="shared" si="1"/>
        <v>0</v>
      </c>
      <c r="H37" s="20">
        <f t="shared" si="2"/>
        <v>0</v>
      </c>
      <c r="J37" s="19">
        <v>33.0</v>
      </c>
      <c r="O37" s="20">
        <f t="shared" si="3"/>
        <v>0</v>
      </c>
    </row>
    <row r="38">
      <c r="A38" s="19">
        <v>34.0</v>
      </c>
      <c r="G38" s="20">
        <f t="shared" si="1"/>
        <v>0</v>
      </c>
      <c r="H38" s="20">
        <f t="shared" si="2"/>
        <v>0</v>
      </c>
      <c r="J38" s="19">
        <v>34.0</v>
      </c>
      <c r="O38" s="20">
        <f t="shared" si="3"/>
        <v>0</v>
      </c>
    </row>
    <row r="39">
      <c r="A39" s="19" t="s">
        <v>56</v>
      </c>
      <c r="E39" s="27">
        <f t="shared" ref="E39:G39" si="5">SUM(E5:E38)</f>
        <v>17600</v>
      </c>
      <c r="F39" s="27">
        <f t="shared" si="5"/>
        <v>8000</v>
      </c>
      <c r="G39" s="27">
        <f t="shared" si="5"/>
        <v>25600</v>
      </c>
      <c r="H39" s="20">
        <f>AVERAGEIF(H5:H38,"&gt;0",H5:H38)</f>
        <v>1066.666667</v>
      </c>
      <c r="J39" s="19" t="s">
        <v>57</v>
      </c>
      <c r="M39" s="27">
        <f>SUM(M5:M38)</f>
        <v>3500</v>
      </c>
      <c r="O39" s="20">
        <f>SUM(O5:O38)</f>
        <v>3500</v>
      </c>
    </row>
    <row r="40">
      <c r="L40" s="19" t="s">
        <v>58</v>
      </c>
      <c r="M40" s="20">
        <f>M39/S3</f>
        <v>120.6896552</v>
      </c>
    </row>
    <row r="41">
      <c r="A41" s="19" t="s">
        <v>59</v>
      </c>
      <c r="B41" s="20">
        <f>G39+O39</f>
        <v>29100</v>
      </c>
    </row>
  </sheetData>
  <mergeCells count="3">
    <mergeCell ref="A1:G1"/>
    <mergeCell ref="J1:O1"/>
    <mergeCell ref="A2:C2"/>
  </mergeCells>
  <drawing r:id="rId2"/>
  <legacyDrawing r:id="rId3"/>
</worksheet>
</file>