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0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ido\OneDrive\Documents\CWC work\Unit 42\"/>
    </mc:Choice>
  </mc:AlternateContent>
  <xr:revisionPtr revIDLastSave="0" documentId="55D5D54EF4C4DE61F584DCC440A6B316C56B7AB5" xr6:coauthVersionLast="17" xr6:coauthVersionMax="17" xr10:uidLastSave="{00000000-0000-0000-0000-000000000000}"/>
  <bookViews>
    <workbookView xWindow="0" yWindow="0" windowWidth="11472" windowHeight="5664" xr2:uid="{00000000-000D-0000-FFFF-FFFF00000000}"/>
  </bookViews>
  <sheets>
    <sheet name="Welcome Sheet" sheetId="10" r:id="rId1"/>
    <sheet name="Homes" sheetId="6" r:id="rId2"/>
    <sheet name="Staff" sheetId="3" r:id="rId3"/>
    <sheet name="Seller" sheetId="8" r:id="rId4"/>
    <sheet name="Buyers" sheetId="1" r:id="rId5"/>
    <sheet name="Sales" sheetId="5" r:id="rId6"/>
    <sheet name="Pivot Table and Chart" sheetId="9" r:id="rId7"/>
  </sheets>
  <definedNames>
    <definedName name="Buyers">Buyers!$A$1:$D$35</definedName>
    <definedName name="BuyersInfo">Buyers!$A$2:$D$35</definedName>
    <definedName name="Homes">Homes!$A$1:$E$21</definedName>
    <definedName name="List">Staff!$A$1:$C$11</definedName>
    <definedName name="Seller">Seller!$A$1:$F$21</definedName>
    <definedName name="SellerInfo">Seller!$A$1:$F$21</definedName>
    <definedName name="Staff">Staff!$A$1:$C$11</definedName>
    <definedName name="StaffInfo">Staff!$A$2:$C$11</definedName>
    <definedName name="Tryout">Staff!$B$2:$C$11</definedName>
  </definedNames>
  <calcPr calcId="171026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B2" i="5"/>
  <c r="E2" i="5"/>
  <c r="C2" i="5"/>
  <c r="E3" i="5"/>
  <c r="E14" i="5"/>
  <c r="G4" i="5"/>
  <c r="G5" i="5"/>
  <c r="G6" i="5"/>
  <c r="G7" i="5"/>
  <c r="G8" i="5"/>
  <c r="G9" i="5"/>
  <c r="G10" i="5"/>
  <c r="G11" i="5"/>
  <c r="E4" i="5"/>
  <c r="E5" i="5"/>
  <c r="E6" i="5"/>
  <c r="E7" i="5"/>
  <c r="E8" i="5"/>
  <c r="E9" i="5"/>
  <c r="E10" i="5"/>
  <c r="E11" i="5"/>
  <c r="E12" i="5"/>
  <c r="E13" i="5"/>
  <c r="E15" i="5"/>
  <c r="E16" i="5"/>
  <c r="E1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</calcChain>
</file>

<file path=xl/sharedStrings.xml><?xml version="1.0" encoding="utf-8"?>
<sst xmlns="http://schemas.openxmlformats.org/spreadsheetml/2006/main" count="360" uniqueCount="200">
  <si>
    <t>Phone</t>
  </si>
  <si>
    <t>Address</t>
  </si>
  <si>
    <t>BELATO</t>
  </si>
  <si>
    <t>THEOPHILUS</t>
  </si>
  <si>
    <t>54 York Rd, ES34 8PY</t>
  </si>
  <si>
    <t>MOHAMMED</t>
  </si>
  <si>
    <t>RAZA</t>
  </si>
  <si>
    <t>Flat 2, Attlee Terrace, ES12 9AC</t>
  </si>
  <si>
    <t>ROOSENDAAL</t>
  </si>
  <si>
    <t>EMILY</t>
  </si>
  <si>
    <t>14 Scarborough St, ES112 7RB</t>
  </si>
  <si>
    <t>HASTINGS</t>
  </si>
  <si>
    <t>LAUREN</t>
  </si>
  <si>
    <t>26 Winchester Rd, ES3 5PP</t>
  </si>
  <si>
    <t>HUSSAIN</t>
  </si>
  <si>
    <t>FARAZ</t>
  </si>
  <si>
    <t>73 Pretoria Avenue, ES6 8ES</t>
  </si>
  <si>
    <t>SAMUELS</t>
  </si>
  <si>
    <t>DIANE</t>
  </si>
  <si>
    <t>85 Mafeking Gardens, ES9  2NI</t>
  </si>
  <si>
    <t>MAKHAROVA</t>
  </si>
  <si>
    <t>JEKATERINA</t>
  </si>
  <si>
    <t>Flat 1, Morrison Tower, East Park Estate, ES3 9NM</t>
  </si>
  <si>
    <t>ROMERO</t>
  </si>
  <si>
    <t>ANGELA</t>
  </si>
  <si>
    <t>110 Salisbury Rd, ES6 8RA</t>
  </si>
  <si>
    <t>ALI</t>
  </si>
  <si>
    <t>ZUBAIR</t>
  </si>
  <si>
    <t>81 Stevenson Close, E6 7PL</t>
  </si>
  <si>
    <t>AHMED</t>
  </si>
  <si>
    <t>HAIDER</t>
  </si>
  <si>
    <t>94 Wolverhampton Avenue, ES2  7DD</t>
  </si>
  <si>
    <t>ERDOGAN</t>
  </si>
  <si>
    <t>BERFIN</t>
  </si>
  <si>
    <t>91 Hobsbawm Avenue, ES9 2PJ</t>
  </si>
  <si>
    <t>SMITH</t>
  </si>
  <si>
    <t>DEAN</t>
  </si>
  <si>
    <t>Flat 45, Castle Tower, East park Estate, ES3 6NP</t>
  </si>
  <si>
    <t>MOHAMED</t>
  </si>
  <si>
    <t>55 Norwich St, ES2 9DC</t>
  </si>
  <si>
    <t>WONG</t>
  </si>
  <si>
    <t>KEVIN</t>
  </si>
  <si>
    <t>Flat 33 Laski Tower, East Park Estate, ES3 6BC</t>
  </si>
  <si>
    <t>PATEL</t>
  </si>
  <si>
    <t>ZAHRA</t>
  </si>
  <si>
    <t>93 River Rd, ES8 9VB</t>
  </si>
  <si>
    <t>FAISAL</t>
  </si>
  <si>
    <t>24 Ketts Hill, ES9 5TT</t>
  </si>
  <si>
    <t>MAHMOOD</t>
  </si>
  <si>
    <t>SOHAIL</t>
  </si>
  <si>
    <t>69 High St, ES2 2AF</t>
  </si>
  <si>
    <t>BROWN</t>
  </si>
  <si>
    <t>ANNA</t>
  </si>
  <si>
    <t>88 Jewel Rd, ES9 6BX</t>
  </si>
  <si>
    <t>WHITE</t>
  </si>
  <si>
    <t>OMAR</t>
  </si>
  <si>
    <t>Flat 22, Laski Tower, East Park Estate, ES3 6BC</t>
  </si>
  <si>
    <t>GONZALEZ</t>
  </si>
  <si>
    <t>LUISA</t>
  </si>
  <si>
    <t>66 Morris St, ES2  8BM</t>
  </si>
  <si>
    <t>SINGH</t>
  </si>
  <si>
    <t>NARINDER</t>
  </si>
  <si>
    <t>23 Stanmore Avenue, ES9 6TV</t>
  </si>
  <si>
    <t>NAWAZ</t>
  </si>
  <si>
    <t>MAQSOOD</t>
  </si>
  <si>
    <t>14 High St, ES2 4LK</t>
  </si>
  <si>
    <t>JOHNSON</t>
  </si>
  <si>
    <t>ALICE</t>
  </si>
  <si>
    <t>17 Scarborough St, ES112 7AX</t>
  </si>
  <si>
    <t>ELBUDAK</t>
  </si>
  <si>
    <t>TANER</t>
  </si>
  <si>
    <t>75 Green Tree Rd, ES8 7BX</t>
  </si>
  <si>
    <t>GREEN</t>
  </si>
  <si>
    <t>GABRIELLA</t>
  </si>
  <si>
    <t>10 Queen Ann Terrace, ES5, 2FF</t>
  </si>
  <si>
    <t>SANEAH</t>
  </si>
  <si>
    <t>113 Salisbury Rd, ES6 8RA</t>
  </si>
  <si>
    <t>CHOUDHURY</t>
  </si>
  <si>
    <t>FAHIM</t>
  </si>
  <si>
    <t>36 Shakespeare St, ES8 9SS</t>
  </si>
  <si>
    <t>ARSLAN</t>
  </si>
  <si>
    <t>IDRIS</t>
  </si>
  <si>
    <t>69 Dryden Avenue, ES3 3PH</t>
  </si>
  <si>
    <t>KHAN</t>
  </si>
  <si>
    <t>ARPITA</t>
  </si>
  <si>
    <t>Flat 45, Morrison Tower, East Park Estate, ES3 9NM</t>
  </si>
  <si>
    <t>CARPENTER</t>
  </si>
  <si>
    <t>CHAQUILLE</t>
  </si>
  <si>
    <t>23 Tennyson St, ES8 6CB</t>
  </si>
  <si>
    <t>PILSUDSKI</t>
  </si>
  <si>
    <t>NATALIA</t>
  </si>
  <si>
    <t>13 Browning Rd, ES4 8CA</t>
  </si>
  <si>
    <t>TRIN</t>
  </si>
  <si>
    <t>LUCY</t>
  </si>
  <si>
    <t>12 Mafeking Gardens, ES9  3NI</t>
  </si>
  <si>
    <t>GOK</t>
  </si>
  <si>
    <t>FATMA</t>
  </si>
  <si>
    <t>19 Malvern Avenue, ES9 9NV</t>
  </si>
  <si>
    <t>BUZ</t>
  </si>
  <si>
    <t>IMELDA</t>
  </si>
  <si>
    <t>42 Abbey Rd, ES6 3TT</t>
  </si>
  <si>
    <t>Seller</t>
  </si>
  <si>
    <t>Bedrooms</t>
  </si>
  <si>
    <t>Type</t>
  </si>
  <si>
    <t xml:space="preserve"> Asking Price </t>
  </si>
  <si>
    <t>Paul Simmons</t>
  </si>
  <si>
    <t>27 Ludlow Rd, ES3 6NP</t>
  </si>
  <si>
    <t>H</t>
  </si>
  <si>
    <t>Gerry Hanlon</t>
  </si>
  <si>
    <t>Stephen Perkins</t>
  </si>
  <si>
    <t>2 The Avenue, East Park Estate, ES3 6BC</t>
  </si>
  <si>
    <t>Hayley Smith</t>
  </si>
  <si>
    <t>93 Peel Rd, ET8 9VB</t>
  </si>
  <si>
    <t>Asif Mohamed</t>
  </si>
  <si>
    <t>24 Ketts Hill, EM45 8DS</t>
  </si>
  <si>
    <t>F</t>
  </si>
  <si>
    <t>Sue Atkins</t>
  </si>
  <si>
    <t>69 High St, London, ES2 2AF</t>
  </si>
  <si>
    <t>Des  Riley</t>
  </si>
  <si>
    <t>88 Jewel Rd, London,ES9 6BX</t>
  </si>
  <si>
    <t>Nick Jason</t>
  </si>
  <si>
    <t>74 Western Avenue, London,ES3 6BC</t>
  </si>
  <si>
    <t>Joga Singh</t>
  </si>
  <si>
    <t>66 Morris St, London,ES2  8BM</t>
  </si>
  <si>
    <t>Lesley Armitage</t>
  </si>
  <si>
    <t>23 Stanmore Avenue, Wolverhampton, ES9 6TV</t>
  </si>
  <si>
    <t>Jake Goodthorpe</t>
  </si>
  <si>
    <t>14 High St, Wolverhamption, ES2 4LK</t>
  </si>
  <si>
    <t>Jasmine Stevens</t>
  </si>
  <si>
    <t>17 Scarborough St, York YK 7AX</t>
  </si>
  <si>
    <t>Mark Bernard</t>
  </si>
  <si>
    <t>75 Green Tree Rd, Bristol, BS1 7BX</t>
  </si>
  <si>
    <t>Neil Johnson</t>
  </si>
  <si>
    <t>10 Queen Ann Terrace, Newcastle, NK4 2PP</t>
  </si>
  <si>
    <t>Narinder Patel</t>
  </si>
  <si>
    <t>113 Salisbury Rd, Bristol, BS6 8RA</t>
  </si>
  <si>
    <t>Melanie Coreley</t>
  </si>
  <si>
    <t>36 Shakespeare St, Nottingham, NT2 8TT</t>
  </si>
  <si>
    <t>Sean O'Flanagan</t>
  </si>
  <si>
    <t>69 Dryden Avenue,Leicester, LC3 3PH</t>
  </si>
  <si>
    <t>Billy Temple</t>
  </si>
  <si>
    <t>23 Tennyson St, Liverpool, LI4 2MN</t>
  </si>
  <si>
    <t>George Patterson</t>
  </si>
  <si>
    <t>13 Browning Rd, Liverpool, LI6 8PP</t>
  </si>
  <si>
    <t>Tommy Wilson</t>
  </si>
  <si>
    <t>12 Mafeking Gardens, Hull, HU9 4NI</t>
  </si>
  <si>
    <t>Staff Name</t>
  </si>
  <si>
    <t>Gender</t>
  </si>
  <si>
    <t>Branch</t>
  </si>
  <si>
    <t>Bill Johnson</t>
  </si>
  <si>
    <t>M</t>
  </si>
  <si>
    <t>South Street</t>
  </si>
  <si>
    <t>Hakim Mohammed</t>
  </si>
  <si>
    <t>Jacek Kaczinski</t>
  </si>
  <si>
    <t>High Street</t>
  </si>
  <si>
    <t>Tracey Stevens</t>
  </si>
  <si>
    <t>Dean Evans</t>
  </si>
  <si>
    <t>Jordan Broadbent</t>
  </si>
  <si>
    <t>Natalie Cooke</t>
  </si>
  <si>
    <t>Debbie Cruikshank</t>
  </si>
  <si>
    <t>David Patterson</t>
  </si>
  <si>
    <t>Hazel McDonald</t>
  </si>
  <si>
    <t xml:space="preserve">Price </t>
  </si>
  <si>
    <t>Property Address</t>
  </si>
  <si>
    <t>Date of Completion</t>
  </si>
  <si>
    <t>Owner</t>
  </si>
  <si>
    <t>Number of bedrooms</t>
  </si>
  <si>
    <t>Type of property</t>
  </si>
  <si>
    <t>Asking Price</t>
  </si>
  <si>
    <t>Buyer's Forename</t>
  </si>
  <si>
    <t>Buyer's Surname</t>
  </si>
  <si>
    <t>Buyers Last Name</t>
  </si>
  <si>
    <t>01245-8862583</t>
  </si>
  <si>
    <t>0208-4080711</t>
  </si>
  <si>
    <t>0161-4606070</t>
  </si>
  <si>
    <t>0121-7096274</t>
  </si>
  <si>
    <t>0161-7316679</t>
  </si>
  <si>
    <t>0207- 4224074</t>
  </si>
  <si>
    <t>0207-9435776</t>
  </si>
  <si>
    <t>0208-3824772</t>
  </si>
  <si>
    <t>0208-7453421</t>
  </si>
  <si>
    <t>01902-5697386</t>
  </si>
  <si>
    <t>01902-6226932</t>
  </si>
  <si>
    <t>01904-7108614</t>
  </si>
  <si>
    <t>00117-3882609</t>
  </si>
  <si>
    <t>0191-2889591</t>
  </si>
  <si>
    <t>00117-7548555</t>
  </si>
  <si>
    <t>0115-2359908</t>
  </si>
  <si>
    <t>0116-9505880</t>
  </si>
  <si>
    <t>0151-2203738</t>
  </si>
  <si>
    <t>0151-4514075</t>
  </si>
  <si>
    <t>01482-3137549</t>
  </si>
  <si>
    <t>Sold</t>
  </si>
  <si>
    <t>Male</t>
  </si>
  <si>
    <t>Female</t>
  </si>
  <si>
    <t>Sales</t>
  </si>
  <si>
    <t>Sold Total</t>
  </si>
  <si>
    <t>Buyers First Name</t>
  </si>
  <si>
    <t>(All)</t>
  </si>
  <si>
    <t xml:space="preserve">Property Prices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</si>
</sst>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1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  <xf numFmtId="164" fontId="1" fillId="0" borderId="0" xfId="0" applyNumberFormat="1" applyFont="1" applyAlignment="1">
      <alignment vertical="center"/>
    </xf>
    <xf numFmtId="164" fontId="4" fillId="0" borderId="0" xfId="0" applyNumberFormat="1" applyFont="1"/>
    <xf numFmtId="0" fontId="9" fillId="0" borderId="0" xfId="0" applyFont="1" applyAlignment="1">
      <alignment vertical="center"/>
    </xf>
    <xf numFmtId="0" fontId="9" fillId="0" borderId="0" xfId="0" applyFont="1"/>
    <xf numFmtId="0" fontId="4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14" fontId="0" fillId="0" borderId="0" xfId="0" applyNumberFormat="1" applyFont="1"/>
    <xf numFmtId="0" fontId="0" fillId="0" borderId="0" xfId="0" pivotButton="1"/>
    <xf numFmtId="0" fontId="0" fillId="0" borderId="0" xfId="0" applyNumberForma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164" fontId="0" fillId="0" borderId="0" xfId="0" applyNumberFormat="1" applyFont="1" applyAlignment="1">
      <alignment vertical="center"/>
    </xf>
    <xf numFmtId="0" fontId="5" fillId="0" borderId="0" xfId="0" pivotButton="1" applyFont="1"/>
    <xf numFmtId="164" fontId="0" fillId="0" borderId="0" xfId="0" applyNumberFormat="1"/>
  </cellXfs>
  <cellStyles count="1">
    <cellStyle name="Normal" xfId="0" builtinId="0"/>
  </cellStyles>
  <dxfs count="23">
    <dxf>
      <numFmt numFmtId="0" formatCode="General"/>
    </dxf>
    <dxf>
      <numFmt numFmtId="34" formatCode="_-&quot;£&quot;* #,##0.00_-;\-&quot;£&quot;* #,##0.00_-;_-&quot;£&quot;* &quot;-&quot;??_-;_-@_-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42 Estate Agent Spreadsheet.xlsx]Pivot Table and Chart!PivotTable3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 and Chart'!$C$5:$C$7</c:f>
              <c:strCache>
                <c:ptCount val="1"/>
                <c:pt idx="0">
                  <c:v>High Street - 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 and Chart'!$A$8:$B$18</c:f>
              <c:multiLvlStrCache>
                <c:ptCount val="10"/>
                <c:lvl>
                  <c:pt idx="0">
                    <c:v> £500,000.00 </c:v>
                  </c:pt>
                  <c:pt idx="1">
                    <c:v> £600,000.00 </c:v>
                  </c:pt>
                  <c:pt idx="2">
                    <c:v> £400,000.00 </c:v>
                  </c:pt>
                  <c:pt idx="3">
                    <c:v> £450,000.00 </c:v>
                  </c:pt>
                  <c:pt idx="4">
                    <c:v> £530,000.00 </c:v>
                  </c:pt>
                  <c:pt idx="5">
                    <c:v> £630,000.00 </c:v>
                  </c:pt>
                  <c:pt idx="6">
                    <c:v> £510,000.00 </c:v>
                  </c:pt>
                  <c:pt idx="7">
                    <c:v> £420,000.00 </c:v>
                  </c:pt>
                  <c:pt idx="8">
                    <c:v> £750,000.00 </c:v>
                  </c:pt>
                  <c:pt idx="9">
                    <c:v> £800,000.00 </c:v>
                  </c:pt>
                </c:lvl>
                <c:lvl>
                  <c:pt idx="0">
                    <c:v>Bill Johnson</c:v>
                  </c:pt>
                  <c:pt idx="1">
                    <c:v>David Patterson</c:v>
                  </c:pt>
                  <c:pt idx="2">
                    <c:v>Dean Evans</c:v>
                  </c:pt>
                  <c:pt idx="3">
                    <c:v>Debbie Cruikshank</c:v>
                  </c:pt>
                  <c:pt idx="4">
                    <c:v>Hakim Mohammed</c:v>
                  </c:pt>
                  <c:pt idx="5">
                    <c:v>Hazel McDonald</c:v>
                  </c:pt>
                  <c:pt idx="6">
                    <c:v>Jacek Kaczinski</c:v>
                  </c:pt>
                  <c:pt idx="7">
                    <c:v>Jordan Broadbent</c:v>
                  </c:pt>
                  <c:pt idx="8">
                    <c:v>Natalie Cooke</c:v>
                  </c:pt>
                  <c:pt idx="9">
                    <c:v>Tracey Stevens</c:v>
                  </c:pt>
                </c:lvl>
              </c:multiLvlStrCache>
            </c:multiLvlStrRef>
          </c:cat>
          <c:val>
            <c:numRef>
              <c:f>'Pivot Table and Chart'!$C$8:$C$18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7-48C4-93EE-B4F3D16EA827}"/>
            </c:ext>
          </c:extLst>
        </c:ser>
        <c:ser>
          <c:idx val="1"/>
          <c:order val="1"/>
          <c:tx>
            <c:strRef>
              <c:f>'Pivot Table and Chart'!$D$5:$D$7</c:f>
              <c:strCache>
                <c:ptCount val="1"/>
                <c:pt idx="0">
                  <c:v>High Street - 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 and Chart'!$A$8:$B$18</c:f>
              <c:multiLvlStrCache>
                <c:ptCount val="10"/>
                <c:lvl>
                  <c:pt idx="0">
                    <c:v> £500,000.00 </c:v>
                  </c:pt>
                  <c:pt idx="1">
                    <c:v> £600,000.00 </c:v>
                  </c:pt>
                  <c:pt idx="2">
                    <c:v> £400,000.00 </c:v>
                  </c:pt>
                  <c:pt idx="3">
                    <c:v> £450,000.00 </c:v>
                  </c:pt>
                  <c:pt idx="4">
                    <c:v> £530,000.00 </c:v>
                  </c:pt>
                  <c:pt idx="5">
                    <c:v> £630,000.00 </c:v>
                  </c:pt>
                  <c:pt idx="6">
                    <c:v> £510,000.00 </c:v>
                  </c:pt>
                  <c:pt idx="7">
                    <c:v> £420,000.00 </c:v>
                  </c:pt>
                  <c:pt idx="8">
                    <c:v> £750,000.00 </c:v>
                  </c:pt>
                  <c:pt idx="9">
                    <c:v> £800,000.00 </c:v>
                  </c:pt>
                </c:lvl>
                <c:lvl>
                  <c:pt idx="0">
                    <c:v>Bill Johnson</c:v>
                  </c:pt>
                  <c:pt idx="1">
                    <c:v>David Patterson</c:v>
                  </c:pt>
                  <c:pt idx="2">
                    <c:v>Dean Evans</c:v>
                  </c:pt>
                  <c:pt idx="3">
                    <c:v>Debbie Cruikshank</c:v>
                  </c:pt>
                  <c:pt idx="4">
                    <c:v>Hakim Mohammed</c:v>
                  </c:pt>
                  <c:pt idx="5">
                    <c:v>Hazel McDonald</c:v>
                  </c:pt>
                  <c:pt idx="6">
                    <c:v>Jacek Kaczinski</c:v>
                  </c:pt>
                  <c:pt idx="7">
                    <c:v>Jordan Broadbent</c:v>
                  </c:pt>
                  <c:pt idx="8">
                    <c:v>Natalie Cooke</c:v>
                  </c:pt>
                  <c:pt idx="9">
                    <c:v>Tracey Stevens</c:v>
                  </c:pt>
                </c:lvl>
              </c:multiLvlStrCache>
            </c:multiLvlStrRef>
          </c:cat>
          <c:val>
            <c:numRef>
              <c:f>'Pivot Table and Chart'!$D$8:$D$18</c:f>
              <c:numCache>
                <c:formatCode>General</c:formatCode>
                <c:ptCount val="10"/>
                <c:pt idx="2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DA-4325-B745-673B84ECAFDB}"/>
            </c:ext>
          </c:extLst>
        </c:ser>
        <c:ser>
          <c:idx val="2"/>
          <c:order val="2"/>
          <c:tx>
            <c:strRef>
              <c:f>'Pivot Table and Chart'!$E$5:$E$7</c:f>
              <c:strCache>
                <c:ptCount val="1"/>
                <c:pt idx="0">
                  <c:v>South Street - Female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 and Chart'!$A$8:$B$18</c:f>
              <c:multiLvlStrCache>
                <c:ptCount val="10"/>
                <c:lvl>
                  <c:pt idx="0">
                    <c:v> £500,000.00 </c:v>
                  </c:pt>
                  <c:pt idx="1">
                    <c:v> £600,000.00 </c:v>
                  </c:pt>
                  <c:pt idx="2">
                    <c:v> £400,000.00 </c:v>
                  </c:pt>
                  <c:pt idx="3">
                    <c:v> £450,000.00 </c:v>
                  </c:pt>
                  <c:pt idx="4">
                    <c:v> £530,000.00 </c:v>
                  </c:pt>
                  <c:pt idx="5">
                    <c:v> £630,000.00 </c:v>
                  </c:pt>
                  <c:pt idx="6">
                    <c:v> £510,000.00 </c:v>
                  </c:pt>
                  <c:pt idx="7">
                    <c:v> £420,000.00 </c:v>
                  </c:pt>
                  <c:pt idx="8">
                    <c:v> £750,000.00 </c:v>
                  </c:pt>
                  <c:pt idx="9">
                    <c:v> £800,000.00 </c:v>
                  </c:pt>
                </c:lvl>
                <c:lvl>
                  <c:pt idx="0">
                    <c:v>Bill Johnson</c:v>
                  </c:pt>
                  <c:pt idx="1">
                    <c:v>David Patterson</c:v>
                  </c:pt>
                  <c:pt idx="2">
                    <c:v>Dean Evans</c:v>
                  </c:pt>
                  <c:pt idx="3">
                    <c:v>Debbie Cruikshank</c:v>
                  </c:pt>
                  <c:pt idx="4">
                    <c:v>Hakim Mohammed</c:v>
                  </c:pt>
                  <c:pt idx="5">
                    <c:v>Hazel McDonald</c:v>
                  </c:pt>
                  <c:pt idx="6">
                    <c:v>Jacek Kaczinski</c:v>
                  </c:pt>
                  <c:pt idx="7">
                    <c:v>Jordan Broadbent</c:v>
                  </c:pt>
                  <c:pt idx="8">
                    <c:v>Natalie Cooke</c:v>
                  </c:pt>
                  <c:pt idx="9">
                    <c:v>Tracey Stevens</c:v>
                  </c:pt>
                </c:lvl>
              </c:multiLvlStrCache>
            </c:multiLvlStrRef>
          </c:cat>
          <c:val>
            <c:numRef>
              <c:f>'Pivot Table and Chart'!$E$8:$E$18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45DA-4325-B745-673B84ECAFDB}"/>
            </c:ext>
          </c:extLst>
        </c:ser>
        <c:ser>
          <c:idx val="3"/>
          <c:order val="3"/>
          <c:tx>
            <c:strRef>
              <c:f>'Pivot Table and Chart'!$F$5:$F$7</c:f>
              <c:strCache>
                <c:ptCount val="1"/>
                <c:pt idx="0">
                  <c:v>South Street - Male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 and Chart'!$A$8:$B$18</c:f>
              <c:multiLvlStrCache>
                <c:ptCount val="10"/>
                <c:lvl>
                  <c:pt idx="0">
                    <c:v> £500,000.00 </c:v>
                  </c:pt>
                  <c:pt idx="1">
                    <c:v> £600,000.00 </c:v>
                  </c:pt>
                  <c:pt idx="2">
                    <c:v> £400,000.00 </c:v>
                  </c:pt>
                  <c:pt idx="3">
                    <c:v> £450,000.00 </c:v>
                  </c:pt>
                  <c:pt idx="4">
                    <c:v> £530,000.00 </c:v>
                  </c:pt>
                  <c:pt idx="5">
                    <c:v> £630,000.00 </c:v>
                  </c:pt>
                  <c:pt idx="6">
                    <c:v> £510,000.00 </c:v>
                  </c:pt>
                  <c:pt idx="7">
                    <c:v> £420,000.00 </c:v>
                  </c:pt>
                  <c:pt idx="8">
                    <c:v> £750,000.00 </c:v>
                  </c:pt>
                  <c:pt idx="9">
                    <c:v> £800,000.00 </c:v>
                  </c:pt>
                </c:lvl>
                <c:lvl>
                  <c:pt idx="0">
                    <c:v>Bill Johnson</c:v>
                  </c:pt>
                  <c:pt idx="1">
                    <c:v>David Patterson</c:v>
                  </c:pt>
                  <c:pt idx="2">
                    <c:v>Dean Evans</c:v>
                  </c:pt>
                  <c:pt idx="3">
                    <c:v>Debbie Cruikshank</c:v>
                  </c:pt>
                  <c:pt idx="4">
                    <c:v>Hakim Mohammed</c:v>
                  </c:pt>
                  <c:pt idx="5">
                    <c:v>Hazel McDonald</c:v>
                  </c:pt>
                  <c:pt idx="6">
                    <c:v>Jacek Kaczinski</c:v>
                  </c:pt>
                  <c:pt idx="7">
                    <c:v>Jordan Broadbent</c:v>
                  </c:pt>
                  <c:pt idx="8">
                    <c:v>Natalie Cooke</c:v>
                  </c:pt>
                  <c:pt idx="9">
                    <c:v>Tracey Stevens</c:v>
                  </c:pt>
                </c:lvl>
              </c:multiLvlStrCache>
            </c:multiLvlStrRef>
          </c:cat>
          <c:val>
            <c:numRef>
              <c:f>'Pivot Table and Chart'!$F$8:$F$18</c:f>
              <c:numCache>
                <c:formatCode>General</c:formatCode>
                <c:ptCount val="10"/>
                <c:pt idx="0">
                  <c:v>1</c:v>
                </c:pt>
                <c:pt idx="4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3-4123-A08E-43BFCE4575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90"/>
        <c:axId val="523063656"/>
        <c:axId val="523060704"/>
      </c:barChart>
      <c:catAx>
        <c:axId val="52306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People</a:t>
                </a:r>
              </a:p>
            </c:rich>
          </c:tx>
          <c:layout>
            <c:manualLayout>
              <c:xMode val="edge"/>
              <c:yMode val="edge"/>
              <c:x val="1.4434212948966534E-2"/>
              <c:y val="0.44581296865331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60704"/>
        <c:crosses val="autoZero"/>
        <c:auto val="1"/>
        <c:lblAlgn val="ctr"/>
        <c:lblOffset val="100"/>
        <c:noMultiLvlLbl val="0"/>
      </c:catAx>
      <c:valAx>
        <c:axId val="5230607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Made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6365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01322815591792"/>
          <c:y val="0.43802173852085907"/>
          <c:w val="0.18475763977309972"/>
          <c:h val="0.1467583955144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0</xdr:row>
      <xdr:rowOff>62864</xdr:rowOff>
    </xdr:from>
    <xdr:to>
      <xdr:col>10</xdr:col>
      <xdr:colOff>1935480</xdr:colOff>
      <xdr:row>31</xdr:row>
      <xdr:rowOff>129871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AB419-AAC5-4A2F-B9FE-5BAFF9B16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don Jude Fernandes" refreshedDate="42837.684683217594" createdVersion="6" refreshedVersion="6" minRefreshableVersion="3" recordCount="10" xr:uid="{00000000-000A-0000-FFFF-FFFF00000000}">
  <cacheSource type="worksheet">
    <worksheetSource ref="A1:I11" sheet="Sales"/>
  </cacheSource>
  <cacheFields count="9">
    <cacheField name="Staff Name" numFmtId="0">
      <sharedItems count="10">
        <s v="Bill Johnson"/>
        <s v="David Patterson"/>
        <s v="Dean Evans"/>
        <s v="Debbie Cruikshank"/>
        <s v="Hakim Mohammed"/>
        <s v="Hazel McDonald"/>
        <s v="Jacek Kaczinski"/>
        <s v="Jordan Broadbent"/>
        <s v="Natalie Cooke"/>
        <s v="Tracey Stevens"/>
      </sharedItems>
    </cacheField>
    <cacheField name="Gender" numFmtId="0">
      <sharedItems count="2">
        <s v="M"/>
        <s v="F"/>
      </sharedItems>
    </cacheField>
    <cacheField name="Branch" numFmtId="0">
      <sharedItems count="2">
        <s v="South Street"/>
        <s v="High Street"/>
      </sharedItems>
    </cacheField>
    <cacheField name="Buyers Firstname" numFmtId="0">
      <sharedItems count="10">
        <s v="ALICE"/>
        <s v="CHAQUILLE"/>
        <s v="EMILY"/>
        <s v="ZUBAIR"/>
        <s v="DEAN"/>
        <s v="THEOPHILUS"/>
        <s v="NATALIA"/>
        <s v="MOHAMED"/>
        <s v="LUCY"/>
        <s v="GABRIELLA"/>
      </sharedItems>
    </cacheField>
    <cacheField name="Buyers Last Name" numFmtId="0">
      <sharedItems/>
    </cacheField>
    <cacheField name="Property Address" numFmtId="0">
      <sharedItems count="10">
        <s v="13 Browning Rd, Liverpool, LI6 8PP"/>
        <s v="24 Ketts Hill, EM45 8DS"/>
        <s v="27 Ludlow Rd, ES3 6NP"/>
        <s v="113 Salisbury Rd, Bristol, BS6 8RA"/>
        <s v="14 High St, Wolverhamption, ES2 4LK"/>
        <s v="23 Tennyson St, Liverpool, LI4 2MN"/>
        <s v="12 Mafeking Gardens, Hull, HU9 4NI"/>
        <s v="93 Peel Rd, ET8 9VB"/>
        <s v="69 High St, London, ES2 2AF"/>
        <s v="66 Morris St, London,ES2  8BM"/>
      </sharedItems>
    </cacheField>
    <cacheField name="Date of Completion" numFmtId="14">
      <sharedItems containsSemiMixedTypes="0" containsNonDate="0" containsDate="1" containsString="0" minDate="2017-06-09T00:00:00" maxDate="2017-06-10T00:00:00" count="1">
        <d v="2017-06-09T00:00:00"/>
      </sharedItems>
    </cacheField>
    <cacheField name="Price " numFmtId="164">
      <sharedItems containsSemiMixedTypes="0" containsString="0" containsNumber="1" containsInteger="1" minValue="400000" maxValue="800000" count="10">
        <n v="500000"/>
        <n v="600000"/>
        <n v="400000"/>
        <n v="450000"/>
        <n v="530000"/>
        <n v="630000"/>
        <n v="510000"/>
        <n v="420000"/>
        <n v="750000"/>
        <n v="800000"/>
      </sharedItems>
    </cacheField>
    <cacheField name="Sold" numFmtId="0">
      <sharedItems containsBlank="1" count="2">
        <s v="Sol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s v="JOHNSON"/>
    <x v="0"/>
    <x v="0"/>
    <x v="0"/>
    <x v="0"/>
  </r>
  <r>
    <x v="1"/>
    <x v="0"/>
    <x v="1"/>
    <x v="1"/>
    <s v="CARPENTER"/>
    <x v="1"/>
    <x v="0"/>
    <x v="1"/>
    <x v="1"/>
  </r>
  <r>
    <x v="2"/>
    <x v="0"/>
    <x v="1"/>
    <x v="2"/>
    <s v="ROOSENDAAL"/>
    <x v="2"/>
    <x v="0"/>
    <x v="2"/>
    <x v="0"/>
  </r>
  <r>
    <x v="3"/>
    <x v="1"/>
    <x v="1"/>
    <x v="3"/>
    <s v="ALI"/>
    <x v="3"/>
    <x v="0"/>
    <x v="3"/>
    <x v="0"/>
  </r>
  <r>
    <x v="4"/>
    <x v="0"/>
    <x v="0"/>
    <x v="4"/>
    <s v="SMITH"/>
    <x v="4"/>
    <x v="0"/>
    <x v="4"/>
    <x v="0"/>
  </r>
  <r>
    <x v="5"/>
    <x v="1"/>
    <x v="0"/>
    <x v="5"/>
    <s v="BELATO"/>
    <x v="5"/>
    <x v="0"/>
    <x v="5"/>
    <x v="1"/>
  </r>
  <r>
    <x v="6"/>
    <x v="0"/>
    <x v="1"/>
    <x v="6"/>
    <s v="PILSUDSKI"/>
    <x v="6"/>
    <x v="0"/>
    <x v="6"/>
    <x v="0"/>
  </r>
  <r>
    <x v="7"/>
    <x v="0"/>
    <x v="0"/>
    <x v="7"/>
    <s v="ALI"/>
    <x v="7"/>
    <x v="0"/>
    <x v="7"/>
    <x v="0"/>
  </r>
  <r>
    <x v="8"/>
    <x v="1"/>
    <x v="0"/>
    <x v="8"/>
    <s v="TRIN"/>
    <x v="8"/>
    <x v="0"/>
    <x v="8"/>
    <x v="1"/>
  </r>
  <r>
    <x v="9"/>
    <x v="1"/>
    <x v="1"/>
    <x v="9"/>
    <s v="GREEN"/>
    <x v="9"/>
    <x v="0"/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3" cacheId="0" applyNumberFormats="0" applyBorderFormats="0" applyFontFormats="0" applyPatternFormats="0" applyAlignmentFormats="0" applyWidthHeightFormats="1" dataCaption="Values" grandTotalCaption="Sold Total" updatedVersion="6" minRefreshableVersion="3" useAutoFormatting="1" itemPrintTitles="1" createdVersion="6" indent="0" compact="0" compactData="0" multipleFieldFilters="0" chartFormat="3" rowHeaderCaption="Sales People" colHeaderCaption="Branch">
  <location ref="A5:G18" firstHeaderRow="1" firstDataRow="3" firstDataCol="2" rowPageCount="1" colPageCount="1"/>
  <pivotFields count="9">
    <pivotField axis="axisRow" compact="0" outline="0" showAll="0" sortType="ascending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compact="0" outline="0" showAll="0" defaultSubtotal="0">
      <items count="2">
        <item n="Female" x="1"/>
        <item n="Male" x="0"/>
      </items>
    </pivotField>
    <pivotField axis="axisCol" subtotalCaption="? Total" compact="0" outline="0" multipleItemSelectionAllowed="1" showAll="0" defaultSubtotal="0">
      <items count="2">
        <item x="1"/>
        <item x="0"/>
      </items>
    </pivotField>
    <pivotField compact="0" outline="0" showAll="0" defaultSubtotal="0">
      <items count="10">
        <item x="0"/>
        <item x="1"/>
        <item x="4"/>
        <item x="2"/>
        <item x="9"/>
        <item x="8"/>
        <item x="7"/>
        <item x="6"/>
        <item x="5"/>
        <item x="3"/>
      </items>
    </pivotField>
    <pivotField compact="0" outline="0" showAll="0" defaultSubtotal="0"/>
    <pivotField axis="axisPage" compact="0" outline="0" multipleItemSelectionAllowed="1" showAll="0" defaultSubtotal="0">
      <items count="10">
        <item x="3"/>
        <item x="6"/>
        <item x="0"/>
        <item x="4"/>
        <item x="5"/>
        <item x="1"/>
        <item x="2"/>
        <item x="9"/>
        <item x="8"/>
        <item x="7"/>
      </items>
    </pivotField>
    <pivotField compact="0" numFmtId="14" outline="0" showAll="0" defaultSubtotal="0">
      <items count="1">
        <item x="0"/>
      </items>
    </pivotField>
    <pivotField name="Property Prices " axis="axisRow" compact="0" numFmtId="164" outline="0" showAll="0" defaultSubtotal="0">
      <items count="10">
        <item x="2"/>
        <item x="7"/>
        <item x="3"/>
        <item x="0"/>
        <item x="6"/>
        <item x="4"/>
        <item x="1"/>
        <item x="5"/>
        <item x="8"/>
        <item x="9"/>
      </items>
    </pivotField>
    <pivotField dataField="1" compact="0" outline="0" showAll="0" defaultSubtotal="0">
      <items count="2">
        <item x="0"/>
        <item n="Not Sold" x="1"/>
      </items>
    </pivotField>
  </pivotFields>
  <rowFields count="2">
    <field x="0"/>
    <field x="7"/>
  </rowFields>
  <rowItems count="11">
    <i>
      <x/>
      <x v="3"/>
    </i>
    <i>
      <x v="1"/>
      <x v="6"/>
    </i>
    <i>
      <x v="2"/>
      <x/>
    </i>
    <i>
      <x v="3"/>
      <x v="2"/>
    </i>
    <i>
      <x v="4"/>
      <x v="5"/>
    </i>
    <i>
      <x v="5"/>
      <x v="7"/>
    </i>
    <i>
      <x v="6"/>
      <x v="4"/>
    </i>
    <i>
      <x v="7"/>
      <x v="1"/>
    </i>
    <i>
      <x v="8"/>
      <x v="8"/>
    </i>
    <i>
      <x v="9"/>
      <x v="9"/>
    </i>
    <i t="grand">
      <x/>
    </i>
  </rowItems>
  <colFields count="2">
    <field x="2"/>
    <field x="1"/>
  </colFields>
  <colItems count="5">
    <i>
      <x/>
      <x/>
    </i>
    <i r="1">
      <x v="1"/>
    </i>
    <i>
      <x v="1"/>
      <x/>
    </i>
    <i r="1">
      <x v="1"/>
    </i>
    <i t="grand">
      <x/>
    </i>
  </colItems>
  <pageFields count="1">
    <pageField fld="5" hier="-1"/>
  </pageFields>
  <dataFields count="1">
    <dataField name="Sales" fld="8" subtotal="count" baseField="0" baseItem="0"/>
  </dataFields>
  <formats count="3">
    <format dxfId="2">
      <pivotArea field="7" type="button" dataOnly="0" labelOnly="1" outline="0" axis="axisRow" fieldPosition="1"/>
    </format>
    <format dxfId="1">
      <pivotArea grandRow="1" outline="0" collapsedLevelsAreSubtotals="1" fieldPosition="0"/>
    </format>
    <format dxfId="0">
      <pivotArea outline="0" collapsedLevelsAreSubtotals="1" fieldPosition="0"/>
    </format>
  </formats>
  <chartFormats count="18">
    <chartFormat chart="1" format="10" series="1">
      <pivotArea type="data" outline="0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0" count="1" selected="0">
            <x v="9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14" series="1">
      <pivotArea type="data" outline="0" fieldPosition="0">
        <references count="3">
          <reference field="0" count="1" selected="0">
            <x v="6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15" series="1">
      <pivotArea type="data" outline="0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16" series="1">
      <pivotArea type="data" outline="0" fieldPosition="0">
        <references count="3">
          <reference field="0" count="1" selected="0">
            <x v="8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17" series="1">
      <pivotArea type="data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18" series="1">
      <pivotArea type="data" outline="0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19" series="1">
      <pivotArea type="data" outline="0" fieldPosition="0">
        <references count="3">
          <reference field="0" count="1" selected="0">
            <x v="7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8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I11" headerRowDxfId="22" dataDxfId="21">
  <autoFilter ref="A1:I11" xr:uid="{00000000-0009-0000-0100-000003000000}"/>
  <tableColumns count="9">
    <tableColumn id="1" xr3:uid="{00000000-0010-0000-0000-000001000000}" name="Staff Name" totalsRowLabel="Total" dataDxfId="20" totalsRowDxfId="19"/>
    <tableColumn id="2" xr3:uid="{00000000-0010-0000-0000-000002000000}" name="Gender" dataDxfId="18" totalsRowDxfId="17">
      <calculatedColumnFormula>IF(A2&lt;&gt;"",VLOOKUP(A2,StaffInfo,2), "")</calculatedColumnFormula>
    </tableColumn>
    <tableColumn id="3" xr3:uid="{00000000-0010-0000-0000-000003000000}" name="Branch" dataDxfId="16" totalsRowDxfId="15">
      <calculatedColumnFormula>IF(A2&lt;&gt;"",VLOOKUP(A2,StaffInfo,3),"")</calculatedColumnFormula>
    </tableColumn>
    <tableColumn id="4" xr3:uid="{00000000-0010-0000-0000-000004000000}" name="Buyers First Name" dataDxfId="14" totalsRowDxfId="13"/>
    <tableColumn id="5" xr3:uid="{00000000-0010-0000-0000-000005000000}" name="Buyers Last Name" dataDxfId="12" totalsRowDxfId="11">
      <calculatedColumnFormula>IF(D2&lt;&gt;"",VLOOKUP(D2,BuyersInfo,2),"")</calculatedColumnFormula>
    </tableColumn>
    <tableColumn id="6" xr3:uid="{00000000-0010-0000-0000-000006000000}" name="Property Address" dataDxfId="10" totalsRowDxfId="9"/>
    <tableColumn id="7" xr3:uid="{00000000-0010-0000-0000-000007000000}" name="Date of Completion" dataDxfId="8" totalsRowDxfId="7">
      <calculatedColumnFormula>SUM(G1)</calculatedColumnFormula>
    </tableColumn>
    <tableColumn id="8" xr3:uid="{00000000-0010-0000-0000-000008000000}" name="Price " dataDxfId="6" totalsRowDxfId="5"/>
    <tableColumn id="9" xr3:uid="{00000000-0010-0000-0000-000009000000}" name="Sold" totalsRowFunction="count" dataDxfId="4" totalsRow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7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 xr3:uid="{AEA406A1-0E4B-5B11-9CD5-51D6E497D94C}"/>
  </sheetViews>
  <sheetFormatPr defaultRowHeight="15" x14ac:dyDescent="0.2"/>
  <sheetData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 xr3:uid="{958C4451-9541-5A59-BF78-D2F731DF1C81}">
      <selection activeCell="G22" sqref="G22"/>
    </sheetView>
  </sheetViews>
  <sheetFormatPr defaultRowHeight="15" x14ac:dyDescent="0.2"/>
  <cols>
    <col min="1" max="1" width="15.33203125" bestFit="1" customWidth="1"/>
    <col min="2" max="2" width="39.953125" bestFit="1" customWidth="1"/>
    <col min="3" max="3" width="19.37109375" bestFit="1" customWidth="1"/>
    <col min="4" max="4" width="15.19921875" bestFit="1" customWidth="1"/>
    <col min="5" max="5" width="11.1640625" bestFit="1" customWidth="1"/>
  </cols>
  <sheetData>
    <row r="1" spans="1:5" x14ac:dyDescent="0.2">
      <c r="A1" s="15" t="s">
        <v>165</v>
      </c>
      <c r="B1" s="15" t="s">
        <v>1</v>
      </c>
      <c r="C1" s="15" t="s">
        <v>166</v>
      </c>
      <c r="D1" s="15" t="s">
        <v>167</v>
      </c>
      <c r="E1" s="15" t="s">
        <v>168</v>
      </c>
    </row>
    <row r="2" spans="1:5" x14ac:dyDescent="0.2">
      <c r="A2" s="2" t="s">
        <v>113</v>
      </c>
      <c r="B2" s="2" t="s">
        <v>114</v>
      </c>
      <c r="C2" s="5">
        <v>1</v>
      </c>
      <c r="D2" s="2" t="s">
        <v>115</v>
      </c>
      <c r="E2" s="6">
        <v>140992</v>
      </c>
    </row>
    <row r="3" spans="1:5" x14ac:dyDescent="0.2">
      <c r="A3" s="2" t="s">
        <v>140</v>
      </c>
      <c r="B3" s="2" t="s">
        <v>141</v>
      </c>
      <c r="C3" s="5">
        <v>4</v>
      </c>
      <c r="D3" s="2" t="s">
        <v>107</v>
      </c>
      <c r="E3" s="6">
        <v>594826</v>
      </c>
    </row>
    <row r="4" spans="1:5" x14ac:dyDescent="0.2">
      <c r="A4" s="2" t="s">
        <v>118</v>
      </c>
      <c r="B4" s="2" t="s">
        <v>119</v>
      </c>
      <c r="C4" s="5">
        <v>3</v>
      </c>
      <c r="D4" s="2" t="s">
        <v>107</v>
      </c>
      <c r="E4" s="6">
        <v>518985</v>
      </c>
    </row>
    <row r="5" spans="1:5" x14ac:dyDescent="0.2">
      <c r="A5" s="2" t="s">
        <v>142</v>
      </c>
      <c r="B5" s="2" t="s">
        <v>143</v>
      </c>
      <c r="C5" s="5">
        <v>1</v>
      </c>
      <c r="D5" s="2" t="s">
        <v>115</v>
      </c>
      <c r="E5" s="6">
        <v>146414</v>
      </c>
    </row>
    <row r="6" spans="1:5" x14ac:dyDescent="0.2">
      <c r="A6" s="7" t="s">
        <v>108</v>
      </c>
      <c r="B6" s="2" t="s">
        <v>39</v>
      </c>
      <c r="C6" s="5">
        <v>3</v>
      </c>
      <c r="D6" s="2" t="s">
        <v>107</v>
      </c>
      <c r="E6" s="6">
        <v>467000</v>
      </c>
    </row>
    <row r="7" spans="1:5" x14ac:dyDescent="0.2">
      <c r="A7" s="2" t="s">
        <v>111</v>
      </c>
      <c r="B7" s="2" t="s">
        <v>112</v>
      </c>
      <c r="C7" s="5">
        <v>2</v>
      </c>
      <c r="D7" s="2" t="s">
        <v>107</v>
      </c>
      <c r="E7" s="6">
        <v>410000</v>
      </c>
    </row>
    <row r="8" spans="1:5" x14ac:dyDescent="0.2">
      <c r="A8" s="2" t="s">
        <v>126</v>
      </c>
      <c r="B8" s="2" t="s">
        <v>127</v>
      </c>
      <c r="C8" s="5">
        <v>3</v>
      </c>
      <c r="D8" s="2" t="s">
        <v>107</v>
      </c>
      <c r="E8" s="6">
        <v>162204</v>
      </c>
    </row>
    <row r="9" spans="1:5" x14ac:dyDescent="0.2">
      <c r="A9" s="2" t="s">
        <v>128</v>
      </c>
      <c r="B9" s="2" t="s">
        <v>129</v>
      </c>
      <c r="C9" s="5">
        <v>1</v>
      </c>
      <c r="D9" s="2" t="s">
        <v>115</v>
      </c>
      <c r="E9" s="6">
        <v>210000</v>
      </c>
    </row>
    <row r="10" spans="1:5" x14ac:dyDescent="0.2">
      <c r="A10" s="2" t="s">
        <v>122</v>
      </c>
      <c r="B10" s="2" t="s">
        <v>123</v>
      </c>
      <c r="C10" s="5">
        <v>3</v>
      </c>
      <c r="D10" s="2" t="s">
        <v>107</v>
      </c>
      <c r="E10" s="6">
        <v>573711</v>
      </c>
    </row>
    <row r="11" spans="1:5" x14ac:dyDescent="0.2">
      <c r="A11" s="2" t="s">
        <v>124</v>
      </c>
      <c r="B11" s="2" t="s">
        <v>125</v>
      </c>
      <c r="C11" s="5">
        <v>1</v>
      </c>
      <c r="D11" s="2" t="s">
        <v>115</v>
      </c>
      <c r="E11" s="6">
        <v>136000</v>
      </c>
    </row>
    <row r="12" spans="1:5" x14ac:dyDescent="0.2">
      <c r="A12" s="2" t="s">
        <v>130</v>
      </c>
      <c r="B12" s="2" t="s">
        <v>131</v>
      </c>
      <c r="C12" s="5">
        <v>4</v>
      </c>
      <c r="D12" s="2" t="s">
        <v>107</v>
      </c>
      <c r="E12" s="6">
        <v>534648</v>
      </c>
    </row>
    <row r="13" spans="1:5" x14ac:dyDescent="0.2">
      <c r="A13" s="2" t="s">
        <v>136</v>
      </c>
      <c r="B13" s="2" t="s">
        <v>137</v>
      </c>
      <c r="C13" s="5">
        <v>3</v>
      </c>
      <c r="D13" s="2" t="s">
        <v>107</v>
      </c>
      <c r="E13" s="6">
        <v>485094</v>
      </c>
    </row>
    <row r="14" spans="1:5" x14ac:dyDescent="0.2">
      <c r="A14" s="2" t="s">
        <v>134</v>
      </c>
      <c r="B14" s="2" t="s">
        <v>135</v>
      </c>
      <c r="C14" s="5">
        <v>1</v>
      </c>
      <c r="D14" s="2" t="s">
        <v>115</v>
      </c>
      <c r="E14" s="6">
        <v>144940</v>
      </c>
    </row>
    <row r="15" spans="1:5" x14ac:dyDescent="0.2">
      <c r="A15" s="2" t="s">
        <v>132</v>
      </c>
      <c r="B15" s="2" t="s">
        <v>133</v>
      </c>
      <c r="C15" s="5">
        <v>2</v>
      </c>
      <c r="D15" s="2" t="s">
        <v>107</v>
      </c>
      <c r="E15" s="6">
        <v>526850</v>
      </c>
    </row>
    <row r="16" spans="1:5" x14ac:dyDescent="0.2">
      <c r="A16" s="2" t="s">
        <v>120</v>
      </c>
      <c r="B16" s="2" t="s">
        <v>121</v>
      </c>
      <c r="C16" s="5">
        <v>1</v>
      </c>
      <c r="D16" s="2" t="s">
        <v>115</v>
      </c>
      <c r="E16" s="6">
        <v>240000</v>
      </c>
    </row>
    <row r="17" spans="1:5" x14ac:dyDescent="0.2">
      <c r="A17" s="2" t="s">
        <v>105</v>
      </c>
      <c r="B17" s="2" t="s">
        <v>106</v>
      </c>
      <c r="C17" s="5">
        <v>3</v>
      </c>
      <c r="D17" s="2" t="s">
        <v>107</v>
      </c>
      <c r="E17" s="6">
        <v>450000</v>
      </c>
    </row>
    <row r="18" spans="1:5" x14ac:dyDescent="0.2">
      <c r="A18" s="2" t="s">
        <v>138</v>
      </c>
      <c r="B18" s="2" t="s">
        <v>139</v>
      </c>
      <c r="C18" s="5">
        <v>4</v>
      </c>
      <c r="D18" s="2" t="s">
        <v>107</v>
      </c>
      <c r="E18" s="6">
        <v>179780</v>
      </c>
    </row>
    <row r="19" spans="1:5" x14ac:dyDescent="0.2">
      <c r="A19" s="2" t="s">
        <v>109</v>
      </c>
      <c r="B19" s="2" t="s">
        <v>110</v>
      </c>
      <c r="C19" s="5">
        <v>3</v>
      </c>
      <c r="D19" s="2" t="s">
        <v>107</v>
      </c>
      <c r="E19" s="6">
        <v>356000</v>
      </c>
    </row>
    <row r="20" spans="1:5" x14ac:dyDescent="0.2">
      <c r="A20" s="2" t="s">
        <v>116</v>
      </c>
      <c r="B20" s="2" t="s">
        <v>117</v>
      </c>
      <c r="C20" s="5">
        <v>2</v>
      </c>
      <c r="D20" s="2" t="s">
        <v>115</v>
      </c>
      <c r="E20" s="6">
        <v>185704</v>
      </c>
    </row>
    <row r="21" spans="1:5" x14ac:dyDescent="0.2">
      <c r="A21" s="2" t="s">
        <v>144</v>
      </c>
      <c r="B21" s="2" t="s">
        <v>145</v>
      </c>
      <c r="C21" s="5">
        <v>3</v>
      </c>
      <c r="D21" s="2" t="s">
        <v>107</v>
      </c>
      <c r="E21" s="6">
        <v>237945</v>
      </c>
    </row>
  </sheetData>
  <sortState ref="A2:E21">
    <sortCondition ref="A1"/>
  </sortState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 xr3:uid="{842E5F09-E766-5B8D-85AF-A39847EA96FD}">
      <selection activeCell="E8" sqref="E8"/>
    </sheetView>
  </sheetViews>
  <sheetFormatPr defaultRowHeight="15" x14ac:dyDescent="0.2"/>
  <cols>
    <col min="1" max="1" width="16.54296875" bestFit="1" customWidth="1"/>
    <col min="2" max="2" width="7.12890625" bestFit="1" customWidth="1"/>
    <col min="3" max="3" width="11.02734375" bestFit="1" customWidth="1"/>
  </cols>
  <sheetData>
    <row r="1" spans="1:3" x14ac:dyDescent="0.2">
      <c r="A1" s="11" t="s">
        <v>146</v>
      </c>
      <c r="B1" s="11" t="s">
        <v>147</v>
      </c>
      <c r="C1" s="11" t="s">
        <v>148</v>
      </c>
    </row>
    <row r="2" spans="1:3" x14ac:dyDescent="0.2">
      <c r="A2" s="2" t="s">
        <v>149</v>
      </c>
      <c r="B2" s="2" t="s">
        <v>150</v>
      </c>
      <c r="C2" s="2" t="s">
        <v>151</v>
      </c>
    </row>
    <row r="3" spans="1:3" x14ac:dyDescent="0.2">
      <c r="A3" s="2" t="s">
        <v>160</v>
      </c>
      <c r="B3" s="2" t="s">
        <v>150</v>
      </c>
      <c r="C3" s="2" t="s">
        <v>154</v>
      </c>
    </row>
    <row r="4" spans="1:3" x14ac:dyDescent="0.2">
      <c r="A4" s="2" t="s">
        <v>156</v>
      </c>
      <c r="B4" s="2" t="s">
        <v>150</v>
      </c>
      <c r="C4" s="2" t="s">
        <v>154</v>
      </c>
    </row>
    <row r="5" spans="1:3" x14ac:dyDescent="0.2">
      <c r="A5" s="2" t="s">
        <v>159</v>
      </c>
      <c r="B5" s="2" t="s">
        <v>115</v>
      </c>
      <c r="C5" s="2" t="s">
        <v>154</v>
      </c>
    </row>
    <row r="6" spans="1:3" x14ac:dyDescent="0.2">
      <c r="A6" s="2" t="s">
        <v>152</v>
      </c>
      <c r="B6" s="2" t="s">
        <v>150</v>
      </c>
      <c r="C6" s="2" t="s">
        <v>151</v>
      </c>
    </row>
    <row r="7" spans="1:3" x14ac:dyDescent="0.2">
      <c r="A7" s="2" t="s">
        <v>161</v>
      </c>
      <c r="B7" s="2" t="s">
        <v>115</v>
      </c>
      <c r="C7" s="2" t="s">
        <v>151</v>
      </c>
    </row>
    <row r="8" spans="1:3" x14ac:dyDescent="0.2">
      <c r="A8" s="2" t="s">
        <v>153</v>
      </c>
      <c r="B8" s="2" t="s">
        <v>150</v>
      </c>
      <c r="C8" s="2" t="s">
        <v>154</v>
      </c>
    </row>
    <row r="9" spans="1:3" x14ac:dyDescent="0.2">
      <c r="A9" s="2" t="s">
        <v>157</v>
      </c>
      <c r="B9" s="2" t="s">
        <v>150</v>
      </c>
      <c r="C9" s="2" t="s">
        <v>151</v>
      </c>
    </row>
    <row r="10" spans="1:3" x14ac:dyDescent="0.2">
      <c r="A10" s="2" t="s">
        <v>158</v>
      </c>
      <c r="B10" s="2" t="s">
        <v>115</v>
      </c>
      <c r="C10" s="2" t="s">
        <v>151</v>
      </c>
    </row>
    <row r="11" spans="1:3" x14ac:dyDescent="0.2">
      <c r="A11" s="2" t="s">
        <v>155</v>
      </c>
      <c r="B11" s="2" t="s">
        <v>115</v>
      </c>
      <c r="C11" s="2" t="s">
        <v>154</v>
      </c>
    </row>
  </sheetData>
  <sortState ref="A2:C11">
    <sortCondition ref="A1"/>
  </sortState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 xr3:uid="{51F8DEE0-4D01-5F28-A812-FC0BD7CAC4A5}">
      <selection activeCell="B22" sqref="B22"/>
    </sheetView>
  </sheetViews>
  <sheetFormatPr defaultRowHeight="15" x14ac:dyDescent="0.2"/>
  <cols>
    <col min="1" max="1" width="15.33203125" bestFit="1" customWidth="1"/>
    <col min="2" max="2" width="39.953125" bestFit="1" customWidth="1"/>
    <col min="3" max="3" width="9.55078125" bestFit="1" customWidth="1"/>
    <col min="4" max="4" width="5.109375" bestFit="1" customWidth="1"/>
    <col min="5" max="5" width="11.97265625" bestFit="1" customWidth="1"/>
    <col min="6" max="6" width="13.71875" bestFit="1" customWidth="1"/>
  </cols>
  <sheetData>
    <row r="1" spans="1:6" x14ac:dyDescent="0.2">
      <c r="A1" s="3" t="s">
        <v>101</v>
      </c>
      <c r="B1" s="4" t="s">
        <v>1</v>
      </c>
      <c r="C1" s="4" t="s">
        <v>102</v>
      </c>
      <c r="D1" s="4" t="s">
        <v>103</v>
      </c>
      <c r="E1" s="4" t="s">
        <v>104</v>
      </c>
      <c r="F1" s="4" t="s">
        <v>0</v>
      </c>
    </row>
    <row r="2" spans="1:6" x14ac:dyDescent="0.2">
      <c r="A2" s="2" t="s">
        <v>113</v>
      </c>
      <c r="B2" s="2" t="s">
        <v>114</v>
      </c>
      <c r="C2" s="5">
        <v>1</v>
      </c>
      <c r="D2" s="2" t="s">
        <v>115</v>
      </c>
      <c r="E2" s="6">
        <v>140992</v>
      </c>
      <c r="F2" s="2" t="s">
        <v>176</v>
      </c>
    </row>
    <row r="3" spans="1:6" x14ac:dyDescent="0.2">
      <c r="A3" s="2" t="s">
        <v>140</v>
      </c>
      <c r="B3" s="2" t="s">
        <v>141</v>
      </c>
      <c r="C3" s="5">
        <v>4</v>
      </c>
      <c r="D3" s="2" t="s">
        <v>107</v>
      </c>
      <c r="E3" s="6">
        <v>594826</v>
      </c>
      <c r="F3" s="2" t="s">
        <v>189</v>
      </c>
    </row>
    <row r="4" spans="1:6" x14ac:dyDescent="0.2">
      <c r="A4" s="2" t="s">
        <v>118</v>
      </c>
      <c r="B4" s="2" t="s">
        <v>119</v>
      </c>
      <c r="C4" s="5">
        <v>3</v>
      </c>
      <c r="D4" s="2" t="s">
        <v>107</v>
      </c>
      <c r="E4" s="6">
        <v>518985</v>
      </c>
      <c r="F4" s="2" t="s">
        <v>178</v>
      </c>
    </row>
    <row r="5" spans="1:6" x14ac:dyDescent="0.2">
      <c r="A5" s="2" t="s">
        <v>142</v>
      </c>
      <c r="B5" s="2" t="s">
        <v>143</v>
      </c>
      <c r="C5" s="5">
        <v>1</v>
      </c>
      <c r="D5" s="2" t="s">
        <v>115</v>
      </c>
      <c r="E5" s="6">
        <v>146414</v>
      </c>
      <c r="F5" s="2" t="s">
        <v>190</v>
      </c>
    </row>
    <row r="6" spans="1:6" x14ac:dyDescent="0.2">
      <c r="A6" s="7" t="s">
        <v>108</v>
      </c>
      <c r="B6" s="2" t="s">
        <v>39</v>
      </c>
      <c r="C6" s="5">
        <v>3</v>
      </c>
      <c r="D6" s="2" t="s">
        <v>107</v>
      </c>
      <c r="E6" s="6">
        <v>467000</v>
      </c>
      <c r="F6" s="2" t="s">
        <v>173</v>
      </c>
    </row>
    <row r="7" spans="1:6" x14ac:dyDescent="0.2">
      <c r="A7" s="2" t="s">
        <v>111</v>
      </c>
      <c r="B7" s="2" t="s">
        <v>112</v>
      </c>
      <c r="C7" s="5">
        <v>2</v>
      </c>
      <c r="D7" s="2" t="s">
        <v>107</v>
      </c>
      <c r="E7" s="6">
        <v>410000</v>
      </c>
      <c r="F7" s="2" t="s">
        <v>175</v>
      </c>
    </row>
    <row r="8" spans="1:6" x14ac:dyDescent="0.2">
      <c r="A8" s="2" t="s">
        <v>126</v>
      </c>
      <c r="B8" s="2" t="s">
        <v>127</v>
      </c>
      <c r="C8" s="5">
        <v>3</v>
      </c>
      <c r="D8" s="2" t="s">
        <v>107</v>
      </c>
      <c r="E8" s="6">
        <v>162204</v>
      </c>
      <c r="F8" s="2" t="s">
        <v>182</v>
      </c>
    </row>
    <row r="9" spans="1:6" x14ac:dyDescent="0.2">
      <c r="A9" s="2" t="s">
        <v>128</v>
      </c>
      <c r="B9" s="2" t="s">
        <v>129</v>
      </c>
      <c r="C9" s="5">
        <v>1</v>
      </c>
      <c r="D9" s="2" t="s">
        <v>115</v>
      </c>
      <c r="E9" s="6">
        <v>210000</v>
      </c>
      <c r="F9" s="2" t="s">
        <v>183</v>
      </c>
    </row>
    <row r="10" spans="1:6" x14ac:dyDescent="0.2">
      <c r="A10" s="2" t="s">
        <v>122</v>
      </c>
      <c r="B10" s="2" t="s">
        <v>123</v>
      </c>
      <c r="C10" s="5">
        <v>3</v>
      </c>
      <c r="D10" s="2" t="s">
        <v>107</v>
      </c>
      <c r="E10" s="6">
        <v>573711</v>
      </c>
      <c r="F10" s="2" t="s">
        <v>180</v>
      </c>
    </row>
    <row r="11" spans="1:6" x14ac:dyDescent="0.2">
      <c r="A11" s="2" t="s">
        <v>124</v>
      </c>
      <c r="B11" s="2" t="s">
        <v>125</v>
      </c>
      <c r="C11" s="5">
        <v>1</v>
      </c>
      <c r="D11" s="2" t="s">
        <v>115</v>
      </c>
      <c r="E11" s="6">
        <v>136000</v>
      </c>
      <c r="F11" s="2" t="s">
        <v>181</v>
      </c>
    </row>
    <row r="12" spans="1:6" x14ac:dyDescent="0.2">
      <c r="A12" s="2" t="s">
        <v>130</v>
      </c>
      <c r="B12" s="2" t="s">
        <v>131</v>
      </c>
      <c r="C12" s="5">
        <v>4</v>
      </c>
      <c r="D12" s="2" t="s">
        <v>107</v>
      </c>
      <c r="E12" s="6">
        <v>534648</v>
      </c>
      <c r="F12" s="2" t="s">
        <v>184</v>
      </c>
    </row>
    <row r="13" spans="1:6" x14ac:dyDescent="0.2">
      <c r="A13" s="2" t="s">
        <v>136</v>
      </c>
      <c r="B13" s="2" t="s">
        <v>137</v>
      </c>
      <c r="C13" s="5">
        <v>3</v>
      </c>
      <c r="D13" s="2" t="s">
        <v>107</v>
      </c>
      <c r="E13" s="6">
        <v>485094</v>
      </c>
      <c r="F13" s="2" t="s">
        <v>187</v>
      </c>
    </row>
    <row r="14" spans="1:6" x14ac:dyDescent="0.2">
      <c r="A14" s="2" t="s">
        <v>134</v>
      </c>
      <c r="B14" s="2" t="s">
        <v>135</v>
      </c>
      <c r="C14" s="5">
        <v>1</v>
      </c>
      <c r="D14" s="2" t="s">
        <v>115</v>
      </c>
      <c r="E14" s="6">
        <v>144940</v>
      </c>
      <c r="F14" s="2" t="s">
        <v>186</v>
      </c>
    </row>
    <row r="15" spans="1:6" x14ac:dyDescent="0.2">
      <c r="A15" s="2" t="s">
        <v>132</v>
      </c>
      <c r="B15" s="2" t="s">
        <v>133</v>
      </c>
      <c r="C15" s="5">
        <v>2</v>
      </c>
      <c r="D15" s="2" t="s">
        <v>107</v>
      </c>
      <c r="E15" s="6">
        <v>526850</v>
      </c>
      <c r="F15" s="2" t="s">
        <v>185</v>
      </c>
    </row>
    <row r="16" spans="1:6" x14ac:dyDescent="0.2">
      <c r="A16" s="2" t="s">
        <v>120</v>
      </c>
      <c r="B16" s="2" t="s">
        <v>121</v>
      </c>
      <c r="C16" s="5">
        <v>1</v>
      </c>
      <c r="D16" s="2" t="s">
        <v>115</v>
      </c>
      <c r="E16" s="6">
        <v>240000</v>
      </c>
      <c r="F16" s="2" t="s">
        <v>179</v>
      </c>
    </row>
    <row r="17" spans="1:6" x14ac:dyDescent="0.2">
      <c r="A17" s="2" t="s">
        <v>105</v>
      </c>
      <c r="B17" s="2" t="s">
        <v>106</v>
      </c>
      <c r="C17" s="5">
        <v>3</v>
      </c>
      <c r="D17" s="2" t="s">
        <v>107</v>
      </c>
      <c r="E17" s="6">
        <v>450000</v>
      </c>
      <c r="F17" s="2" t="s">
        <v>172</v>
      </c>
    </row>
    <row r="18" spans="1:6" x14ac:dyDescent="0.2">
      <c r="A18" s="2" t="s">
        <v>138</v>
      </c>
      <c r="B18" s="2" t="s">
        <v>139</v>
      </c>
      <c r="C18" s="5">
        <v>4</v>
      </c>
      <c r="D18" s="2" t="s">
        <v>107</v>
      </c>
      <c r="E18" s="6">
        <v>179780</v>
      </c>
      <c r="F18" s="2" t="s">
        <v>188</v>
      </c>
    </row>
    <row r="19" spans="1:6" x14ac:dyDescent="0.2">
      <c r="A19" s="2" t="s">
        <v>109</v>
      </c>
      <c r="B19" s="2" t="s">
        <v>110</v>
      </c>
      <c r="C19" s="5">
        <v>3</v>
      </c>
      <c r="D19" s="2" t="s">
        <v>107</v>
      </c>
      <c r="E19" s="6">
        <v>356000</v>
      </c>
      <c r="F19" s="2" t="s">
        <v>174</v>
      </c>
    </row>
    <row r="20" spans="1:6" x14ac:dyDescent="0.2">
      <c r="A20" s="2" t="s">
        <v>116</v>
      </c>
      <c r="B20" s="2" t="s">
        <v>117</v>
      </c>
      <c r="C20" s="5">
        <v>2</v>
      </c>
      <c r="D20" s="2" t="s">
        <v>115</v>
      </c>
      <c r="E20" s="6">
        <v>185704</v>
      </c>
      <c r="F20" s="2" t="s">
        <v>177</v>
      </c>
    </row>
    <row r="21" spans="1:6" x14ac:dyDescent="0.2">
      <c r="A21" s="2" t="s">
        <v>144</v>
      </c>
      <c r="B21" s="2" t="s">
        <v>145</v>
      </c>
      <c r="C21" s="5">
        <v>3</v>
      </c>
      <c r="D21" s="2" t="s">
        <v>107</v>
      </c>
      <c r="E21" s="6">
        <v>237945</v>
      </c>
      <c r="F21" s="2" t="s">
        <v>191</v>
      </c>
    </row>
  </sheetData>
  <sortState ref="A2:F21">
    <sortCondition ref="A2"/>
  </sortState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5"/>
  <sheetViews>
    <sheetView zoomScale="76" zoomScaleNormal="76" workbookViewId="0" xr3:uid="{F9CF3CF3-643B-5BE6-8B46-32C596A47465}">
      <selection activeCell="I24" sqref="I24"/>
    </sheetView>
  </sheetViews>
  <sheetFormatPr defaultRowHeight="15" x14ac:dyDescent="0.2"/>
  <cols>
    <col min="1" max="1" width="17.890625" style="14" bestFit="1" customWidth="1"/>
    <col min="2" max="2" width="14.390625" style="14" customWidth="1"/>
    <col min="3" max="3" width="43.44921875" style="14" customWidth="1"/>
    <col min="4" max="4" width="12.375" style="14" customWidth="1"/>
  </cols>
  <sheetData>
    <row r="1" spans="1:4" x14ac:dyDescent="0.2">
      <c r="A1" s="11" t="s">
        <v>169</v>
      </c>
      <c r="B1" s="12" t="s">
        <v>170</v>
      </c>
      <c r="C1" s="11" t="s">
        <v>1</v>
      </c>
      <c r="D1" s="11" t="s">
        <v>0</v>
      </c>
    </row>
    <row r="2" spans="1:4" x14ac:dyDescent="0.2">
      <c r="A2" s="13" t="s">
        <v>67</v>
      </c>
      <c r="B2" s="1" t="s">
        <v>66</v>
      </c>
      <c r="C2" s="13" t="s">
        <v>68</v>
      </c>
      <c r="D2" s="13">
        <v>770768550</v>
      </c>
    </row>
    <row r="3" spans="1:4" x14ac:dyDescent="0.2">
      <c r="A3" s="13" t="s">
        <v>24</v>
      </c>
      <c r="B3" s="1" t="s">
        <v>23</v>
      </c>
      <c r="C3" s="13" t="s">
        <v>25</v>
      </c>
      <c r="D3" s="13">
        <v>754930389</v>
      </c>
    </row>
    <row r="4" spans="1:4" x14ac:dyDescent="0.2">
      <c r="A4" s="13" t="s">
        <v>52</v>
      </c>
      <c r="B4" s="1" t="s">
        <v>51</v>
      </c>
      <c r="C4" s="13" t="s">
        <v>53</v>
      </c>
      <c r="D4" s="13">
        <v>796154801</v>
      </c>
    </row>
    <row r="5" spans="1:4" x14ac:dyDescent="0.2">
      <c r="A5" s="13" t="s">
        <v>84</v>
      </c>
      <c r="B5" s="1" t="s">
        <v>83</v>
      </c>
      <c r="C5" s="13" t="s">
        <v>85</v>
      </c>
      <c r="D5" s="13">
        <v>729307113</v>
      </c>
    </row>
    <row r="6" spans="1:4" x14ac:dyDescent="0.2">
      <c r="A6" s="13" t="s">
        <v>33</v>
      </c>
      <c r="B6" s="1" t="s">
        <v>32</v>
      </c>
      <c r="C6" s="13" t="s">
        <v>34</v>
      </c>
      <c r="D6" s="13">
        <v>793377518</v>
      </c>
    </row>
    <row r="7" spans="1:4" x14ac:dyDescent="0.2">
      <c r="A7" s="13" t="s">
        <v>87</v>
      </c>
      <c r="B7" s="1" t="s">
        <v>86</v>
      </c>
      <c r="C7" s="13" t="s">
        <v>88</v>
      </c>
      <c r="D7" s="13">
        <v>785027912</v>
      </c>
    </row>
    <row r="8" spans="1:4" x14ac:dyDescent="0.2">
      <c r="A8" s="13" t="s">
        <v>36</v>
      </c>
      <c r="B8" s="1" t="s">
        <v>35</v>
      </c>
      <c r="C8" s="13" t="s">
        <v>37</v>
      </c>
      <c r="D8" s="13">
        <v>710391005</v>
      </c>
    </row>
    <row r="9" spans="1:4" x14ac:dyDescent="0.2">
      <c r="A9" s="13" t="s">
        <v>18</v>
      </c>
      <c r="B9" s="1" t="s">
        <v>17</v>
      </c>
      <c r="C9" s="13" t="s">
        <v>19</v>
      </c>
      <c r="D9" s="13">
        <v>788706584</v>
      </c>
    </row>
    <row r="10" spans="1:4" x14ac:dyDescent="0.2">
      <c r="A10" s="13" t="s">
        <v>9</v>
      </c>
      <c r="B10" s="1" t="s">
        <v>8</v>
      </c>
      <c r="C10" s="13" t="s">
        <v>10</v>
      </c>
      <c r="D10" s="13">
        <v>751359816</v>
      </c>
    </row>
    <row r="11" spans="1:4" x14ac:dyDescent="0.2">
      <c r="A11" s="13" t="s">
        <v>78</v>
      </c>
      <c r="B11" s="1" t="s">
        <v>77</v>
      </c>
      <c r="C11" s="13" t="s">
        <v>79</v>
      </c>
      <c r="D11" s="13">
        <v>718499353</v>
      </c>
    </row>
    <row r="12" spans="1:4" x14ac:dyDescent="0.2">
      <c r="A12" s="13" t="s">
        <v>46</v>
      </c>
      <c r="B12" s="1" t="s">
        <v>14</v>
      </c>
      <c r="C12" s="13" t="s">
        <v>47</v>
      </c>
      <c r="D12" s="13">
        <v>715449990</v>
      </c>
    </row>
    <row r="13" spans="1:4" x14ac:dyDescent="0.2">
      <c r="A13" s="13" t="s">
        <v>15</v>
      </c>
      <c r="B13" s="1" t="s">
        <v>14</v>
      </c>
      <c r="C13" s="13" t="s">
        <v>16</v>
      </c>
      <c r="D13" s="13">
        <v>759230890</v>
      </c>
    </row>
    <row r="14" spans="1:4" x14ac:dyDescent="0.2">
      <c r="A14" s="13" t="s">
        <v>96</v>
      </c>
      <c r="B14" s="1" t="s">
        <v>95</v>
      </c>
      <c r="C14" s="13" t="s">
        <v>97</v>
      </c>
      <c r="D14" s="13">
        <v>785539726</v>
      </c>
    </row>
    <row r="15" spans="1:4" x14ac:dyDescent="0.2">
      <c r="A15" s="13" t="s">
        <v>73</v>
      </c>
      <c r="B15" s="1" t="s">
        <v>72</v>
      </c>
      <c r="C15" s="13" t="s">
        <v>74</v>
      </c>
      <c r="D15" s="13">
        <v>741559187</v>
      </c>
    </row>
    <row r="16" spans="1:4" x14ac:dyDescent="0.2">
      <c r="A16" s="13" t="s">
        <v>30</v>
      </c>
      <c r="B16" s="1" t="s">
        <v>29</v>
      </c>
      <c r="C16" s="13" t="s">
        <v>31</v>
      </c>
      <c r="D16" s="13">
        <v>789892705</v>
      </c>
    </row>
    <row r="17" spans="1:4" x14ac:dyDescent="0.2">
      <c r="A17" s="13" t="s">
        <v>81</v>
      </c>
      <c r="B17" s="1" t="s">
        <v>80</v>
      </c>
      <c r="C17" s="13" t="s">
        <v>82</v>
      </c>
      <c r="D17" s="13">
        <v>719911980</v>
      </c>
    </row>
    <row r="18" spans="1:4" x14ac:dyDescent="0.2">
      <c r="A18" s="13" t="s">
        <v>99</v>
      </c>
      <c r="B18" s="1" t="s">
        <v>98</v>
      </c>
      <c r="C18" s="13" t="s">
        <v>100</v>
      </c>
      <c r="D18" s="13">
        <v>722383002</v>
      </c>
    </row>
    <row r="19" spans="1:4" x14ac:dyDescent="0.2">
      <c r="A19" s="13" t="s">
        <v>21</v>
      </c>
      <c r="B19" s="1" t="s">
        <v>20</v>
      </c>
      <c r="C19" s="13" t="s">
        <v>22</v>
      </c>
      <c r="D19" s="13">
        <v>738996460</v>
      </c>
    </row>
    <row r="20" spans="1:4" x14ac:dyDescent="0.2">
      <c r="A20" s="13" t="s">
        <v>41</v>
      </c>
      <c r="B20" s="1" t="s">
        <v>40</v>
      </c>
      <c r="C20" s="13" t="s">
        <v>42</v>
      </c>
      <c r="D20" s="13">
        <v>789966863</v>
      </c>
    </row>
    <row r="21" spans="1:4" x14ac:dyDescent="0.2">
      <c r="A21" s="13" t="s">
        <v>12</v>
      </c>
      <c r="B21" s="1" t="s">
        <v>11</v>
      </c>
      <c r="C21" s="13" t="s">
        <v>13</v>
      </c>
      <c r="D21" s="13">
        <v>786412000</v>
      </c>
    </row>
    <row r="22" spans="1:4" x14ac:dyDescent="0.2">
      <c r="A22" s="13" t="s">
        <v>93</v>
      </c>
      <c r="B22" s="1" t="s">
        <v>92</v>
      </c>
      <c r="C22" s="13" t="s">
        <v>94</v>
      </c>
      <c r="D22" s="13">
        <v>735359112</v>
      </c>
    </row>
    <row r="23" spans="1:4" x14ac:dyDescent="0.2">
      <c r="A23" s="13" t="s">
        <v>58</v>
      </c>
      <c r="B23" s="1" t="s">
        <v>57</v>
      </c>
      <c r="C23" s="13" t="s">
        <v>59</v>
      </c>
      <c r="D23" s="13">
        <v>716640607</v>
      </c>
    </row>
    <row r="24" spans="1:4" x14ac:dyDescent="0.2">
      <c r="A24" s="13" t="s">
        <v>64</v>
      </c>
      <c r="B24" s="1" t="s">
        <v>63</v>
      </c>
      <c r="C24" s="13" t="s">
        <v>65</v>
      </c>
      <c r="D24" s="13">
        <v>742980686</v>
      </c>
    </row>
    <row r="25" spans="1:4" x14ac:dyDescent="0.2">
      <c r="A25" s="13" t="s">
        <v>38</v>
      </c>
      <c r="B25" s="1" t="s">
        <v>26</v>
      </c>
      <c r="C25" s="13" t="s">
        <v>39</v>
      </c>
      <c r="D25" s="13">
        <v>744544880</v>
      </c>
    </row>
    <row r="26" spans="1:4" x14ac:dyDescent="0.2">
      <c r="A26" s="13" t="s">
        <v>61</v>
      </c>
      <c r="B26" s="1" t="s">
        <v>60</v>
      </c>
      <c r="C26" s="13" t="s">
        <v>62</v>
      </c>
      <c r="D26" s="13">
        <v>746517334</v>
      </c>
    </row>
    <row r="27" spans="1:4" x14ac:dyDescent="0.2">
      <c r="A27" s="13" t="s">
        <v>90</v>
      </c>
      <c r="B27" s="1" t="s">
        <v>89</v>
      </c>
      <c r="C27" s="13" t="s">
        <v>91</v>
      </c>
      <c r="D27" s="13">
        <v>729150039</v>
      </c>
    </row>
    <row r="28" spans="1:4" x14ac:dyDescent="0.2">
      <c r="A28" s="13" t="s">
        <v>55</v>
      </c>
      <c r="B28" s="1" t="s">
        <v>54</v>
      </c>
      <c r="C28" s="13" t="s">
        <v>56</v>
      </c>
      <c r="D28" s="13">
        <v>798679130</v>
      </c>
    </row>
    <row r="29" spans="1:4" x14ac:dyDescent="0.2">
      <c r="A29" s="13" t="s">
        <v>6</v>
      </c>
      <c r="B29" s="1" t="s">
        <v>5</v>
      </c>
      <c r="C29" s="13" t="s">
        <v>7</v>
      </c>
      <c r="D29" s="13">
        <v>747202055</v>
      </c>
    </row>
    <row r="30" spans="1:4" x14ac:dyDescent="0.2">
      <c r="A30" s="13" t="s">
        <v>75</v>
      </c>
      <c r="B30" s="1" t="s">
        <v>14</v>
      </c>
      <c r="C30" s="13" t="s">
        <v>76</v>
      </c>
      <c r="D30" s="13">
        <v>743136984</v>
      </c>
    </row>
    <row r="31" spans="1:4" x14ac:dyDescent="0.2">
      <c r="A31" s="13" t="s">
        <v>49</v>
      </c>
      <c r="B31" s="1" t="s">
        <v>48</v>
      </c>
      <c r="C31" s="13" t="s">
        <v>50</v>
      </c>
      <c r="D31" s="13">
        <v>796537526</v>
      </c>
    </row>
    <row r="32" spans="1:4" x14ac:dyDescent="0.2">
      <c r="A32" s="13" t="s">
        <v>70</v>
      </c>
      <c r="B32" s="1" t="s">
        <v>69</v>
      </c>
      <c r="C32" s="13" t="s">
        <v>71</v>
      </c>
      <c r="D32" s="13">
        <v>729952633</v>
      </c>
    </row>
    <row r="33" spans="1:4" x14ac:dyDescent="0.2">
      <c r="A33" s="13" t="s">
        <v>3</v>
      </c>
      <c r="B33" s="1" t="s">
        <v>2</v>
      </c>
      <c r="C33" s="13" t="s">
        <v>4</v>
      </c>
      <c r="D33" s="13">
        <v>770978456</v>
      </c>
    </row>
    <row r="34" spans="1:4" x14ac:dyDescent="0.2">
      <c r="A34" s="13" t="s">
        <v>44</v>
      </c>
      <c r="B34" s="1" t="s">
        <v>43</v>
      </c>
      <c r="C34" s="13" t="s">
        <v>45</v>
      </c>
      <c r="D34" s="13">
        <v>768200782</v>
      </c>
    </row>
    <row r="35" spans="1:4" x14ac:dyDescent="0.2">
      <c r="A35" s="13" t="s">
        <v>27</v>
      </c>
      <c r="B35" s="1" t="s">
        <v>26</v>
      </c>
      <c r="C35" s="13" t="s">
        <v>28</v>
      </c>
      <c r="D35" s="13">
        <v>783715569</v>
      </c>
    </row>
  </sheetData>
  <sortState ref="A2:D35">
    <sortCondition ref="A2"/>
  </sortState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48"/>
  <sheetViews>
    <sheetView workbookViewId="0" xr3:uid="{78B4E459-6924-5F8B-B7BA-2DD04133E49E}">
      <selection activeCell="D30" sqref="D30"/>
    </sheetView>
  </sheetViews>
  <sheetFormatPr defaultRowHeight="15" x14ac:dyDescent="0.2"/>
  <cols>
    <col min="1" max="1" width="16.54296875" style="10" bestFit="1" customWidth="1"/>
    <col min="2" max="2" width="9.28125" style="10" bestFit="1" customWidth="1"/>
    <col min="3" max="3" width="11.02734375" style="19" bestFit="1" customWidth="1"/>
    <col min="4" max="4" width="18.16015625" style="19" bestFit="1" customWidth="1"/>
    <col min="5" max="5" width="18.16015625" style="10" bestFit="1" customWidth="1"/>
    <col min="6" max="6" width="31.20703125" style="10" bestFit="1" customWidth="1"/>
    <col min="7" max="7" width="19.7734375" style="10" bestFit="1" customWidth="1"/>
    <col min="8" max="8" width="12.375" style="17" bestFit="1" customWidth="1"/>
    <col min="9" max="9" width="9.14453125" bestFit="1" customWidth="1"/>
  </cols>
  <sheetData>
    <row r="1" spans="1:9" x14ac:dyDescent="0.2">
      <c r="A1" s="26" t="s">
        <v>146</v>
      </c>
      <c r="B1" s="26" t="s">
        <v>147</v>
      </c>
      <c r="C1" s="26" t="s">
        <v>148</v>
      </c>
      <c r="D1" s="26" t="s">
        <v>197</v>
      </c>
      <c r="E1" s="27" t="s">
        <v>171</v>
      </c>
      <c r="F1" s="26" t="s">
        <v>163</v>
      </c>
      <c r="G1" s="26" t="s">
        <v>164</v>
      </c>
      <c r="H1" s="28" t="s">
        <v>162</v>
      </c>
      <c r="I1" s="29" t="s">
        <v>192</v>
      </c>
    </row>
    <row r="2" spans="1:9" x14ac:dyDescent="0.2">
      <c r="A2" s="22" t="s">
        <v>149</v>
      </c>
      <c r="B2" s="22" t="str">
        <f>IF(A2&lt;&gt;"",VLOOKUP(A2,StaffInfo,2), "")</f>
        <v>M</v>
      </c>
      <c r="C2" s="22" t="str">
        <f>IF(A2&lt;&gt;"",VLOOKUP(A2,StaffInfo,3),"")</f>
        <v>South Street</v>
      </c>
      <c r="D2" s="22" t="s">
        <v>67</v>
      </c>
      <c r="E2" s="30" t="str">
        <f>IF(D2&lt;&gt;"",VLOOKUP(D2,BuyersInfo,2),"")</f>
        <v>JOHNSON</v>
      </c>
      <c r="F2" s="22" t="s">
        <v>143</v>
      </c>
      <c r="G2" s="23">
        <v>42895</v>
      </c>
      <c r="H2" s="31">
        <v>500000</v>
      </c>
      <c r="I2" s="21" t="s">
        <v>192</v>
      </c>
    </row>
    <row r="3" spans="1:9" x14ac:dyDescent="0.2">
      <c r="A3" s="22" t="s">
        <v>160</v>
      </c>
      <c r="B3" s="22" t="str">
        <f t="shared" ref="B3:B23" si="0">IF(A3&lt;&gt;"",VLOOKUP(A3,StaffInfo,2), "")</f>
        <v>M</v>
      </c>
      <c r="C3" s="22" t="str">
        <f t="shared" ref="C3:C23" si="1">IF(A3&lt;&gt;"",VLOOKUP(A3,StaffInfo,3),"")</f>
        <v>High Street</v>
      </c>
      <c r="D3" s="22" t="s">
        <v>87</v>
      </c>
      <c r="E3" s="30" t="str">
        <f>IF(D3&lt;&gt;"",VLOOKUP(D3,BuyersInfo,2),"")</f>
        <v>CARPENTER</v>
      </c>
      <c r="F3" s="22" t="s">
        <v>114</v>
      </c>
      <c r="G3" s="23">
        <f>SUM(G2)</f>
        <v>42895</v>
      </c>
      <c r="H3" s="31">
        <v>600000</v>
      </c>
      <c r="I3" s="21"/>
    </row>
    <row r="4" spans="1:9" x14ac:dyDescent="0.2">
      <c r="A4" s="22" t="s">
        <v>156</v>
      </c>
      <c r="B4" s="22" t="str">
        <f t="shared" si="0"/>
        <v>M</v>
      </c>
      <c r="C4" s="22" t="str">
        <f t="shared" si="1"/>
        <v>High Street</v>
      </c>
      <c r="D4" s="22" t="s">
        <v>9</v>
      </c>
      <c r="E4" s="30" t="str">
        <f t="shared" ref="E4:E17" si="2">IF(D4&lt;&gt;"",VLOOKUP(D4,BuyersInfo,2),"")</f>
        <v>ROOSENDAAL</v>
      </c>
      <c r="F4" s="22" t="s">
        <v>106</v>
      </c>
      <c r="G4" s="23">
        <f>SUM(G3)</f>
        <v>42895</v>
      </c>
      <c r="H4" s="31">
        <v>400000</v>
      </c>
      <c r="I4" s="21" t="s">
        <v>192</v>
      </c>
    </row>
    <row r="5" spans="1:9" x14ac:dyDescent="0.2">
      <c r="A5" s="22" t="s">
        <v>159</v>
      </c>
      <c r="B5" s="22" t="str">
        <f t="shared" si="0"/>
        <v>F</v>
      </c>
      <c r="C5" s="22" t="str">
        <f t="shared" si="1"/>
        <v>High Street</v>
      </c>
      <c r="D5" s="22" t="s">
        <v>27</v>
      </c>
      <c r="E5" s="30" t="str">
        <f t="shared" si="2"/>
        <v>ALI</v>
      </c>
      <c r="F5" s="22" t="s">
        <v>135</v>
      </c>
      <c r="G5" s="23">
        <f t="shared" ref="G5:G11" si="3">SUM(G4)</f>
        <v>42895</v>
      </c>
      <c r="H5" s="31">
        <v>450000</v>
      </c>
      <c r="I5" s="21" t="s">
        <v>192</v>
      </c>
    </row>
    <row r="6" spans="1:9" x14ac:dyDescent="0.2">
      <c r="A6" s="22" t="s">
        <v>152</v>
      </c>
      <c r="B6" s="22" t="str">
        <f t="shared" si="0"/>
        <v>M</v>
      </c>
      <c r="C6" s="22" t="str">
        <f t="shared" si="1"/>
        <v>South Street</v>
      </c>
      <c r="D6" s="22" t="s">
        <v>36</v>
      </c>
      <c r="E6" s="30" t="str">
        <f t="shared" si="2"/>
        <v>SMITH</v>
      </c>
      <c r="F6" s="22" t="s">
        <v>127</v>
      </c>
      <c r="G6" s="23">
        <f t="shared" si="3"/>
        <v>42895</v>
      </c>
      <c r="H6" s="31">
        <v>530000</v>
      </c>
      <c r="I6" s="21" t="s">
        <v>192</v>
      </c>
    </row>
    <row r="7" spans="1:9" x14ac:dyDescent="0.2">
      <c r="A7" s="22" t="s">
        <v>161</v>
      </c>
      <c r="B7" s="22" t="str">
        <f t="shared" si="0"/>
        <v>F</v>
      </c>
      <c r="C7" s="22" t="str">
        <f t="shared" si="1"/>
        <v>South Street</v>
      </c>
      <c r="D7" s="22" t="s">
        <v>3</v>
      </c>
      <c r="E7" s="30" t="str">
        <f t="shared" si="2"/>
        <v>BELATO</v>
      </c>
      <c r="F7" s="22" t="s">
        <v>141</v>
      </c>
      <c r="G7" s="23">
        <f t="shared" si="3"/>
        <v>42895</v>
      </c>
      <c r="H7" s="31">
        <v>630000</v>
      </c>
      <c r="I7" s="21"/>
    </row>
    <row r="8" spans="1:9" x14ac:dyDescent="0.2">
      <c r="A8" s="22" t="s">
        <v>153</v>
      </c>
      <c r="B8" s="22" t="str">
        <f t="shared" si="0"/>
        <v>M</v>
      </c>
      <c r="C8" s="22" t="str">
        <f t="shared" si="1"/>
        <v>High Street</v>
      </c>
      <c r="D8" s="22" t="s">
        <v>90</v>
      </c>
      <c r="E8" s="30" t="str">
        <f t="shared" si="2"/>
        <v>PILSUDSKI</v>
      </c>
      <c r="F8" s="22" t="s">
        <v>145</v>
      </c>
      <c r="G8" s="23">
        <f t="shared" si="3"/>
        <v>42895</v>
      </c>
      <c r="H8" s="31">
        <v>510000</v>
      </c>
      <c r="I8" s="21" t="s">
        <v>192</v>
      </c>
    </row>
    <row r="9" spans="1:9" x14ac:dyDescent="0.2">
      <c r="A9" s="22" t="s">
        <v>157</v>
      </c>
      <c r="B9" s="22" t="str">
        <f t="shared" si="0"/>
        <v>M</v>
      </c>
      <c r="C9" s="22" t="str">
        <f t="shared" si="1"/>
        <v>South Street</v>
      </c>
      <c r="D9" s="22" t="s">
        <v>38</v>
      </c>
      <c r="E9" s="30" t="str">
        <f t="shared" si="2"/>
        <v>ALI</v>
      </c>
      <c r="F9" s="22" t="s">
        <v>112</v>
      </c>
      <c r="G9" s="23">
        <f t="shared" si="3"/>
        <v>42895</v>
      </c>
      <c r="H9" s="31">
        <v>420000</v>
      </c>
      <c r="I9" s="21" t="s">
        <v>192</v>
      </c>
    </row>
    <row r="10" spans="1:9" x14ac:dyDescent="0.2">
      <c r="A10" s="22" t="s">
        <v>158</v>
      </c>
      <c r="B10" s="22" t="str">
        <f t="shared" si="0"/>
        <v>F</v>
      </c>
      <c r="C10" s="22" t="str">
        <f t="shared" si="1"/>
        <v>South Street</v>
      </c>
      <c r="D10" s="22" t="s">
        <v>93</v>
      </c>
      <c r="E10" s="30" t="str">
        <f t="shared" si="2"/>
        <v>TRIN</v>
      </c>
      <c r="F10" s="22" t="s">
        <v>117</v>
      </c>
      <c r="G10" s="23">
        <f t="shared" si="3"/>
        <v>42895</v>
      </c>
      <c r="H10" s="31">
        <v>750000</v>
      </c>
      <c r="I10" s="21"/>
    </row>
    <row r="11" spans="1:9" x14ac:dyDescent="0.2">
      <c r="A11" s="22" t="s">
        <v>155</v>
      </c>
      <c r="B11" s="22" t="str">
        <f t="shared" si="0"/>
        <v>F</v>
      </c>
      <c r="C11" s="22" t="str">
        <f t="shared" si="1"/>
        <v>High Street</v>
      </c>
      <c r="D11" s="22" t="s">
        <v>73</v>
      </c>
      <c r="E11" s="30" t="str">
        <f t="shared" si="2"/>
        <v>GREEN</v>
      </c>
      <c r="F11" s="22" t="s">
        <v>123</v>
      </c>
      <c r="G11" s="23">
        <f t="shared" si="3"/>
        <v>42895</v>
      </c>
      <c r="H11" s="31">
        <v>800000</v>
      </c>
      <c r="I11" s="21"/>
    </row>
    <row r="12" spans="1:9" x14ac:dyDescent="0.2">
      <c r="B12" s="8" t="str">
        <f t="shared" si="0"/>
        <v/>
      </c>
      <c r="C12" s="20" t="str">
        <f t="shared" si="1"/>
        <v/>
      </c>
      <c r="D12" s="20"/>
      <c r="E12" s="1" t="str">
        <f t="shared" si="2"/>
        <v/>
      </c>
      <c r="F12" s="8"/>
      <c r="G12" s="9"/>
      <c r="H12" s="16"/>
      <c r="I12" s="21"/>
    </row>
    <row r="13" spans="1:9" x14ac:dyDescent="0.2">
      <c r="B13" s="8" t="str">
        <f t="shared" si="0"/>
        <v/>
      </c>
      <c r="C13" s="20" t="str">
        <f t="shared" si="1"/>
        <v/>
      </c>
      <c r="D13" s="20"/>
      <c r="E13" s="1" t="str">
        <f t="shared" si="2"/>
        <v/>
      </c>
      <c r="F13" s="8"/>
      <c r="G13" s="9"/>
      <c r="H13" s="16"/>
      <c r="I13" s="21"/>
    </row>
    <row r="14" spans="1:9" x14ac:dyDescent="0.2">
      <c r="B14" s="8" t="str">
        <f t="shared" si="0"/>
        <v/>
      </c>
      <c r="C14" s="20" t="str">
        <f t="shared" si="1"/>
        <v/>
      </c>
      <c r="D14" s="20"/>
      <c r="E14" s="1" t="str">
        <f>IF(D14&lt;&gt;"",VLOOKUP(D14,BuyersInfo,2),"")</f>
        <v/>
      </c>
      <c r="F14" s="8"/>
      <c r="G14" s="9"/>
      <c r="H14" s="16"/>
      <c r="I14" s="21"/>
    </row>
    <row r="15" spans="1:9" x14ac:dyDescent="0.2">
      <c r="B15" s="8" t="str">
        <f t="shared" si="0"/>
        <v/>
      </c>
      <c r="C15" s="20" t="str">
        <f t="shared" si="1"/>
        <v/>
      </c>
      <c r="D15" s="20"/>
      <c r="E15" s="1" t="str">
        <f t="shared" si="2"/>
        <v/>
      </c>
      <c r="F15" s="8"/>
      <c r="G15" s="9"/>
      <c r="H15" s="16"/>
      <c r="I15" s="21"/>
    </row>
    <row r="16" spans="1:9" x14ac:dyDescent="0.2">
      <c r="B16" s="8" t="str">
        <f t="shared" si="0"/>
        <v/>
      </c>
      <c r="C16" s="20" t="str">
        <f t="shared" si="1"/>
        <v/>
      </c>
      <c r="D16" s="20"/>
      <c r="E16" s="1" t="str">
        <f t="shared" si="2"/>
        <v/>
      </c>
      <c r="F16" s="8"/>
      <c r="G16" s="9"/>
      <c r="H16" s="16"/>
      <c r="I16" s="21"/>
    </row>
    <row r="17" spans="2:9" x14ac:dyDescent="0.2">
      <c r="B17" s="8" t="str">
        <f t="shared" si="0"/>
        <v/>
      </c>
      <c r="C17" s="20" t="str">
        <f t="shared" si="1"/>
        <v/>
      </c>
      <c r="D17" s="20"/>
      <c r="E17" s="1" t="str">
        <f t="shared" si="2"/>
        <v/>
      </c>
      <c r="F17" s="8"/>
      <c r="G17" s="9"/>
      <c r="H17" s="16"/>
      <c r="I17" s="21"/>
    </row>
    <row r="18" spans="2:9" x14ac:dyDescent="0.2">
      <c r="B18" s="8" t="str">
        <f t="shared" si="0"/>
        <v/>
      </c>
      <c r="C18" s="20" t="str">
        <f t="shared" si="1"/>
        <v/>
      </c>
      <c r="D18" s="20"/>
      <c r="E18" s="1" t="str">
        <f t="shared" ref="E18:E33" si="4">IF(D18&lt;&gt;"",VLOOKUP(D18,Buyers,2),"")</f>
        <v/>
      </c>
      <c r="F18" s="8"/>
      <c r="G18" s="9"/>
      <c r="H18" s="16"/>
      <c r="I18" s="21"/>
    </row>
    <row r="19" spans="2:9" x14ac:dyDescent="0.2">
      <c r="B19" s="8" t="str">
        <f t="shared" si="0"/>
        <v/>
      </c>
      <c r="C19" s="20" t="str">
        <f t="shared" si="1"/>
        <v/>
      </c>
      <c r="D19" s="18"/>
      <c r="E19" s="1" t="str">
        <f t="shared" si="4"/>
        <v/>
      </c>
      <c r="F19" s="8"/>
      <c r="G19" s="9"/>
      <c r="H19" s="16"/>
      <c r="I19" s="21"/>
    </row>
    <row r="20" spans="2:9" x14ac:dyDescent="0.2">
      <c r="B20" s="8" t="str">
        <f t="shared" si="0"/>
        <v/>
      </c>
      <c r="C20" s="20" t="str">
        <f t="shared" si="1"/>
        <v/>
      </c>
      <c r="D20" s="18"/>
      <c r="E20" s="1" t="str">
        <f t="shared" si="4"/>
        <v/>
      </c>
      <c r="F20" s="8"/>
      <c r="G20" s="9"/>
      <c r="H20" s="16"/>
      <c r="I20" s="21"/>
    </row>
    <row r="21" spans="2:9" x14ac:dyDescent="0.2">
      <c r="B21" s="8" t="str">
        <f t="shared" si="0"/>
        <v/>
      </c>
      <c r="C21" s="20" t="str">
        <f t="shared" si="1"/>
        <v/>
      </c>
      <c r="D21" s="18"/>
      <c r="E21" s="1" t="str">
        <f t="shared" si="4"/>
        <v/>
      </c>
      <c r="F21" s="8"/>
      <c r="G21" s="9"/>
      <c r="H21" s="16"/>
      <c r="I21" s="21"/>
    </row>
    <row r="22" spans="2:9" x14ac:dyDescent="0.2">
      <c r="B22" s="8" t="str">
        <f t="shared" si="0"/>
        <v/>
      </c>
      <c r="C22" s="20" t="str">
        <f t="shared" si="1"/>
        <v/>
      </c>
      <c r="D22" s="18"/>
      <c r="E22" s="1" t="str">
        <f t="shared" si="4"/>
        <v/>
      </c>
      <c r="F22" s="8"/>
      <c r="I22" s="21"/>
    </row>
    <row r="23" spans="2:9" x14ac:dyDescent="0.2">
      <c r="B23" s="8" t="str">
        <f t="shared" si="0"/>
        <v/>
      </c>
      <c r="C23" s="20" t="str">
        <f t="shared" si="1"/>
        <v/>
      </c>
      <c r="D23" s="18"/>
      <c r="E23" s="1" t="str">
        <f t="shared" si="4"/>
        <v/>
      </c>
      <c r="F23" s="8"/>
      <c r="I23" s="21"/>
    </row>
    <row r="24" spans="2:9" x14ac:dyDescent="0.2">
      <c r="B24" s="8" t="str">
        <f t="shared" ref="B24:B33" si="5">IF(A24&lt;&gt;"",VLOOKUP(A24,Staff,2),"")</f>
        <v/>
      </c>
      <c r="C24" s="18" t="str">
        <f t="shared" ref="C24:C33" si="6">IF(A24&lt;&gt;"",VLOOKUP(A24,Staff,3),"")</f>
        <v/>
      </c>
      <c r="D24" s="18"/>
      <c r="E24" s="1" t="str">
        <f t="shared" si="4"/>
        <v/>
      </c>
      <c r="F24" s="8"/>
      <c r="I24" s="21"/>
    </row>
    <row r="25" spans="2:9" x14ac:dyDescent="0.2">
      <c r="B25" s="8" t="str">
        <f t="shared" si="5"/>
        <v/>
      </c>
      <c r="C25" s="18" t="str">
        <f t="shared" si="6"/>
        <v/>
      </c>
      <c r="D25" s="18"/>
      <c r="E25" s="1" t="str">
        <f t="shared" si="4"/>
        <v/>
      </c>
      <c r="F25" s="8"/>
      <c r="I25" s="21"/>
    </row>
    <row r="26" spans="2:9" x14ac:dyDescent="0.2">
      <c r="B26" s="8" t="str">
        <f t="shared" si="5"/>
        <v/>
      </c>
      <c r="C26" s="18" t="str">
        <f t="shared" si="6"/>
        <v/>
      </c>
      <c r="D26" s="18"/>
      <c r="E26" s="1" t="str">
        <f t="shared" si="4"/>
        <v/>
      </c>
      <c r="F26" s="8"/>
      <c r="I26" s="21"/>
    </row>
    <row r="27" spans="2:9" x14ac:dyDescent="0.2">
      <c r="B27" s="8" t="str">
        <f t="shared" si="5"/>
        <v/>
      </c>
      <c r="C27" s="18" t="str">
        <f t="shared" si="6"/>
        <v/>
      </c>
      <c r="D27" s="18"/>
      <c r="E27" s="1" t="str">
        <f t="shared" si="4"/>
        <v/>
      </c>
      <c r="F27" s="8"/>
    </row>
    <row r="28" spans="2:9" x14ac:dyDescent="0.2">
      <c r="B28" s="8" t="str">
        <f t="shared" si="5"/>
        <v/>
      </c>
      <c r="C28" s="18" t="str">
        <f t="shared" si="6"/>
        <v/>
      </c>
      <c r="D28" s="18"/>
      <c r="E28" s="1" t="str">
        <f t="shared" si="4"/>
        <v/>
      </c>
      <c r="F28" s="8" t="str">
        <f t="shared" ref="F28:F65" si="7">IF(D28&lt;&gt;"",VLOOKUP(D28,Buyers,3),"")</f>
        <v/>
      </c>
    </row>
    <row r="29" spans="2:9" x14ac:dyDescent="0.2">
      <c r="B29" s="8" t="str">
        <f t="shared" si="5"/>
        <v/>
      </c>
      <c r="C29" s="18" t="str">
        <f t="shared" si="6"/>
        <v/>
      </c>
      <c r="D29" s="18"/>
      <c r="E29" s="1" t="str">
        <f t="shared" si="4"/>
        <v/>
      </c>
      <c r="F29" s="8" t="str">
        <f t="shared" si="7"/>
        <v/>
      </c>
    </row>
    <row r="30" spans="2:9" x14ac:dyDescent="0.2">
      <c r="B30" s="8" t="str">
        <f t="shared" si="5"/>
        <v/>
      </c>
      <c r="C30" s="18" t="str">
        <f t="shared" si="6"/>
        <v/>
      </c>
      <c r="D30" s="18"/>
      <c r="E30" s="1" t="str">
        <f t="shared" si="4"/>
        <v/>
      </c>
      <c r="F30" s="8" t="str">
        <f t="shared" si="7"/>
        <v/>
      </c>
    </row>
    <row r="31" spans="2:9" x14ac:dyDescent="0.2">
      <c r="B31" s="8" t="str">
        <f t="shared" si="5"/>
        <v/>
      </c>
      <c r="C31" s="18" t="str">
        <f t="shared" si="6"/>
        <v/>
      </c>
      <c r="D31" s="18"/>
      <c r="E31" s="1" t="str">
        <f t="shared" si="4"/>
        <v/>
      </c>
      <c r="F31" s="8" t="str">
        <f t="shared" si="7"/>
        <v/>
      </c>
    </row>
    <row r="32" spans="2:9" x14ac:dyDescent="0.2">
      <c r="B32" s="8" t="str">
        <f t="shared" si="5"/>
        <v/>
      </c>
      <c r="C32" s="18" t="str">
        <f t="shared" si="6"/>
        <v/>
      </c>
      <c r="D32" s="18"/>
      <c r="E32" s="1" t="str">
        <f t="shared" si="4"/>
        <v/>
      </c>
      <c r="F32" s="8" t="str">
        <f t="shared" si="7"/>
        <v/>
      </c>
    </row>
    <row r="33" spans="2:6" x14ac:dyDescent="0.2">
      <c r="B33" s="8" t="str">
        <f t="shared" si="5"/>
        <v/>
      </c>
      <c r="C33" s="18" t="str">
        <f t="shared" si="6"/>
        <v/>
      </c>
      <c r="D33" s="18"/>
      <c r="E33" s="1" t="str">
        <f t="shared" si="4"/>
        <v/>
      </c>
      <c r="F33" s="8" t="str">
        <f t="shared" si="7"/>
        <v/>
      </c>
    </row>
    <row r="34" spans="2:6" x14ac:dyDescent="0.2">
      <c r="B34" s="8" t="str">
        <f t="shared" ref="B34:B55" si="8">IF(A34&lt;&gt;"",VLOOKUP(A34,Staff,2),"")</f>
        <v/>
      </c>
      <c r="C34" s="18" t="str">
        <f t="shared" ref="C34:C65" si="9">IF(A34&lt;&gt;"",VLOOKUP(A34,Staff,3),"")</f>
        <v/>
      </c>
      <c r="D34" s="18"/>
      <c r="E34" s="1" t="str">
        <f t="shared" ref="E34:E65" si="10">IF(D34&lt;&gt;"",VLOOKUP(D34,Buyers,2),"")</f>
        <v/>
      </c>
      <c r="F34" s="8" t="str">
        <f t="shared" si="7"/>
        <v/>
      </c>
    </row>
    <row r="35" spans="2:6" x14ac:dyDescent="0.2">
      <c r="B35" s="8" t="str">
        <f t="shared" si="8"/>
        <v/>
      </c>
      <c r="C35" s="18" t="str">
        <f t="shared" si="9"/>
        <v/>
      </c>
      <c r="D35" s="18"/>
      <c r="E35" s="1" t="str">
        <f t="shared" si="10"/>
        <v/>
      </c>
      <c r="F35" s="8" t="str">
        <f t="shared" si="7"/>
        <v/>
      </c>
    </row>
    <row r="36" spans="2:6" x14ac:dyDescent="0.2">
      <c r="B36" s="8" t="str">
        <f t="shared" si="8"/>
        <v/>
      </c>
      <c r="C36" s="18" t="str">
        <f t="shared" si="9"/>
        <v/>
      </c>
      <c r="E36" s="1" t="str">
        <f t="shared" si="10"/>
        <v/>
      </c>
      <c r="F36" s="8" t="str">
        <f t="shared" si="7"/>
        <v/>
      </c>
    </row>
    <row r="37" spans="2:6" x14ac:dyDescent="0.2">
      <c r="B37" s="8" t="str">
        <f t="shared" si="8"/>
        <v/>
      </c>
      <c r="C37" s="18" t="str">
        <f t="shared" si="9"/>
        <v/>
      </c>
      <c r="E37" s="1" t="str">
        <f t="shared" si="10"/>
        <v/>
      </c>
      <c r="F37" s="8" t="str">
        <f t="shared" si="7"/>
        <v/>
      </c>
    </row>
    <row r="38" spans="2:6" x14ac:dyDescent="0.2">
      <c r="B38" s="8" t="str">
        <f t="shared" si="8"/>
        <v/>
      </c>
      <c r="C38" s="18" t="str">
        <f t="shared" si="9"/>
        <v/>
      </c>
      <c r="E38" s="1" t="str">
        <f t="shared" si="10"/>
        <v/>
      </c>
      <c r="F38" s="8" t="str">
        <f t="shared" si="7"/>
        <v/>
      </c>
    </row>
    <row r="39" spans="2:6" x14ac:dyDescent="0.2">
      <c r="B39" s="8" t="str">
        <f t="shared" si="8"/>
        <v/>
      </c>
      <c r="C39" s="18" t="str">
        <f t="shared" si="9"/>
        <v/>
      </c>
      <c r="E39" s="1" t="str">
        <f t="shared" si="10"/>
        <v/>
      </c>
      <c r="F39" s="8" t="str">
        <f t="shared" si="7"/>
        <v/>
      </c>
    </row>
    <row r="40" spans="2:6" x14ac:dyDescent="0.2">
      <c r="B40" s="8" t="str">
        <f t="shared" si="8"/>
        <v/>
      </c>
      <c r="C40" s="18" t="str">
        <f t="shared" si="9"/>
        <v/>
      </c>
      <c r="E40" s="1" t="str">
        <f t="shared" si="10"/>
        <v/>
      </c>
      <c r="F40" s="8" t="str">
        <f t="shared" si="7"/>
        <v/>
      </c>
    </row>
    <row r="41" spans="2:6" x14ac:dyDescent="0.2">
      <c r="B41" s="8" t="str">
        <f t="shared" si="8"/>
        <v/>
      </c>
      <c r="C41" s="18" t="str">
        <f t="shared" si="9"/>
        <v/>
      </c>
      <c r="E41" s="1" t="str">
        <f t="shared" si="10"/>
        <v/>
      </c>
      <c r="F41" s="8" t="str">
        <f t="shared" si="7"/>
        <v/>
      </c>
    </row>
    <row r="42" spans="2:6" x14ac:dyDescent="0.2">
      <c r="B42" s="8" t="str">
        <f t="shared" si="8"/>
        <v/>
      </c>
      <c r="C42" s="18" t="str">
        <f t="shared" si="9"/>
        <v/>
      </c>
      <c r="E42" s="1" t="str">
        <f t="shared" si="10"/>
        <v/>
      </c>
      <c r="F42" s="8" t="str">
        <f t="shared" si="7"/>
        <v/>
      </c>
    </row>
    <row r="43" spans="2:6" x14ac:dyDescent="0.2">
      <c r="B43" s="8" t="str">
        <f t="shared" si="8"/>
        <v/>
      </c>
      <c r="C43" s="18" t="str">
        <f t="shared" si="9"/>
        <v/>
      </c>
      <c r="E43" s="1" t="str">
        <f t="shared" si="10"/>
        <v/>
      </c>
      <c r="F43" s="8" t="str">
        <f t="shared" si="7"/>
        <v/>
      </c>
    </row>
    <row r="44" spans="2:6" x14ac:dyDescent="0.2">
      <c r="B44" s="8" t="str">
        <f t="shared" si="8"/>
        <v/>
      </c>
      <c r="C44" s="18" t="str">
        <f t="shared" si="9"/>
        <v/>
      </c>
      <c r="E44" s="1" t="str">
        <f t="shared" si="10"/>
        <v/>
      </c>
      <c r="F44" s="8" t="str">
        <f t="shared" si="7"/>
        <v/>
      </c>
    </row>
    <row r="45" spans="2:6" x14ac:dyDescent="0.2">
      <c r="B45" s="8" t="str">
        <f t="shared" si="8"/>
        <v/>
      </c>
      <c r="C45" s="18" t="str">
        <f t="shared" si="9"/>
        <v/>
      </c>
      <c r="E45" s="1" t="str">
        <f t="shared" si="10"/>
        <v/>
      </c>
      <c r="F45" s="8" t="str">
        <f t="shared" si="7"/>
        <v/>
      </c>
    </row>
    <row r="46" spans="2:6" x14ac:dyDescent="0.2">
      <c r="B46" s="8" t="str">
        <f t="shared" si="8"/>
        <v/>
      </c>
      <c r="C46" s="18" t="str">
        <f t="shared" si="9"/>
        <v/>
      </c>
      <c r="E46" s="1" t="str">
        <f t="shared" si="10"/>
        <v/>
      </c>
      <c r="F46" s="8" t="str">
        <f t="shared" si="7"/>
        <v/>
      </c>
    </row>
    <row r="47" spans="2:6" x14ac:dyDescent="0.2">
      <c r="B47" s="8" t="str">
        <f t="shared" si="8"/>
        <v/>
      </c>
      <c r="C47" s="18" t="str">
        <f t="shared" si="9"/>
        <v/>
      </c>
      <c r="E47" s="1" t="str">
        <f t="shared" si="10"/>
        <v/>
      </c>
      <c r="F47" s="8" t="str">
        <f t="shared" si="7"/>
        <v/>
      </c>
    </row>
    <row r="48" spans="2:6" x14ac:dyDescent="0.2">
      <c r="B48" s="8" t="str">
        <f t="shared" si="8"/>
        <v/>
      </c>
      <c r="C48" s="18" t="str">
        <f t="shared" si="9"/>
        <v/>
      </c>
      <c r="E48" s="1" t="str">
        <f t="shared" si="10"/>
        <v/>
      </c>
      <c r="F48" s="8" t="str">
        <f t="shared" si="7"/>
        <v/>
      </c>
    </row>
    <row r="49" spans="2:6" x14ac:dyDescent="0.2">
      <c r="B49" s="8" t="str">
        <f t="shared" si="8"/>
        <v/>
      </c>
      <c r="C49" s="18" t="str">
        <f t="shared" si="9"/>
        <v/>
      </c>
      <c r="E49" s="1" t="str">
        <f t="shared" si="10"/>
        <v/>
      </c>
      <c r="F49" s="8" t="str">
        <f t="shared" si="7"/>
        <v/>
      </c>
    </row>
    <row r="50" spans="2:6" x14ac:dyDescent="0.2">
      <c r="B50" s="8" t="str">
        <f t="shared" si="8"/>
        <v/>
      </c>
      <c r="C50" s="18" t="str">
        <f t="shared" si="9"/>
        <v/>
      </c>
      <c r="E50" s="1" t="str">
        <f t="shared" si="10"/>
        <v/>
      </c>
      <c r="F50" s="8" t="str">
        <f t="shared" si="7"/>
        <v/>
      </c>
    </row>
    <row r="51" spans="2:6" x14ac:dyDescent="0.2">
      <c r="B51" s="8" t="str">
        <f t="shared" si="8"/>
        <v/>
      </c>
      <c r="C51" s="18" t="str">
        <f t="shared" si="9"/>
        <v/>
      </c>
      <c r="E51" s="1" t="str">
        <f t="shared" si="10"/>
        <v/>
      </c>
      <c r="F51" s="8" t="str">
        <f t="shared" si="7"/>
        <v/>
      </c>
    </row>
    <row r="52" spans="2:6" x14ac:dyDescent="0.2">
      <c r="B52" s="8" t="str">
        <f t="shared" si="8"/>
        <v/>
      </c>
      <c r="C52" s="18" t="str">
        <f t="shared" si="9"/>
        <v/>
      </c>
      <c r="E52" s="1" t="str">
        <f t="shared" si="10"/>
        <v/>
      </c>
      <c r="F52" s="8" t="str">
        <f t="shared" si="7"/>
        <v/>
      </c>
    </row>
    <row r="53" spans="2:6" x14ac:dyDescent="0.2">
      <c r="B53" s="8" t="str">
        <f t="shared" si="8"/>
        <v/>
      </c>
      <c r="C53" s="18" t="str">
        <f t="shared" si="9"/>
        <v/>
      </c>
      <c r="E53" s="1" t="str">
        <f t="shared" si="10"/>
        <v/>
      </c>
      <c r="F53" s="8" t="str">
        <f t="shared" si="7"/>
        <v/>
      </c>
    </row>
    <row r="54" spans="2:6" x14ac:dyDescent="0.2">
      <c r="B54" s="8" t="str">
        <f t="shared" si="8"/>
        <v/>
      </c>
      <c r="C54" s="18" t="str">
        <f t="shared" si="9"/>
        <v/>
      </c>
      <c r="E54" s="1" t="str">
        <f t="shared" si="10"/>
        <v/>
      </c>
      <c r="F54" s="8" t="str">
        <f t="shared" si="7"/>
        <v/>
      </c>
    </row>
    <row r="55" spans="2:6" x14ac:dyDescent="0.2">
      <c r="B55" s="8" t="str">
        <f t="shared" si="8"/>
        <v/>
      </c>
      <c r="C55" s="18" t="str">
        <f t="shared" si="9"/>
        <v/>
      </c>
      <c r="E55" s="1" t="str">
        <f t="shared" si="10"/>
        <v/>
      </c>
      <c r="F55" s="8" t="str">
        <f t="shared" si="7"/>
        <v/>
      </c>
    </row>
    <row r="56" spans="2:6" x14ac:dyDescent="0.2">
      <c r="C56" s="18" t="str">
        <f t="shared" si="9"/>
        <v/>
      </c>
      <c r="E56" s="1" t="str">
        <f t="shared" si="10"/>
        <v/>
      </c>
      <c r="F56" s="8" t="str">
        <f t="shared" si="7"/>
        <v/>
      </c>
    </row>
    <row r="57" spans="2:6" x14ac:dyDescent="0.2">
      <c r="C57" s="18" t="str">
        <f t="shared" si="9"/>
        <v/>
      </c>
      <c r="E57" s="1" t="str">
        <f t="shared" si="10"/>
        <v/>
      </c>
      <c r="F57" s="8" t="str">
        <f t="shared" si="7"/>
        <v/>
      </c>
    </row>
    <row r="58" spans="2:6" x14ac:dyDescent="0.2">
      <c r="C58" s="18" t="str">
        <f t="shared" si="9"/>
        <v/>
      </c>
      <c r="E58" s="1" t="str">
        <f t="shared" si="10"/>
        <v/>
      </c>
      <c r="F58" s="8" t="str">
        <f t="shared" si="7"/>
        <v/>
      </c>
    </row>
    <row r="59" spans="2:6" x14ac:dyDescent="0.2">
      <c r="C59" s="18" t="str">
        <f t="shared" si="9"/>
        <v/>
      </c>
      <c r="E59" s="1" t="str">
        <f t="shared" si="10"/>
        <v/>
      </c>
      <c r="F59" s="8" t="str">
        <f t="shared" si="7"/>
        <v/>
      </c>
    </row>
    <row r="60" spans="2:6" x14ac:dyDescent="0.2">
      <c r="C60" s="18" t="str">
        <f t="shared" si="9"/>
        <v/>
      </c>
      <c r="E60" s="1" t="str">
        <f t="shared" si="10"/>
        <v/>
      </c>
      <c r="F60" s="8" t="str">
        <f t="shared" si="7"/>
        <v/>
      </c>
    </row>
    <row r="61" spans="2:6" x14ac:dyDescent="0.2">
      <c r="C61" s="18" t="str">
        <f t="shared" si="9"/>
        <v/>
      </c>
      <c r="E61" s="1" t="str">
        <f t="shared" si="10"/>
        <v/>
      </c>
      <c r="F61" s="8" t="str">
        <f t="shared" si="7"/>
        <v/>
      </c>
    </row>
    <row r="62" spans="2:6" x14ac:dyDescent="0.2">
      <c r="C62" s="18" t="str">
        <f t="shared" si="9"/>
        <v/>
      </c>
      <c r="E62" s="1" t="str">
        <f t="shared" si="10"/>
        <v/>
      </c>
      <c r="F62" s="8" t="str">
        <f t="shared" si="7"/>
        <v/>
      </c>
    </row>
    <row r="63" spans="2:6" x14ac:dyDescent="0.2">
      <c r="C63" s="18" t="str">
        <f t="shared" si="9"/>
        <v/>
      </c>
      <c r="E63" s="1" t="str">
        <f t="shared" si="10"/>
        <v/>
      </c>
      <c r="F63" s="8" t="str">
        <f t="shared" si="7"/>
        <v/>
      </c>
    </row>
    <row r="64" spans="2:6" x14ac:dyDescent="0.2">
      <c r="C64" s="18" t="str">
        <f t="shared" si="9"/>
        <v/>
      </c>
      <c r="E64" s="1" t="str">
        <f t="shared" si="10"/>
        <v/>
      </c>
      <c r="F64" s="8" t="str">
        <f t="shared" si="7"/>
        <v/>
      </c>
    </row>
    <row r="65" spans="3:6" x14ac:dyDescent="0.2">
      <c r="C65" s="18" t="str">
        <f t="shared" si="9"/>
        <v/>
      </c>
      <c r="E65" s="1" t="str">
        <f t="shared" si="10"/>
        <v/>
      </c>
      <c r="F65" s="8" t="str">
        <f t="shared" si="7"/>
        <v/>
      </c>
    </row>
    <row r="66" spans="3:6" x14ac:dyDescent="0.2">
      <c r="C66" s="18" t="str">
        <f t="shared" ref="C66:C97" si="11">IF(A66&lt;&gt;"",VLOOKUP(A66,Staff,3),"")</f>
        <v/>
      </c>
      <c r="E66" s="1" t="str">
        <f t="shared" ref="E66:E75" si="12">IF(D66&lt;&gt;"",VLOOKUP(D66,Buyers,2),"")</f>
        <v/>
      </c>
      <c r="F66" s="8" t="str">
        <f t="shared" ref="F66:F129" si="13">IF(D66&lt;&gt;"",VLOOKUP(D66,Buyers,3),"")</f>
        <v/>
      </c>
    </row>
    <row r="67" spans="3:6" x14ac:dyDescent="0.2">
      <c r="C67" s="18" t="str">
        <f t="shared" si="11"/>
        <v/>
      </c>
      <c r="E67" s="1" t="str">
        <f t="shared" si="12"/>
        <v/>
      </c>
      <c r="F67" s="8" t="str">
        <f t="shared" si="13"/>
        <v/>
      </c>
    </row>
    <row r="68" spans="3:6" x14ac:dyDescent="0.2">
      <c r="C68" s="18" t="str">
        <f t="shared" si="11"/>
        <v/>
      </c>
      <c r="E68" s="1" t="str">
        <f t="shared" si="12"/>
        <v/>
      </c>
      <c r="F68" s="8" t="str">
        <f t="shared" si="13"/>
        <v/>
      </c>
    </row>
    <row r="69" spans="3:6" x14ac:dyDescent="0.2">
      <c r="C69" s="18" t="str">
        <f t="shared" si="11"/>
        <v/>
      </c>
      <c r="E69" s="1" t="str">
        <f t="shared" si="12"/>
        <v/>
      </c>
      <c r="F69" s="8" t="str">
        <f t="shared" si="13"/>
        <v/>
      </c>
    </row>
    <row r="70" spans="3:6" x14ac:dyDescent="0.2">
      <c r="C70" s="18" t="str">
        <f t="shared" si="11"/>
        <v/>
      </c>
      <c r="E70" s="1" t="str">
        <f t="shared" si="12"/>
        <v/>
      </c>
      <c r="F70" s="8" t="str">
        <f t="shared" si="13"/>
        <v/>
      </c>
    </row>
    <row r="71" spans="3:6" x14ac:dyDescent="0.2">
      <c r="C71" s="18" t="str">
        <f t="shared" si="11"/>
        <v/>
      </c>
      <c r="E71" s="1" t="str">
        <f t="shared" si="12"/>
        <v/>
      </c>
      <c r="F71" s="8" t="str">
        <f t="shared" si="13"/>
        <v/>
      </c>
    </row>
    <row r="72" spans="3:6" x14ac:dyDescent="0.2">
      <c r="C72" s="18" t="str">
        <f t="shared" si="11"/>
        <v/>
      </c>
      <c r="E72" s="1" t="str">
        <f t="shared" si="12"/>
        <v/>
      </c>
      <c r="F72" s="8" t="str">
        <f t="shared" si="13"/>
        <v/>
      </c>
    </row>
    <row r="73" spans="3:6" x14ac:dyDescent="0.2">
      <c r="C73" s="18" t="str">
        <f t="shared" si="11"/>
        <v/>
      </c>
      <c r="E73" s="1" t="str">
        <f t="shared" si="12"/>
        <v/>
      </c>
      <c r="F73" s="8" t="str">
        <f t="shared" si="13"/>
        <v/>
      </c>
    </row>
    <row r="74" spans="3:6" x14ac:dyDescent="0.2">
      <c r="C74" s="18" t="str">
        <f t="shared" si="11"/>
        <v/>
      </c>
      <c r="E74" s="1" t="str">
        <f t="shared" si="12"/>
        <v/>
      </c>
      <c r="F74" s="8" t="str">
        <f t="shared" si="13"/>
        <v/>
      </c>
    </row>
    <row r="75" spans="3:6" x14ac:dyDescent="0.2">
      <c r="C75" s="18" t="str">
        <f t="shared" si="11"/>
        <v/>
      </c>
      <c r="E75" s="1" t="str">
        <f t="shared" si="12"/>
        <v/>
      </c>
      <c r="F75" s="8" t="str">
        <f t="shared" si="13"/>
        <v/>
      </c>
    </row>
    <row r="76" spans="3:6" x14ac:dyDescent="0.2">
      <c r="C76" s="18" t="str">
        <f t="shared" si="11"/>
        <v/>
      </c>
      <c r="F76" s="8" t="str">
        <f t="shared" si="13"/>
        <v/>
      </c>
    </row>
    <row r="77" spans="3:6" x14ac:dyDescent="0.2">
      <c r="C77" s="18" t="str">
        <f t="shared" si="11"/>
        <v/>
      </c>
      <c r="F77" s="8" t="str">
        <f t="shared" si="13"/>
        <v/>
      </c>
    </row>
    <row r="78" spans="3:6" x14ac:dyDescent="0.2">
      <c r="C78" s="18" t="str">
        <f t="shared" si="11"/>
        <v/>
      </c>
      <c r="F78" s="8" t="str">
        <f t="shared" si="13"/>
        <v/>
      </c>
    </row>
    <row r="79" spans="3:6" x14ac:dyDescent="0.2">
      <c r="C79" s="18" t="str">
        <f t="shared" si="11"/>
        <v/>
      </c>
      <c r="F79" s="8" t="str">
        <f t="shared" si="13"/>
        <v/>
      </c>
    </row>
    <row r="80" spans="3:6" x14ac:dyDescent="0.2">
      <c r="C80" s="18" t="str">
        <f t="shared" si="11"/>
        <v/>
      </c>
      <c r="F80" s="8" t="str">
        <f t="shared" si="13"/>
        <v/>
      </c>
    </row>
    <row r="81" spans="3:6" x14ac:dyDescent="0.2">
      <c r="C81" s="18" t="str">
        <f t="shared" si="11"/>
        <v/>
      </c>
      <c r="F81" s="8" t="str">
        <f t="shared" si="13"/>
        <v/>
      </c>
    </row>
    <row r="82" spans="3:6" x14ac:dyDescent="0.2">
      <c r="C82" s="18" t="str">
        <f t="shared" si="11"/>
        <v/>
      </c>
      <c r="F82" s="8" t="str">
        <f t="shared" si="13"/>
        <v/>
      </c>
    </row>
    <row r="83" spans="3:6" x14ac:dyDescent="0.2">
      <c r="C83" s="18" t="str">
        <f t="shared" si="11"/>
        <v/>
      </c>
      <c r="F83" s="8" t="str">
        <f t="shared" si="13"/>
        <v/>
      </c>
    </row>
    <row r="84" spans="3:6" x14ac:dyDescent="0.2">
      <c r="C84" s="18" t="str">
        <f t="shared" si="11"/>
        <v/>
      </c>
      <c r="F84" s="8" t="str">
        <f t="shared" si="13"/>
        <v/>
      </c>
    </row>
    <row r="85" spans="3:6" x14ac:dyDescent="0.2">
      <c r="C85" s="18" t="str">
        <f t="shared" si="11"/>
        <v/>
      </c>
      <c r="F85" s="8" t="str">
        <f t="shared" si="13"/>
        <v/>
      </c>
    </row>
    <row r="86" spans="3:6" x14ac:dyDescent="0.2">
      <c r="C86" s="18" t="str">
        <f t="shared" si="11"/>
        <v/>
      </c>
      <c r="F86" s="8" t="str">
        <f t="shared" si="13"/>
        <v/>
      </c>
    </row>
    <row r="87" spans="3:6" x14ac:dyDescent="0.2">
      <c r="C87" s="18" t="str">
        <f t="shared" si="11"/>
        <v/>
      </c>
      <c r="F87" s="8" t="str">
        <f t="shared" si="13"/>
        <v/>
      </c>
    </row>
    <row r="88" spans="3:6" x14ac:dyDescent="0.2">
      <c r="C88" s="18" t="str">
        <f t="shared" si="11"/>
        <v/>
      </c>
      <c r="F88" s="8" t="str">
        <f t="shared" si="13"/>
        <v/>
      </c>
    </row>
    <row r="89" spans="3:6" x14ac:dyDescent="0.2">
      <c r="C89" s="18" t="str">
        <f t="shared" si="11"/>
        <v/>
      </c>
      <c r="F89" s="8" t="str">
        <f t="shared" si="13"/>
        <v/>
      </c>
    </row>
    <row r="90" spans="3:6" x14ac:dyDescent="0.2">
      <c r="C90" s="18" t="str">
        <f t="shared" si="11"/>
        <v/>
      </c>
      <c r="F90" s="8" t="str">
        <f t="shared" si="13"/>
        <v/>
      </c>
    </row>
    <row r="91" spans="3:6" x14ac:dyDescent="0.2">
      <c r="C91" s="18" t="str">
        <f t="shared" si="11"/>
        <v/>
      </c>
      <c r="F91" s="8" t="str">
        <f t="shared" si="13"/>
        <v/>
      </c>
    </row>
    <row r="92" spans="3:6" x14ac:dyDescent="0.2">
      <c r="C92" s="18" t="str">
        <f t="shared" si="11"/>
        <v/>
      </c>
      <c r="F92" s="8" t="str">
        <f t="shared" si="13"/>
        <v/>
      </c>
    </row>
    <row r="93" spans="3:6" x14ac:dyDescent="0.2">
      <c r="C93" s="18" t="str">
        <f t="shared" si="11"/>
        <v/>
      </c>
      <c r="F93" s="8" t="str">
        <f t="shared" si="13"/>
        <v/>
      </c>
    </row>
    <row r="94" spans="3:6" x14ac:dyDescent="0.2">
      <c r="C94" s="18" t="str">
        <f t="shared" si="11"/>
        <v/>
      </c>
      <c r="F94" s="8" t="str">
        <f t="shared" si="13"/>
        <v/>
      </c>
    </row>
    <row r="95" spans="3:6" x14ac:dyDescent="0.2">
      <c r="C95" s="18" t="str">
        <f t="shared" si="11"/>
        <v/>
      </c>
      <c r="F95" s="8" t="str">
        <f t="shared" si="13"/>
        <v/>
      </c>
    </row>
    <row r="96" spans="3:6" x14ac:dyDescent="0.2">
      <c r="C96" s="18" t="str">
        <f t="shared" si="11"/>
        <v/>
      </c>
      <c r="F96" s="8" t="str">
        <f t="shared" si="13"/>
        <v/>
      </c>
    </row>
    <row r="97" spans="3:6" x14ac:dyDescent="0.2">
      <c r="C97" s="18" t="str">
        <f t="shared" si="11"/>
        <v/>
      </c>
      <c r="F97" s="8" t="str">
        <f t="shared" si="13"/>
        <v/>
      </c>
    </row>
    <row r="98" spans="3:6" x14ac:dyDescent="0.2">
      <c r="C98" s="18" t="str">
        <f t="shared" ref="C98:C129" si="14">IF(A98&lt;&gt;"",VLOOKUP(A98,Staff,3),"")</f>
        <v/>
      </c>
      <c r="F98" s="8" t="str">
        <f t="shared" si="13"/>
        <v/>
      </c>
    </row>
    <row r="99" spans="3:6" x14ac:dyDescent="0.2">
      <c r="C99" s="18" t="str">
        <f t="shared" si="14"/>
        <v/>
      </c>
      <c r="F99" s="8" t="str">
        <f t="shared" si="13"/>
        <v/>
      </c>
    </row>
    <row r="100" spans="3:6" x14ac:dyDescent="0.2">
      <c r="C100" s="18" t="str">
        <f t="shared" si="14"/>
        <v/>
      </c>
      <c r="F100" s="8" t="str">
        <f t="shared" si="13"/>
        <v/>
      </c>
    </row>
    <row r="101" spans="3:6" x14ac:dyDescent="0.2">
      <c r="C101" s="18" t="str">
        <f t="shared" si="14"/>
        <v/>
      </c>
      <c r="F101" s="8" t="str">
        <f t="shared" si="13"/>
        <v/>
      </c>
    </row>
    <row r="102" spans="3:6" x14ac:dyDescent="0.2">
      <c r="C102" s="18" t="str">
        <f t="shared" si="14"/>
        <v/>
      </c>
      <c r="F102" s="8" t="str">
        <f t="shared" si="13"/>
        <v/>
      </c>
    </row>
    <row r="103" spans="3:6" x14ac:dyDescent="0.2">
      <c r="C103" s="18" t="str">
        <f t="shared" si="14"/>
        <v/>
      </c>
      <c r="F103" s="8" t="str">
        <f t="shared" si="13"/>
        <v/>
      </c>
    </row>
    <row r="104" spans="3:6" x14ac:dyDescent="0.2">
      <c r="C104" s="18" t="str">
        <f t="shared" si="14"/>
        <v/>
      </c>
      <c r="F104" s="8" t="str">
        <f t="shared" si="13"/>
        <v/>
      </c>
    </row>
    <row r="105" spans="3:6" x14ac:dyDescent="0.2">
      <c r="C105" s="18" t="str">
        <f t="shared" si="14"/>
        <v/>
      </c>
      <c r="F105" s="8" t="str">
        <f t="shared" si="13"/>
        <v/>
      </c>
    </row>
    <row r="106" spans="3:6" x14ac:dyDescent="0.2">
      <c r="C106" s="18" t="str">
        <f t="shared" si="14"/>
        <v/>
      </c>
      <c r="F106" s="8" t="str">
        <f t="shared" si="13"/>
        <v/>
      </c>
    </row>
    <row r="107" spans="3:6" x14ac:dyDescent="0.2">
      <c r="C107" s="18" t="str">
        <f t="shared" si="14"/>
        <v/>
      </c>
      <c r="F107" s="8" t="str">
        <f t="shared" si="13"/>
        <v/>
      </c>
    </row>
    <row r="108" spans="3:6" x14ac:dyDescent="0.2">
      <c r="C108" s="18" t="str">
        <f t="shared" si="14"/>
        <v/>
      </c>
      <c r="F108" s="8" t="str">
        <f t="shared" si="13"/>
        <v/>
      </c>
    </row>
    <row r="109" spans="3:6" x14ac:dyDescent="0.2">
      <c r="C109" s="18" t="str">
        <f t="shared" si="14"/>
        <v/>
      </c>
      <c r="F109" s="8" t="str">
        <f t="shared" si="13"/>
        <v/>
      </c>
    </row>
    <row r="110" spans="3:6" x14ac:dyDescent="0.2">
      <c r="C110" s="18" t="str">
        <f t="shared" si="14"/>
        <v/>
      </c>
      <c r="F110" s="8" t="str">
        <f t="shared" si="13"/>
        <v/>
      </c>
    </row>
    <row r="111" spans="3:6" x14ac:dyDescent="0.2">
      <c r="C111" s="18" t="str">
        <f t="shared" si="14"/>
        <v/>
      </c>
      <c r="F111" s="8" t="str">
        <f t="shared" si="13"/>
        <v/>
      </c>
    </row>
    <row r="112" spans="3:6" x14ac:dyDescent="0.2">
      <c r="C112" s="18" t="str">
        <f t="shared" si="14"/>
        <v/>
      </c>
      <c r="F112" s="8" t="str">
        <f t="shared" si="13"/>
        <v/>
      </c>
    </row>
    <row r="113" spans="3:6" x14ac:dyDescent="0.2">
      <c r="C113" s="18" t="str">
        <f t="shared" si="14"/>
        <v/>
      </c>
      <c r="F113" s="8" t="str">
        <f t="shared" si="13"/>
        <v/>
      </c>
    </row>
    <row r="114" spans="3:6" x14ac:dyDescent="0.2">
      <c r="C114" s="18" t="str">
        <f t="shared" si="14"/>
        <v/>
      </c>
      <c r="F114" s="8" t="str">
        <f t="shared" si="13"/>
        <v/>
      </c>
    </row>
    <row r="115" spans="3:6" x14ac:dyDescent="0.2">
      <c r="C115" s="18" t="str">
        <f t="shared" si="14"/>
        <v/>
      </c>
      <c r="F115" s="8" t="str">
        <f t="shared" si="13"/>
        <v/>
      </c>
    </row>
    <row r="116" spans="3:6" x14ac:dyDescent="0.2">
      <c r="C116" s="18" t="str">
        <f t="shared" si="14"/>
        <v/>
      </c>
      <c r="F116" s="8" t="str">
        <f t="shared" si="13"/>
        <v/>
      </c>
    </row>
    <row r="117" spans="3:6" x14ac:dyDescent="0.2">
      <c r="C117" s="18" t="str">
        <f t="shared" si="14"/>
        <v/>
      </c>
      <c r="F117" s="8" t="str">
        <f t="shared" si="13"/>
        <v/>
      </c>
    </row>
    <row r="118" spans="3:6" x14ac:dyDescent="0.2">
      <c r="C118" s="18" t="str">
        <f t="shared" si="14"/>
        <v/>
      </c>
      <c r="F118" s="8" t="str">
        <f t="shared" si="13"/>
        <v/>
      </c>
    </row>
    <row r="119" spans="3:6" x14ac:dyDescent="0.2">
      <c r="C119" s="18" t="str">
        <f t="shared" si="14"/>
        <v/>
      </c>
      <c r="F119" s="8" t="str">
        <f t="shared" si="13"/>
        <v/>
      </c>
    </row>
    <row r="120" spans="3:6" x14ac:dyDescent="0.2">
      <c r="C120" s="18" t="str">
        <f t="shared" si="14"/>
        <v/>
      </c>
      <c r="F120" s="8" t="str">
        <f t="shared" si="13"/>
        <v/>
      </c>
    </row>
    <row r="121" spans="3:6" x14ac:dyDescent="0.2">
      <c r="C121" s="18" t="str">
        <f t="shared" si="14"/>
        <v/>
      </c>
      <c r="F121" s="8" t="str">
        <f t="shared" si="13"/>
        <v/>
      </c>
    </row>
    <row r="122" spans="3:6" x14ac:dyDescent="0.2">
      <c r="C122" s="18" t="str">
        <f t="shared" si="14"/>
        <v/>
      </c>
      <c r="F122" s="8" t="str">
        <f t="shared" si="13"/>
        <v/>
      </c>
    </row>
    <row r="123" spans="3:6" x14ac:dyDescent="0.2">
      <c r="C123" s="18" t="str">
        <f t="shared" si="14"/>
        <v/>
      </c>
      <c r="F123" s="8" t="str">
        <f t="shared" si="13"/>
        <v/>
      </c>
    </row>
    <row r="124" spans="3:6" x14ac:dyDescent="0.2">
      <c r="C124" s="18" t="str">
        <f t="shared" si="14"/>
        <v/>
      </c>
      <c r="F124" s="8" t="str">
        <f t="shared" si="13"/>
        <v/>
      </c>
    </row>
    <row r="125" spans="3:6" x14ac:dyDescent="0.2">
      <c r="C125" s="18" t="str">
        <f t="shared" si="14"/>
        <v/>
      </c>
      <c r="F125" s="8" t="str">
        <f t="shared" si="13"/>
        <v/>
      </c>
    </row>
    <row r="126" spans="3:6" x14ac:dyDescent="0.2">
      <c r="C126" s="18" t="str">
        <f t="shared" si="14"/>
        <v/>
      </c>
      <c r="F126" s="8" t="str">
        <f t="shared" si="13"/>
        <v/>
      </c>
    </row>
    <row r="127" spans="3:6" x14ac:dyDescent="0.2">
      <c r="C127" s="18" t="str">
        <f t="shared" si="14"/>
        <v/>
      </c>
      <c r="F127" s="8" t="str">
        <f t="shared" si="13"/>
        <v/>
      </c>
    </row>
    <row r="128" spans="3:6" x14ac:dyDescent="0.2">
      <c r="C128" s="18" t="str">
        <f t="shared" si="14"/>
        <v/>
      </c>
      <c r="F128" s="8" t="str">
        <f t="shared" si="13"/>
        <v/>
      </c>
    </row>
    <row r="129" spans="3:6" x14ac:dyDescent="0.2">
      <c r="C129" s="18" t="str">
        <f t="shared" si="14"/>
        <v/>
      </c>
      <c r="F129" s="8" t="str">
        <f t="shared" si="13"/>
        <v/>
      </c>
    </row>
    <row r="130" spans="3:6" x14ac:dyDescent="0.2">
      <c r="C130" s="18" t="str">
        <f t="shared" ref="C130:C161" si="15">IF(A130&lt;&gt;"",VLOOKUP(A130,Staff,3),"")</f>
        <v/>
      </c>
      <c r="F130" s="8" t="str">
        <f t="shared" ref="F130:F193" si="16">IF(D130&lt;&gt;"",VLOOKUP(D130,Buyers,3),"")</f>
        <v/>
      </c>
    </row>
    <row r="131" spans="3:6" x14ac:dyDescent="0.2">
      <c r="C131" s="18" t="str">
        <f t="shared" si="15"/>
        <v/>
      </c>
      <c r="F131" s="8" t="str">
        <f t="shared" si="16"/>
        <v/>
      </c>
    </row>
    <row r="132" spans="3:6" x14ac:dyDescent="0.2">
      <c r="C132" s="18" t="str">
        <f t="shared" si="15"/>
        <v/>
      </c>
      <c r="F132" s="8" t="str">
        <f t="shared" si="16"/>
        <v/>
      </c>
    </row>
    <row r="133" spans="3:6" x14ac:dyDescent="0.2">
      <c r="C133" s="18" t="str">
        <f t="shared" si="15"/>
        <v/>
      </c>
      <c r="F133" s="8" t="str">
        <f t="shared" si="16"/>
        <v/>
      </c>
    </row>
    <row r="134" spans="3:6" x14ac:dyDescent="0.2">
      <c r="C134" s="18" t="str">
        <f t="shared" si="15"/>
        <v/>
      </c>
      <c r="F134" s="8" t="str">
        <f t="shared" si="16"/>
        <v/>
      </c>
    </row>
    <row r="135" spans="3:6" x14ac:dyDescent="0.2">
      <c r="C135" s="18" t="str">
        <f t="shared" si="15"/>
        <v/>
      </c>
      <c r="F135" s="8" t="str">
        <f t="shared" si="16"/>
        <v/>
      </c>
    </row>
    <row r="136" spans="3:6" x14ac:dyDescent="0.2">
      <c r="C136" s="18" t="str">
        <f t="shared" si="15"/>
        <v/>
      </c>
      <c r="F136" s="8" t="str">
        <f t="shared" si="16"/>
        <v/>
      </c>
    </row>
    <row r="137" spans="3:6" x14ac:dyDescent="0.2">
      <c r="C137" s="18" t="str">
        <f t="shared" si="15"/>
        <v/>
      </c>
      <c r="F137" s="8" t="str">
        <f t="shared" si="16"/>
        <v/>
      </c>
    </row>
    <row r="138" spans="3:6" x14ac:dyDescent="0.2">
      <c r="C138" s="18" t="str">
        <f t="shared" si="15"/>
        <v/>
      </c>
      <c r="F138" s="8" t="str">
        <f t="shared" si="16"/>
        <v/>
      </c>
    </row>
    <row r="139" spans="3:6" x14ac:dyDescent="0.2">
      <c r="C139" s="18" t="str">
        <f t="shared" si="15"/>
        <v/>
      </c>
      <c r="F139" s="8" t="str">
        <f t="shared" si="16"/>
        <v/>
      </c>
    </row>
    <row r="140" spans="3:6" x14ac:dyDescent="0.2">
      <c r="C140" s="18" t="str">
        <f t="shared" si="15"/>
        <v/>
      </c>
      <c r="F140" s="8" t="str">
        <f t="shared" si="16"/>
        <v/>
      </c>
    </row>
    <row r="141" spans="3:6" x14ac:dyDescent="0.2">
      <c r="C141" s="18" t="str">
        <f t="shared" si="15"/>
        <v/>
      </c>
      <c r="F141" s="8" t="str">
        <f t="shared" si="16"/>
        <v/>
      </c>
    </row>
    <row r="142" spans="3:6" x14ac:dyDescent="0.2">
      <c r="C142" s="18" t="str">
        <f t="shared" si="15"/>
        <v/>
      </c>
      <c r="F142" s="8" t="str">
        <f t="shared" si="16"/>
        <v/>
      </c>
    </row>
    <row r="143" spans="3:6" x14ac:dyDescent="0.2">
      <c r="C143" s="18" t="str">
        <f t="shared" si="15"/>
        <v/>
      </c>
      <c r="F143" s="8" t="str">
        <f t="shared" si="16"/>
        <v/>
      </c>
    </row>
    <row r="144" spans="3:6" x14ac:dyDescent="0.2">
      <c r="C144" s="18" t="str">
        <f t="shared" si="15"/>
        <v/>
      </c>
      <c r="F144" s="8" t="str">
        <f t="shared" si="16"/>
        <v/>
      </c>
    </row>
    <row r="145" spans="3:6" x14ac:dyDescent="0.2">
      <c r="C145" s="18" t="str">
        <f t="shared" si="15"/>
        <v/>
      </c>
      <c r="F145" s="8" t="str">
        <f t="shared" si="16"/>
        <v/>
      </c>
    </row>
    <row r="146" spans="3:6" x14ac:dyDescent="0.2">
      <c r="C146" s="18" t="str">
        <f t="shared" si="15"/>
        <v/>
      </c>
      <c r="F146" s="8" t="str">
        <f t="shared" si="16"/>
        <v/>
      </c>
    </row>
    <row r="147" spans="3:6" x14ac:dyDescent="0.2">
      <c r="C147" s="18" t="str">
        <f t="shared" si="15"/>
        <v/>
      </c>
      <c r="F147" s="8" t="str">
        <f t="shared" si="16"/>
        <v/>
      </c>
    </row>
    <row r="148" spans="3:6" x14ac:dyDescent="0.2">
      <c r="C148" s="18" t="str">
        <f t="shared" si="15"/>
        <v/>
      </c>
      <c r="F148" s="8" t="str">
        <f t="shared" si="16"/>
        <v/>
      </c>
    </row>
    <row r="149" spans="3:6" x14ac:dyDescent="0.2">
      <c r="C149" s="18" t="str">
        <f t="shared" si="15"/>
        <v/>
      </c>
      <c r="F149" s="8" t="str">
        <f t="shared" si="16"/>
        <v/>
      </c>
    </row>
    <row r="150" spans="3:6" x14ac:dyDescent="0.2">
      <c r="C150" s="18" t="str">
        <f t="shared" si="15"/>
        <v/>
      </c>
      <c r="F150" s="8" t="str">
        <f t="shared" si="16"/>
        <v/>
      </c>
    </row>
    <row r="151" spans="3:6" x14ac:dyDescent="0.2">
      <c r="C151" s="18" t="str">
        <f t="shared" si="15"/>
        <v/>
      </c>
      <c r="F151" s="8" t="str">
        <f t="shared" si="16"/>
        <v/>
      </c>
    </row>
    <row r="152" spans="3:6" x14ac:dyDescent="0.2">
      <c r="C152" s="18" t="str">
        <f t="shared" si="15"/>
        <v/>
      </c>
      <c r="F152" s="8" t="str">
        <f t="shared" si="16"/>
        <v/>
      </c>
    </row>
    <row r="153" spans="3:6" x14ac:dyDescent="0.2">
      <c r="C153" s="18" t="str">
        <f t="shared" si="15"/>
        <v/>
      </c>
      <c r="F153" s="8" t="str">
        <f t="shared" si="16"/>
        <v/>
      </c>
    </row>
    <row r="154" spans="3:6" x14ac:dyDescent="0.2">
      <c r="C154" s="18" t="str">
        <f t="shared" si="15"/>
        <v/>
      </c>
      <c r="F154" s="8" t="str">
        <f t="shared" si="16"/>
        <v/>
      </c>
    </row>
    <row r="155" spans="3:6" x14ac:dyDescent="0.2">
      <c r="C155" s="18" t="str">
        <f t="shared" si="15"/>
        <v/>
      </c>
      <c r="F155" s="8" t="str">
        <f t="shared" si="16"/>
        <v/>
      </c>
    </row>
    <row r="156" spans="3:6" x14ac:dyDescent="0.2">
      <c r="C156" s="18" t="str">
        <f t="shared" si="15"/>
        <v/>
      </c>
      <c r="F156" s="8" t="str">
        <f t="shared" si="16"/>
        <v/>
      </c>
    </row>
    <row r="157" spans="3:6" x14ac:dyDescent="0.2">
      <c r="C157" s="18" t="str">
        <f t="shared" si="15"/>
        <v/>
      </c>
      <c r="F157" s="8" t="str">
        <f t="shared" si="16"/>
        <v/>
      </c>
    </row>
    <row r="158" spans="3:6" x14ac:dyDescent="0.2">
      <c r="C158" s="18" t="str">
        <f t="shared" si="15"/>
        <v/>
      </c>
      <c r="F158" s="8" t="str">
        <f t="shared" si="16"/>
        <v/>
      </c>
    </row>
    <row r="159" spans="3:6" x14ac:dyDescent="0.2">
      <c r="C159" s="18" t="str">
        <f t="shared" si="15"/>
        <v/>
      </c>
      <c r="F159" s="8" t="str">
        <f t="shared" si="16"/>
        <v/>
      </c>
    </row>
    <row r="160" spans="3:6" x14ac:dyDescent="0.2">
      <c r="C160" s="18" t="str">
        <f t="shared" si="15"/>
        <v/>
      </c>
      <c r="F160" s="8" t="str">
        <f t="shared" si="16"/>
        <v/>
      </c>
    </row>
    <row r="161" spans="3:6" x14ac:dyDescent="0.2">
      <c r="C161" s="18" t="str">
        <f t="shared" si="15"/>
        <v/>
      </c>
      <c r="F161" s="8" t="str">
        <f t="shared" si="16"/>
        <v/>
      </c>
    </row>
    <row r="162" spans="3:6" x14ac:dyDescent="0.2">
      <c r="C162" s="18" t="str">
        <f t="shared" ref="C162:C176" si="17">IF(A162&lt;&gt;"",VLOOKUP(A162,Staff,3),"")</f>
        <v/>
      </c>
      <c r="F162" s="8" t="str">
        <f t="shared" si="16"/>
        <v/>
      </c>
    </row>
    <row r="163" spans="3:6" x14ac:dyDescent="0.2">
      <c r="C163" s="18" t="str">
        <f t="shared" si="17"/>
        <v/>
      </c>
      <c r="F163" s="8" t="str">
        <f t="shared" si="16"/>
        <v/>
      </c>
    </row>
    <row r="164" spans="3:6" x14ac:dyDescent="0.2">
      <c r="C164" s="18" t="str">
        <f t="shared" si="17"/>
        <v/>
      </c>
      <c r="F164" s="8" t="str">
        <f t="shared" si="16"/>
        <v/>
      </c>
    </row>
    <row r="165" spans="3:6" x14ac:dyDescent="0.2">
      <c r="C165" s="18" t="str">
        <f t="shared" si="17"/>
        <v/>
      </c>
      <c r="F165" s="8" t="str">
        <f t="shared" si="16"/>
        <v/>
      </c>
    </row>
    <row r="166" spans="3:6" x14ac:dyDescent="0.2">
      <c r="C166" s="18" t="str">
        <f t="shared" si="17"/>
        <v/>
      </c>
      <c r="F166" s="8" t="str">
        <f t="shared" si="16"/>
        <v/>
      </c>
    </row>
    <row r="167" spans="3:6" x14ac:dyDescent="0.2">
      <c r="C167" s="18" t="str">
        <f t="shared" si="17"/>
        <v/>
      </c>
      <c r="F167" s="8" t="str">
        <f t="shared" si="16"/>
        <v/>
      </c>
    </row>
    <row r="168" spans="3:6" x14ac:dyDescent="0.2">
      <c r="C168" s="18" t="str">
        <f t="shared" si="17"/>
        <v/>
      </c>
      <c r="F168" s="8" t="str">
        <f t="shared" si="16"/>
        <v/>
      </c>
    </row>
    <row r="169" spans="3:6" x14ac:dyDescent="0.2">
      <c r="C169" s="18" t="str">
        <f t="shared" si="17"/>
        <v/>
      </c>
      <c r="F169" s="8" t="str">
        <f t="shared" si="16"/>
        <v/>
      </c>
    </row>
    <row r="170" spans="3:6" x14ac:dyDescent="0.2">
      <c r="C170" s="18" t="str">
        <f t="shared" si="17"/>
        <v/>
      </c>
      <c r="F170" s="8" t="str">
        <f t="shared" si="16"/>
        <v/>
      </c>
    </row>
    <row r="171" spans="3:6" x14ac:dyDescent="0.2">
      <c r="C171" s="18" t="str">
        <f t="shared" si="17"/>
        <v/>
      </c>
      <c r="F171" s="8" t="str">
        <f t="shared" si="16"/>
        <v/>
      </c>
    </row>
    <row r="172" spans="3:6" x14ac:dyDescent="0.2">
      <c r="C172" s="18" t="str">
        <f t="shared" si="17"/>
        <v/>
      </c>
      <c r="F172" s="8" t="str">
        <f t="shared" si="16"/>
        <v/>
      </c>
    </row>
    <row r="173" spans="3:6" x14ac:dyDescent="0.2">
      <c r="C173" s="18" t="str">
        <f t="shared" si="17"/>
        <v/>
      </c>
      <c r="F173" s="8" t="str">
        <f t="shared" si="16"/>
        <v/>
      </c>
    </row>
    <row r="174" spans="3:6" x14ac:dyDescent="0.2">
      <c r="C174" s="18" t="str">
        <f t="shared" si="17"/>
        <v/>
      </c>
      <c r="F174" s="8" t="str">
        <f t="shared" si="16"/>
        <v/>
      </c>
    </row>
    <row r="175" spans="3:6" x14ac:dyDescent="0.2">
      <c r="C175" s="18" t="str">
        <f t="shared" si="17"/>
        <v/>
      </c>
      <c r="F175" s="8" t="str">
        <f t="shared" si="16"/>
        <v/>
      </c>
    </row>
    <row r="176" spans="3:6" x14ac:dyDescent="0.2">
      <c r="C176" s="18" t="str">
        <f t="shared" si="17"/>
        <v/>
      </c>
      <c r="F176" s="8" t="str">
        <f t="shared" si="16"/>
        <v/>
      </c>
    </row>
    <row r="177" spans="6:6" x14ac:dyDescent="0.2">
      <c r="F177" s="8" t="str">
        <f t="shared" si="16"/>
        <v/>
      </c>
    </row>
    <row r="178" spans="6:6" x14ac:dyDescent="0.2">
      <c r="F178" s="8" t="str">
        <f t="shared" si="16"/>
        <v/>
      </c>
    </row>
    <row r="179" spans="6:6" x14ac:dyDescent="0.2">
      <c r="F179" s="8" t="str">
        <f t="shared" si="16"/>
        <v/>
      </c>
    </row>
    <row r="180" spans="6:6" x14ac:dyDescent="0.2">
      <c r="F180" s="8" t="str">
        <f t="shared" si="16"/>
        <v/>
      </c>
    </row>
    <row r="181" spans="6:6" x14ac:dyDescent="0.2">
      <c r="F181" s="8" t="str">
        <f t="shared" si="16"/>
        <v/>
      </c>
    </row>
    <row r="182" spans="6:6" x14ac:dyDescent="0.2">
      <c r="F182" s="8" t="str">
        <f t="shared" si="16"/>
        <v/>
      </c>
    </row>
    <row r="183" spans="6:6" x14ac:dyDescent="0.2">
      <c r="F183" s="8" t="str">
        <f t="shared" si="16"/>
        <v/>
      </c>
    </row>
    <row r="184" spans="6:6" x14ac:dyDescent="0.2">
      <c r="F184" s="8" t="str">
        <f t="shared" si="16"/>
        <v/>
      </c>
    </row>
    <row r="185" spans="6:6" x14ac:dyDescent="0.2">
      <c r="F185" s="8" t="str">
        <f t="shared" si="16"/>
        <v/>
      </c>
    </row>
    <row r="186" spans="6:6" x14ac:dyDescent="0.2">
      <c r="F186" s="8" t="str">
        <f t="shared" si="16"/>
        <v/>
      </c>
    </row>
    <row r="187" spans="6:6" x14ac:dyDescent="0.2">
      <c r="F187" s="8" t="str">
        <f t="shared" si="16"/>
        <v/>
      </c>
    </row>
    <row r="188" spans="6:6" x14ac:dyDescent="0.2">
      <c r="F188" s="8" t="str">
        <f t="shared" si="16"/>
        <v/>
      </c>
    </row>
    <row r="189" spans="6:6" x14ac:dyDescent="0.2">
      <c r="F189" s="8" t="str">
        <f t="shared" si="16"/>
        <v/>
      </c>
    </row>
    <row r="190" spans="6:6" x14ac:dyDescent="0.2">
      <c r="F190" s="8" t="str">
        <f t="shared" si="16"/>
        <v/>
      </c>
    </row>
    <row r="191" spans="6:6" x14ac:dyDescent="0.2">
      <c r="F191" s="8" t="str">
        <f t="shared" si="16"/>
        <v/>
      </c>
    </row>
    <row r="192" spans="6:6" x14ac:dyDescent="0.2">
      <c r="F192" s="8" t="str">
        <f t="shared" si="16"/>
        <v/>
      </c>
    </row>
    <row r="193" spans="6:6" x14ac:dyDescent="0.2">
      <c r="F193" s="8" t="str">
        <f t="shared" si="16"/>
        <v/>
      </c>
    </row>
    <row r="194" spans="6:6" x14ac:dyDescent="0.2">
      <c r="F194" s="8" t="str">
        <f t="shared" ref="F194:F257" si="18">IF(D194&lt;&gt;"",VLOOKUP(D194,Buyers,3),"")</f>
        <v/>
      </c>
    </row>
    <row r="195" spans="6:6" x14ac:dyDescent="0.2">
      <c r="F195" s="8" t="str">
        <f t="shared" si="18"/>
        <v/>
      </c>
    </row>
    <row r="196" spans="6:6" x14ac:dyDescent="0.2">
      <c r="F196" s="8" t="str">
        <f t="shared" si="18"/>
        <v/>
      </c>
    </row>
    <row r="197" spans="6:6" x14ac:dyDescent="0.2">
      <c r="F197" s="8" t="str">
        <f t="shared" si="18"/>
        <v/>
      </c>
    </row>
    <row r="198" spans="6:6" x14ac:dyDescent="0.2">
      <c r="F198" s="8" t="str">
        <f t="shared" si="18"/>
        <v/>
      </c>
    </row>
    <row r="199" spans="6:6" x14ac:dyDescent="0.2">
      <c r="F199" s="8" t="str">
        <f t="shared" si="18"/>
        <v/>
      </c>
    </row>
    <row r="200" spans="6:6" x14ac:dyDescent="0.2">
      <c r="F200" s="8" t="str">
        <f t="shared" si="18"/>
        <v/>
      </c>
    </row>
    <row r="201" spans="6:6" x14ac:dyDescent="0.2">
      <c r="F201" s="8" t="str">
        <f t="shared" si="18"/>
        <v/>
      </c>
    </row>
    <row r="202" spans="6:6" x14ac:dyDescent="0.2">
      <c r="F202" s="8" t="str">
        <f t="shared" si="18"/>
        <v/>
      </c>
    </row>
    <row r="203" spans="6:6" x14ac:dyDescent="0.2">
      <c r="F203" s="8" t="str">
        <f t="shared" si="18"/>
        <v/>
      </c>
    </row>
    <row r="204" spans="6:6" x14ac:dyDescent="0.2">
      <c r="F204" s="8" t="str">
        <f t="shared" si="18"/>
        <v/>
      </c>
    </row>
    <row r="205" spans="6:6" x14ac:dyDescent="0.2">
      <c r="F205" s="8" t="str">
        <f t="shared" si="18"/>
        <v/>
      </c>
    </row>
    <row r="206" spans="6:6" x14ac:dyDescent="0.2">
      <c r="F206" s="8" t="str">
        <f t="shared" si="18"/>
        <v/>
      </c>
    </row>
    <row r="207" spans="6:6" x14ac:dyDescent="0.2">
      <c r="F207" s="8" t="str">
        <f t="shared" si="18"/>
        <v/>
      </c>
    </row>
    <row r="208" spans="6:6" x14ac:dyDescent="0.2">
      <c r="F208" s="8" t="str">
        <f t="shared" si="18"/>
        <v/>
      </c>
    </row>
    <row r="209" spans="6:6" x14ac:dyDescent="0.2">
      <c r="F209" s="8" t="str">
        <f t="shared" si="18"/>
        <v/>
      </c>
    </row>
    <row r="210" spans="6:6" x14ac:dyDescent="0.2">
      <c r="F210" s="8" t="str">
        <f t="shared" si="18"/>
        <v/>
      </c>
    </row>
    <row r="211" spans="6:6" x14ac:dyDescent="0.2">
      <c r="F211" s="8" t="str">
        <f t="shared" si="18"/>
        <v/>
      </c>
    </row>
    <row r="212" spans="6:6" x14ac:dyDescent="0.2">
      <c r="F212" s="8" t="str">
        <f t="shared" si="18"/>
        <v/>
      </c>
    </row>
    <row r="213" spans="6:6" x14ac:dyDescent="0.2">
      <c r="F213" s="8" t="str">
        <f t="shared" si="18"/>
        <v/>
      </c>
    </row>
    <row r="214" spans="6:6" x14ac:dyDescent="0.2">
      <c r="F214" s="8" t="str">
        <f t="shared" si="18"/>
        <v/>
      </c>
    </row>
    <row r="215" spans="6:6" x14ac:dyDescent="0.2">
      <c r="F215" s="8" t="str">
        <f t="shared" si="18"/>
        <v/>
      </c>
    </row>
    <row r="216" spans="6:6" x14ac:dyDescent="0.2">
      <c r="F216" s="8" t="str">
        <f t="shared" si="18"/>
        <v/>
      </c>
    </row>
    <row r="217" spans="6:6" x14ac:dyDescent="0.2">
      <c r="F217" s="8" t="str">
        <f t="shared" si="18"/>
        <v/>
      </c>
    </row>
    <row r="218" spans="6:6" x14ac:dyDescent="0.2">
      <c r="F218" s="8" t="str">
        <f t="shared" si="18"/>
        <v/>
      </c>
    </row>
    <row r="219" spans="6:6" x14ac:dyDescent="0.2">
      <c r="F219" s="8" t="str">
        <f t="shared" si="18"/>
        <v/>
      </c>
    </row>
    <row r="220" spans="6:6" x14ac:dyDescent="0.2">
      <c r="F220" s="8" t="str">
        <f t="shared" si="18"/>
        <v/>
      </c>
    </row>
    <row r="221" spans="6:6" x14ac:dyDescent="0.2">
      <c r="F221" s="8" t="str">
        <f t="shared" si="18"/>
        <v/>
      </c>
    </row>
    <row r="222" spans="6:6" x14ac:dyDescent="0.2">
      <c r="F222" s="8" t="str">
        <f t="shared" si="18"/>
        <v/>
      </c>
    </row>
    <row r="223" spans="6:6" x14ac:dyDescent="0.2">
      <c r="F223" s="8" t="str">
        <f t="shared" si="18"/>
        <v/>
      </c>
    </row>
    <row r="224" spans="6:6" x14ac:dyDescent="0.2">
      <c r="F224" s="8" t="str">
        <f t="shared" si="18"/>
        <v/>
      </c>
    </row>
    <row r="225" spans="6:6" x14ac:dyDescent="0.2">
      <c r="F225" s="8" t="str">
        <f t="shared" si="18"/>
        <v/>
      </c>
    </row>
    <row r="226" spans="6:6" x14ac:dyDescent="0.2">
      <c r="F226" s="8" t="str">
        <f t="shared" si="18"/>
        <v/>
      </c>
    </row>
    <row r="227" spans="6:6" x14ac:dyDescent="0.2">
      <c r="F227" s="8" t="str">
        <f t="shared" si="18"/>
        <v/>
      </c>
    </row>
    <row r="228" spans="6:6" x14ac:dyDescent="0.2">
      <c r="F228" s="8" t="str">
        <f t="shared" si="18"/>
        <v/>
      </c>
    </row>
    <row r="229" spans="6:6" x14ac:dyDescent="0.2">
      <c r="F229" s="8" t="str">
        <f t="shared" si="18"/>
        <v/>
      </c>
    </row>
    <row r="230" spans="6:6" x14ac:dyDescent="0.2">
      <c r="F230" s="8" t="str">
        <f t="shared" si="18"/>
        <v/>
      </c>
    </row>
    <row r="231" spans="6:6" x14ac:dyDescent="0.2">
      <c r="F231" s="8" t="str">
        <f t="shared" si="18"/>
        <v/>
      </c>
    </row>
    <row r="232" spans="6:6" x14ac:dyDescent="0.2">
      <c r="F232" s="8" t="str">
        <f t="shared" si="18"/>
        <v/>
      </c>
    </row>
    <row r="233" spans="6:6" x14ac:dyDescent="0.2">
      <c r="F233" s="8" t="str">
        <f t="shared" si="18"/>
        <v/>
      </c>
    </row>
    <row r="234" spans="6:6" x14ac:dyDescent="0.2">
      <c r="F234" s="8" t="str">
        <f t="shared" si="18"/>
        <v/>
      </c>
    </row>
    <row r="235" spans="6:6" x14ac:dyDescent="0.2">
      <c r="F235" s="8" t="str">
        <f t="shared" si="18"/>
        <v/>
      </c>
    </row>
    <row r="236" spans="6:6" x14ac:dyDescent="0.2">
      <c r="F236" s="8" t="str">
        <f t="shared" si="18"/>
        <v/>
      </c>
    </row>
    <row r="237" spans="6:6" x14ac:dyDescent="0.2">
      <c r="F237" s="8" t="str">
        <f t="shared" si="18"/>
        <v/>
      </c>
    </row>
    <row r="238" spans="6:6" x14ac:dyDescent="0.2">
      <c r="F238" s="8" t="str">
        <f t="shared" si="18"/>
        <v/>
      </c>
    </row>
    <row r="239" spans="6:6" x14ac:dyDescent="0.2">
      <c r="F239" s="8" t="str">
        <f t="shared" si="18"/>
        <v/>
      </c>
    </row>
    <row r="240" spans="6:6" x14ac:dyDescent="0.2">
      <c r="F240" s="8" t="str">
        <f t="shared" si="18"/>
        <v/>
      </c>
    </row>
    <row r="241" spans="6:6" x14ac:dyDescent="0.2">
      <c r="F241" s="8" t="str">
        <f t="shared" si="18"/>
        <v/>
      </c>
    </row>
    <row r="242" spans="6:6" x14ac:dyDescent="0.2">
      <c r="F242" s="8" t="str">
        <f t="shared" si="18"/>
        <v/>
      </c>
    </row>
    <row r="243" spans="6:6" x14ac:dyDescent="0.2">
      <c r="F243" s="8" t="str">
        <f t="shared" si="18"/>
        <v/>
      </c>
    </row>
    <row r="244" spans="6:6" x14ac:dyDescent="0.2">
      <c r="F244" s="8" t="str">
        <f t="shared" si="18"/>
        <v/>
      </c>
    </row>
    <row r="245" spans="6:6" x14ac:dyDescent="0.2">
      <c r="F245" s="8" t="str">
        <f t="shared" si="18"/>
        <v/>
      </c>
    </row>
    <row r="246" spans="6:6" x14ac:dyDescent="0.2">
      <c r="F246" s="8" t="str">
        <f t="shared" si="18"/>
        <v/>
      </c>
    </row>
    <row r="247" spans="6:6" x14ac:dyDescent="0.2">
      <c r="F247" s="8" t="str">
        <f t="shared" si="18"/>
        <v/>
      </c>
    </row>
    <row r="248" spans="6:6" x14ac:dyDescent="0.2">
      <c r="F248" s="8" t="str">
        <f t="shared" si="18"/>
        <v/>
      </c>
    </row>
    <row r="249" spans="6:6" x14ac:dyDescent="0.2">
      <c r="F249" s="8" t="str">
        <f t="shared" si="18"/>
        <v/>
      </c>
    </row>
    <row r="250" spans="6:6" x14ac:dyDescent="0.2">
      <c r="F250" s="8" t="str">
        <f t="shared" si="18"/>
        <v/>
      </c>
    </row>
    <row r="251" spans="6:6" x14ac:dyDescent="0.2">
      <c r="F251" s="8" t="str">
        <f t="shared" si="18"/>
        <v/>
      </c>
    </row>
    <row r="252" spans="6:6" x14ac:dyDescent="0.2">
      <c r="F252" s="8" t="str">
        <f t="shared" si="18"/>
        <v/>
      </c>
    </row>
    <row r="253" spans="6:6" x14ac:dyDescent="0.2">
      <c r="F253" s="8" t="str">
        <f t="shared" si="18"/>
        <v/>
      </c>
    </row>
    <row r="254" spans="6:6" x14ac:dyDescent="0.2">
      <c r="F254" s="8" t="str">
        <f t="shared" si="18"/>
        <v/>
      </c>
    </row>
    <row r="255" spans="6:6" x14ac:dyDescent="0.2">
      <c r="F255" s="8" t="str">
        <f t="shared" si="18"/>
        <v/>
      </c>
    </row>
    <row r="256" spans="6:6" x14ac:dyDescent="0.2">
      <c r="F256" s="8" t="str">
        <f t="shared" si="18"/>
        <v/>
      </c>
    </row>
    <row r="257" spans="6:6" x14ac:dyDescent="0.2">
      <c r="F257" s="8" t="str">
        <f t="shared" si="18"/>
        <v/>
      </c>
    </row>
    <row r="258" spans="6:6" x14ac:dyDescent="0.2">
      <c r="F258" s="8" t="str">
        <f t="shared" ref="F258:F321" si="19">IF(D258&lt;&gt;"",VLOOKUP(D258,Buyers,3),"")</f>
        <v/>
      </c>
    </row>
    <row r="259" spans="6:6" x14ac:dyDescent="0.2">
      <c r="F259" s="8" t="str">
        <f t="shared" si="19"/>
        <v/>
      </c>
    </row>
    <row r="260" spans="6:6" x14ac:dyDescent="0.2">
      <c r="F260" s="8" t="str">
        <f t="shared" si="19"/>
        <v/>
      </c>
    </row>
    <row r="261" spans="6:6" x14ac:dyDescent="0.2">
      <c r="F261" s="8" t="str">
        <f t="shared" si="19"/>
        <v/>
      </c>
    </row>
    <row r="262" spans="6:6" x14ac:dyDescent="0.2">
      <c r="F262" s="8" t="str">
        <f t="shared" si="19"/>
        <v/>
      </c>
    </row>
    <row r="263" spans="6:6" x14ac:dyDescent="0.2">
      <c r="F263" s="8" t="str">
        <f t="shared" si="19"/>
        <v/>
      </c>
    </row>
    <row r="264" spans="6:6" x14ac:dyDescent="0.2">
      <c r="F264" s="8" t="str">
        <f t="shared" si="19"/>
        <v/>
      </c>
    </row>
    <row r="265" spans="6:6" x14ac:dyDescent="0.2">
      <c r="F265" s="8" t="str">
        <f t="shared" si="19"/>
        <v/>
      </c>
    </row>
    <row r="266" spans="6:6" x14ac:dyDescent="0.2">
      <c r="F266" s="8" t="str">
        <f t="shared" si="19"/>
        <v/>
      </c>
    </row>
    <row r="267" spans="6:6" x14ac:dyDescent="0.2">
      <c r="F267" s="8" t="str">
        <f t="shared" si="19"/>
        <v/>
      </c>
    </row>
    <row r="268" spans="6:6" x14ac:dyDescent="0.2">
      <c r="F268" s="8" t="str">
        <f t="shared" si="19"/>
        <v/>
      </c>
    </row>
    <row r="269" spans="6:6" x14ac:dyDescent="0.2">
      <c r="F269" s="8" t="str">
        <f t="shared" si="19"/>
        <v/>
      </c>
    </row>
    <row r="270" spans="6:6" x14ac:dyDescent="0.2">
      <c r="F270" s="8" t="str">
        <f t="shared" si="19"/>
        <v/>
      </c>
    </row>
    <row r="271" spans="6:6" x14ac:dyDescent="0.2">
      <c r="F271" s="8" t="str">
        <f t="shared" si="19"/>
        <v/>
      </c>
    </row>
    <row r="272" spans="6:6" x14ac:dyDescent="0.2">
      <c r="F272" s="8" t="str">
        <f t="shared" si="19"/>
        <v/>
      </c>
    </row>
    <row r="273" spans="6:6" x14ac:dyDescent="0.2">
      <c r="F273" s="8" t="str">
        <f t="shared" si="19"/>
        <v/>
      </c>
    </row>
    <row r="274" spans="6:6" x14ac:dyDescent="0.2">
      <c r="F274" s="8" t="str">
        <f t="shared" si="19"/>
        <v/>
      </c>
    </row>
    <row r="275" spans="6:6" x14ac:dyDescent="0.2">
      <c r="F275" s="8" t="str">
        <f t="shared" si="19"/>
        <v/>
      </c>
    </row>
    <row r="276" spans="6:6" x14ac:dyDescent="0.2">
      <c r="F276" s="8" t="str">
        <f t="shared" si="19"/>
        <v/>
      </c>
    </row>
    <row r="277" spans="6:6" x14ac:dyDescent="0.2">
      <c r="F277" s="8" t="str">
        <f t="shared" si="19"/>
        <v/>
      </c>
    </row>
    <row r="278" spans="6:6" x14ac:dyDescent="0.2">
      <c r="F278" s="8" t="str">
        <f t="shared" si="19"/>
        <v/>
      </c>
    </row>
    <row r="279" spans="6:6" x14ac:dyDescent="0.2">
      <c r="F279" s="8" t="str">
        <f t="shared" si="19"/>
        <v/>
      </c>
    </row>
    <row r="280" spans="6:6" x14ac:dyDescent="0.2">
      <c r="F280" s="8" t="str">
        <f t="shared" si="19"/>
        <v/>
      </c>
    </row>
    <row r="281" spans="6:6" x14ac:dyDescent="0.2">
      <c r="F281" s="8" t="str">
        <f t="shared" si="19"/>
        <v/>
      </c>
    </row>
    <row r="282" spans="6:6" x14ac:dyDescent="0.2">
      <c r="F282" s="8" t="str">
        <f t="shared" si="19"/>
        <v/>
      </c>
    </row>
    <row r="283" spans="6:6" x14ac:dyDescent="0.2">
      <c r="F283" s="8" t="str">
        <f t="shared" si="19"/>
        <v/>
      </c>
    </row>
    <row r="284" spans="6:6" x14ac:dyDescent="0.2">
      <c r="F284" s="8" t="str">
        <f t="shared" si="19"/>
        <v/>
      </c>
    </row>
    <row r="285" spans="6:6" x14ac:dyDescent="0.2">
      <c r="F285" s="8" t="str">
        <f t="shared" si="19"/>
        <v/>
      </c>
    </row>
    <row r="286" spans="6:6" x14ac:dyDescent="0.2">
      <c r="F286" s="8" t="str">
        <f t="shared" si="19"/>
        <v/>
      </c>
    </row>
    <row r="287" spans="6:6" x14ac:dyDescent="0.2">
      <c r="F287" s="8" t="str">
        <f t="shared" si="19"/>
        <v/>
      </c>
    </row>
    <row r="288" spans="6:6" x14ac:dyDescent="0.2">
      <c r="F288" s="8" t="str">
        <f t="shared" si="19"/>
        <v/>
      </c>
    </row>
    <row r="289" spans="6:6" x14ac:dyDescent="0.2">
      <c r="F289" s="8" t="str">
        <f t="shared" si="19"/>
        <v/>
      </c>
    </row>
    <row r="290" spans="6:6" x14ac:dyDescent="0.2">
      <c r="F290" s="8" t="str">
        <f t="shared" si="19"/>
        <v/>
      </c>
    </row>
    <row r="291" spans="6:6" x14ac:dyDescent="0.2">
      <c r="F291" s="8" t="str">
        <f t="shared" si="19"/>
        <v/>
      </c>
    </row>
    <row r="292" spans="6:6" x14ac:dyDescent="0.2">
      <c r="F292" s="8" t="str">
        <f t="shared" si="19"/>
        <v/>
      </c>
    </row>
    <row r="293" spans="6:6" x14ac:dyDescent="0.2">
      <c r="F293" s="8" t="str">
        <f t="shared" si="19"/>
        <v/>
      </c>
    </row>
    <row r="294" spans="6:6" x14ac:dyDescent="0.2">
      <c r="F294" s="8" t="str">
        <f t="shared" si="19"/>
        <v/>
      </c>
    </row>
    <row r="295" spans="6:6" x14ac:dyDescent="0.2">
      <c r="F295" s="8" t="str">
        <f t="shared" si="19"/>
        <v/>
      </c>
    </row>
    <row r="296" spans="6:6" x14ac:dyDescent="0.2">
      <c r="F296" s="8" t="str">
        <f t="shared" si="19"/>
        <v/>
      </c>
    </row>
    <row r="297" spans="6:6" x14ac:dyDescent="0.2">
      <c r="F297" s="8" t="str">
        <f t="shared" si="19"/>
        <v/>
      </c>
    </row>
    <row r="298" spans="6:6" x14ac:dyDescent="0.2">
      <c r="F298" s="8" t="str">
        <f t="shared" si="19"/>
        <v/>
      </c>
    </row>
    <row r="299" spans="6:6" x14ac:dyDescent="0.2">
      <c r="F299" s="8" t="str">
        <f t="shared" si="19"/>
        <v/>
      </c>
    </row>
    <row r="300" spans="6:6" x14ac:dyDescent="0.2">
      <c r="F300" s="8" t="str">
        <f t="shared" si="19"/>
        <v/>
      </c>
    </row>
    <row r="301" spans="6:6" x14ac:dyDescent="0.2">
      <c r="F301" s="8" t="str">
        <f t="shared" si="19"/>
        <v/>
      </c>
    </row>
    <row r="302" spans="6:6" x14ac:dyDescent="0.2">
      <c r="F302" s="8" t="str">
        <f t="shared" si="19"/>
        <v/>
      </c>
    </row>
    <row r="303" spans="6:6" x14ac:dyDescent="0.2">
      <c r="F303" s="8" t="str">
        <f t="shared" si="19"/>
        <v/>
      </c>
    </row>
    <row r="304" spans="6:6" x14ac:dyDescent="0.2">
      <c r="F304" s="8" t="str">
        <f t="shared" si="19"/>
        <v/>
      </c>
    </row>
    <row r="305" spans="6:6" x14ac:dyDescent="0.2">
      <c r="F305" s="8" t="str">
        <f t="shared" si="19"/>
        <v/>
      </c>
    </row>
    <row r="306" spans="6:6" x14ac:dyDescent="0.2">
      <c r="F306" s="8" t="str">
        <f t="shared" si="19"/>
        <v/>
      </c>
    </row>
    <row r="307" spans="6:6" x14ac:dyDescent="0.2">
      <c r="F307" s="8" t="str">
        <f t="shared" si="19"/>
        <v/>
      </c>
    </row>
    <row r="308" spans="6:6" x14ac:dyDescent="0.2">
      <c r="F308" s="8" t="str">
        <f t="shared" si="19"/>
        <v/>
      </c>
    </row>
    <row r="309" spans="6:6" x14ac:dyDescent="0.2">
      <c r="F309" s="8" t="str">
        <f t="shared" si="19"/>
        <v/>
      </c>
    </row>
    <row r="310" spans="6:6" x14ac:dyDescent="0.2">
      <c r="F310" s="8" t="str">
        <f t="shared" si="19"/>
        <v/>
      </c>
    </row>
    <row r="311" spans="6:6" x14ac:dyDescent="0.2">
      <c r="F311" s="8" t="str">
        <f t="shared" si="19"/>
        <v/>
      </c>
    </row>
    <row r="312" spans="6:6" x14ac:dyDescent="0.2">
      <c r="F312" s="8" t="str">
        <f t="shared" si="19"/>
        <v/>
      </c>
    </row>
    <row r="313" spans="6:6" x14ac:dyDescent="0.2">
      <c r="F313" s="8" t="str">
        <f t="shared" si="19"/>
        <v/>
      </c>
    </row>
    <row r="314" spans="6:6" x14ac:dyDescent="0.2">
      <c r="F314" s="8" t="str">
        <f t="shared" si="19"/>
        <v/>
      </c>
    </row>
    <row r="315" spans="6:6" x14ac:dyDescent="0.2">
      <c r="F315" s="8" t="str">
        <f t="shared" si="19"/>
        <v/>
      </c>
    </row>
    <row r="316" spans="6:6" x14ac:dyDescent="0.2">
      <c r="F316" s="8" t="str">
        <f t="shared" si="19"/>
        <v/>
      </c>
    </row>
    <row r="317" spans="6:6" x14ac:dyDescent="0.2">
      <c r="F317" s="8" t="str">
        <f t="shared" si="19"/>
        <v/>
      </c>
    </row>
    <row r="318" spans="6:6" x14ac:dyDescent="0.2">
      <c r="F318" s="8" t="str">
        <f t="shared" si="19"/>
        <v/>
      </c>
    </row>
    <row r="319" spans="6:6" x14ac:dyDescent="0.2">
      <c r="F319" s="8" t="str">
        <f t="shared" si="19"/>
        <v/>
      </c>
    </row>
    <row r="320" spans="6:6" x14ac:dyDescent="0.2">
      <c r="F320" s="8" t="str">
        <f t="shared" si="19"/>
        <v/>
      </c>
    </row>
    <row r="321" spans="6:6" x14ac:dyDescent="0.2">
      <c r="F321" s="8" t="str">
        <f t="shared" si="19"/>
        <v/>
      </c>
    </row>
    <row r="322" spans="6:6" x14ac:dyDescent="0.2">
      <c r="F322" s="8" t="str">
        <f t="shared" ref="F322:F348" si="20">IF(D322&lt;&gt;"",VLOOKUP(D322,Buyers,3),"")</f>
        <v/>
      </c>
    </row>
    <row r="323" spans="6:6" x14ac:dyDescent="0.2">
      <c r="F323" s="8" t="str">
        <f t="shared" si="20"/>
        <v/>
      </c>
    </row>
    <row r="324" spans="6:6" x14ac:dyDescent="0.2">
      <c r="F324" s="8" t="str">
        <f t="shared" si="20"/>
        <v/>
      </c>
    </row>
    <row r="325" spans="6:6" x14ac:dyDescent="0.2">
      <c r="F325" s="8" t="str">
        <f t="shared" si="20"/>
        <v/>
      </c>
    </row>
    <row r="326" spans="6:6" x14ac:dyDescent="0.2">
      <c r="F326" s="8" t="str">
        <f t="shared" si="20"/>
        <v/>
      </c>
    </row>
    <row r="327" spans="6:6" x14ac:dyDescent="0.2">
      <c r="F327" s="8" t="str">
        <f t="shared" si="20"/>
        <v/>
      </c>
    </row>
    <row r="328" spans="6:6" x14ac:dyDescent="0.2">
      <c r="F328" s="8" t="str">
        <f t="shared" si="20"/>
        <v/>
      </c>
    </row>
    <row r="329" spans="6:6" x14ac:dyDescent="0.2">
      <c r="F329" s="8" t="str">
        <f t="shared" si="20"/>
        <v/>
      </c>
    </row>
    <row r="330" spans="6:6" x14ac:dyDescent="0.2">
      <c r="F330" s="8" t="str">
        <f t="shared" si="20"/>
        <v/>
      </c>
    </row>
    <row r="331" spans="6:6" x14ac:dyDescent="0.2">
      <c r="F331" s="8" t="str">
        <f t="shared" si="20"/>
        <v/>
      </c>
    </row>
    <row r="332" spans="6:6" x14ac:dyDescent="0.2">
      <c r="F332" s="8" t="str">
        <f t="shared" si="20"/>
        <v/>
      </c>
    </row>
    <row r="333" spans="6:6" x14ac:dyDescent="0.2">
      <c r="F333" s="8" t="str">
        <f t="shared" si="20"/>
        <v/>
      </c>
    </row>
    <row r="334" spans="6:6" x14ac:dyDescent="0.2">
      <c r="F334" s="8" t="str">
        <f t="shared" si="20"/>
        <v/>
      </c>
    </row>
    <row r="335" spans="6:6" x14ac:dyDescent="0.2">
      <c r="F335" s="8" t="str">
        <f t="shared" si="20"/>
        <v/>
      </c>
    </row>
    <row r="336" spans="6:6" x14ac:dyDescent="0.2">
      <c r="F336" s="8" t="str">
        <f t="shared" si="20"/>
        <v/>
      </c>
    </row>
    <row r="337" spans="6:6" x14ac:dyDescent="0.2">
      <c r="F337" s="8" t="str">
        <f t="shared" si="20"/>
        <v/>
      </c>
    </row>
    <row r="338" spans="6:6" x14ac:dyDescent="0.2">
      <c r="F338" s="8" t="str">
        <f t="shared" si="20"/>
        <v/>
      </c>
    </row>
    <row r="339" spans="6:6" x14ac:dyDescent="0.2">
      <c r="F339" s="8" t="str">
        <f t="shared" si="20"/>
        <v/>
      </c>
    </row>
    <row r="340" spans="6:6" x14ac:dyDescent="0.2">
      <c r="F340" s="8" t="str">
        <f t="shared" si="20"/>
        <v/>
      </c>
    </row>
    <row r="341" spans="6:6" x14ac:dyDescent="0.2">
      <c r="F341" s="8" t="str">
        <f t="shared" si="20"/>
        <v/>
      </c>
    </row>
    <row r="342" spans="6:6" x14ac:dyDescent="0.2">
      <c r="F342" s="8" t="str">
        <f t="shared" si="20"/>
        <v/>
      </c>
    </row>
    <row r="343" spans="6:6" x14ac:dyDescent="0.2">
      <c r="F343" s="8" t="str">
        <f t="shared" si="20"/>
        <v/>
      </c>
    </row>
    <row r="344" spans="6:6" x14ac:dyDescent="0.2">
      <c r="F344" s="8" t="str">
        <f t="shared" si="20"/>
        <v/>
      </c>
    </row>
    <row r="345" spans="6:6" x14ac:dyDescent="0.2">
      <c r="F345" s="8" t="str">
        <f t="shared" si="20"/>
        <v/>
      </c>
    </row>
    <row r="346" spans="6:6" x14ac:dyDescent="0.2">
      <c r="F346" s="8" t="str">
        <f t="shared" si="20"/>
        <v/>
      </c>
    </row>
    <row r="347" spans="6:6" x14ac:dyDescent="0.2">
      <c r="F347" s="8" t="str">
        <f t="shared" si="20"/>
        <v/>
      </c>
    </row>
    <row r="348" spans="6:6" x14ac:dyDescent="0.2">
      <c r="F348" s="8" t="str">
        <f t="shared" si="20"/>
        <v/>
      </c>
    </row>
  </sheetData>
  <dataValidations xWindow="1327" yWindow="345" count="4">
    <dataValidation showInputMessage="1" showErrorMessage="1" errorTitle="Date of Sale Completion" error="Please enter in the correct date of sale format which is DD/MM/YYYY" promptTitle="Date of Sale Completion " prompt="Enter in the correct date of sale completion " sqref="G12:G1048576" xr:uid="{00000000-0002-0000-0500-000000000000}"/>
    <dataValidation type="date" operator="equal" showInputMessage="1" showErrorMessage="1" errorTitle="Date of Sale Completion" error="Please enter in the correct date of sale format which is DD/MM/YYYY" promptTitle="Date of Sale Completion " prompt="Enter in the correct date of sale completion " sqref="G2:G11" xr:uid="{00000000-0002-0000-0500-000001000000}">
      <formula1>42895</formula1>
    </dataValidation>
    <dataValidation allowBlank="1" showInputMessage="1" showErrorMessage="1" errorTitle="Price" error="Enter in the correct property price" promptTitle="Price" prompt="Enter in the correct property price" sqref="H2:H11 H12:H1048576" xr:uid="{00000000-0002-0000-0500-000002000000}"/>
    <dataValidation type="textLength" allowBlank="1" showInputMessage="1" showErrorMessage="1" errorTitle="Sold" error="This cell should be in text only. The text range for this cell should be 4-10 in length. " promptTitle="Sold" prompt="This cell should be either Sold or Not Sold." sqref="I2:I11 I12:I26" xr:uid="{00000000-0002-0000-0500-000003000000}">
      <formula1>4</formula1>
      <formula2>10</formula2>
    </dataValidation>
  </dataValidations>
  <pageMargins left="0.7" right="0.7" top="0.75" bottom="0.75" header="0.3" footer="0.3"/>
  <pageSetup orientation="landscape" r:id="rId1"/>
  <ignoredErrors>
    <ignoredError sqref="G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327" yWindow="345" count="3">
        <x14:dataValidation type="list" allowBlank="1" showInputMessage="1" showErrorMessage="1" xr:uid="{00000000-0002-0000-0500-000004000000}">
          <x14:formula1>
            <xm:f>Buyers!$A$2:$A$35</xm:f>
          </x14:formula1>
          <xm:sqref>D2:D11 D12:D1048576</xm:sqref>
        </x14:dataValidation>
        <x14:dataValidation type="list" allowBlank="1" showInputMessage="1" showErrorMessage="1" xr:uid="{00000000-0002-0000-0500-000005000000}">
          <x14:formula1>
            <xm:f>Staff!$A$2:$A$11</xm:f>
          </x14:formula1>
          <xm:sqref>A2:A11 A12:A1048576</xm:sqref>
        </x14:dataValidation>
        <x14:dataValidation type="list" allowBlank="1" showInputMessage="1" showErrorMessage="1" xr:uid="{00000000-0002-0000-0500-000006000000}">
          <x14:formula1>
            <xm:f>Homes!$B$2:$B$21</xm:f>
          </x14:formula1>
          <xm:sqref>F2:F11 F12:F27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G18"/>
  <sheetViews>
    <sheetView zoomScale="90" zoomScaleNormal="90" zoomScalePageLayoutView="92" workbookViewId="0" xr3:uid="{9B253EF2-77E0-53E3-AE26-4D66ECD923F3}">
      <selection activeCell="D3" sqref="D3"/>
    </sheetView>
  </sheetViews>
  <sheetFormatPr defaultRowHeight="15" x14ac:dyDescent="0.2"/>
  <cols>
    <col min="1" max="1" width="19.50390625" customWidth="1"/>
    <col min="2" max="2" width="17.484375" bestFit="1" customWidth="1"/>
    <col min="3" max="6" width="13.98828125" bestFit="1" customWidth="1"/>
    <col min="7" max="7" width="9.68359375" bestFit="1" customWidth="1"/>
    <col min="8" max="8" width="9.4140625" customWidth="1"/>
    <col min="9" max="12" width="34.5703125" customWidth="1"/>
    <col min="13" max="13" width="9.4140625" customWidth="1"/>
    <col min="14" max="14" width="9.81640625" customWidth="1"/>
    <col min="15" max="15" width="16.8125" customWidth="1"/>
    <col min="16" max="16" width="9.81640625" customWidth="1"/>
    <col min="17" max="17" width="16.27734375" customWidth="1"/>
    <col min="18" max="18" width="9.28125" customWidth="1"/>
    <col min="19" max="19" width="23.5390625" customWidth="1"/>
    <col min="20" max="20" width="12.64453125" customWidth="1"/>
    <col min="21" max="21" width="23.5390625" customWidth="1"/>
    <col min="22" max="22" width="12.10546875" customWidth="1"/>
    <col min="23" max="23" width="30.265625" customWidth="1"/>
    <col min="24" max="24" width="10.89453125" customWidth="1"/>
    <col min="25" max="25" width="23.5390625" customWidth="1"/>
    <col min="26" max="26" width="17.484375" customWidth="1"/>
    <col min="27" max="27" width="23.5390625" customWidth="1"/>
    <col min="28" max="28" width="16.140625" customWidth="1"/>
    <col min="29" max="29" width="23.5390625" customWidth="1"/>
    <col min="30" max="30" width="10.35546875" customWidth="1"/>
    <col min="31" max="31" width="28.3828125" customWidth="1"/>
    <col min="32" max="32" width="16.6796875" customWidth="1"/>
    <col min="33" max="33" width="34.83984375" customWidth="1"/>
    <col min="34" max="34" width="10.35546875" customWidth="1"/>
    <col min="35" max="35" width="28.3828125" customWidth="1"/>
    <col min="36" max="36" width="26.90234375" customWidth="1"/>
    <col min="37" max="37" width="15.6015625" customWidth="1"/>
    <col min="38" max="38" width="15.6015625" bestFit="1" customWidth="1"/>
    <col min="39" max="39" width="22.05859375" customWidth="1"/>
    <col min="40" max="40" width="22.46484375" customWidth="1"/>
    <col min="41" max="41" width="25.421875" customWidth="1"/>
    <col min="42" max="42" width="25.828125" customWidth="1"/>
    <col min="43" max="43" width="18.16015625" customWidth="1"/>
    <col min="44" max="44" width="18.16015625" bestFit="1" customWidth="1"/>
    <col min="45" max="45" width="23.26953125" customWidth="1"/>
    <col min="46" max="46" width="23.67578125" bestFit="1" customWidth="1"/>
    <col min="47" max="47" width="27.84375" customWidth="1"/>
    <col min="48" max="48" width="28.3828125" bestFit="1" customWidth="1"/>
    <col min="49" max="49" width="14.66015625" customWidth="1"/>
    <col min="50" max="50" width="14.66015625" bestFit="1" customWidth="1"/>
    <col min="51" max="51" width="23.26953125" customWidth="1"/>
    <col min="52" max="52" width="23.67578125" bestFit="1" customWidth="1"/>
    <col min="53" max="53" width="24.48046875" customWidth="1"/>
    <col min="54" max="54" width="24.88671875" bestFit="1" customWidth="1"/>
    <col min="55" max="55" width="15.6015625" customWidth="1"/>
    <col min="56" max="56" width="15.6015625" bestFit="1" customWidth="1"/>
    <col min="57" max="57" width="22.05859375" customWidth="1"/>
    <col min="58" max="58" width="22.46484375" bestFit="1" customWidth="1"/>
    <col min="59" max="59" width="25.421875" customWidth="1"/>
    <col min="60" max="60" width="25.828125" bestFit="1" customWidth="1"/>
    <col min="61" max="61" width="16.8125" customWidth="1"/>
    <col min="62" max="62" width="17.3515625" bestFit="1" customWidth="1"/>
    <col min="63" max="63" width="28.25" bestFit="1" customWidth="1"/>
  </cols>
  <sheetData>
    <row r="3" spans="1:7" x14ac:dyDescent="0.2">
      <c r="A3" s="32" t="s">
        <v>163</v>
      </c>
      <c r="B3" s="15" t="s">
        <v>198</v>
      </c>
    </row>
    <row r="5" spans="1:7" x14ac:dyDescent="0.2">
      <c r="A5" s="24" t="s">
        <v>195</v>
      </c>
      <c r="C5" s="24" t="s">
        <v>148</v>
      </c>
      <c r="D5" s="24" t="s">
        <v>147</v>
      </c>
    </row>
    <row r="6" spans="1:7" x14ac:dyDescent="0.2">
      <c r="C6" t="s">
        <v>154</v>
      </c>
      <c r="E6" t="s">
        <v>151</v>
      </c>
      <c r="G6" t="s">
        <v>196</v>
      </c>
    </row>
    <row r="7" spans="1:7" x14ac:dyDescent="0.2">
      <c r="A7" s="24" t="s">
        <v>146</v>
      </c>
      <c r="B7" s="32" t="s">
        <v>199</v>
      </c>
      <c r="C7" t="s">
        <v>194</v>
      </c>
      <c r="D7" t="s">
        <v>193</v>
      </c>
      <c r="E7" t="s">
        <v>194</v>
      </c>
      <c r="F7" t="s">
        <v>193</v>
      </c>
    </row>
    <row r="8" spans="1:7" x14ac:dyDescent="0.2">
      <c r="A8" t="s">
        <v>149</v>
      </c>
      <c r="B8" s="33">
        <v>500000</v>
      </c>
      <c r="C8" s="25"/>
      <c r="D8" s="25"/>
      <c r="E8" s="25"/>
      <c r="F8" s="25">
        <v>1</v>
      </c>
      <c r="G8" s="25">
        <v>1</v>
      </c>
    </row>
    <row r="9" spans="1:7" x14ac:dyDescent="0.2">
      <c r="A9" t="s">
        <v>160</v>
      </c>
      <c r="B9" s="33">
        <v>600000</v>
      </c>
      <c r="C9" s="25"/>
      <c r="D9" s="25"/>
      <c r="E9" s="25"/>
      <c r="F9" s="25"/>
      <c r="G9" s="25"/>
    </row>
    <row r="10" spans="1:7" x14ac:dyDescent="0.2">
      <c r="A10" t="s">
        <v>156</v>
      </c>
      <c r="B10" s="33">
        <v>400000</v>
      </c>
      <c r="C10" s="25"/>
      <c r="D10" s="25">
        <v>1</v>
      </c>
      <c r="E10" s="25"/>
      <c r="F10" s="25"/>
      <c r="G10" s="25">
        <v>1</v>
      </c>
    </row>
    <row r="11" spans="1:7" x14ac:dyDescent="0.2">
      <c r="A11" t="s">
        <v>159</v>
      </c>
      <c r="B11" s="33">
        <v>450000</v>
      </c>
      <c r="C11" s="25">
        <v>1</v>
      </c>
      <c r="D11" s="25"/>
      <c r="E11" s="25"/>
      <c r="F11" s="25"/>
      <c r="G11" s="25">
        <v>1</v>
      </c>
    </row>
    <row r="12" spans="1:7" x14ac:dyDescent="0.2">
      <c r="A12" t="s">
        <v>152</v>
      </c>
      <c r="B12" s="33">
        <v>530000</v>
      </c>
      <c r="C12" s="25"/>
      <c r="D12" s="25"/>
      <c r="E12" s="25"/>
      <c r="F12" s="25">
        <v>1</v>
      </c>
      <c r="G12" s="25">
        <v>1</v>
      </c>
    </row>
    <row r="13" spans="1:7" x14ac:dyDescent="0.2">
      <c r="A13" t="s">
        <v>161</v>
      </c>
      <c r="B13" s="33">
        <v>630000</v>
      </c>
      <c r="C13" s="25"/>
      <c r="D13" s="25"/>
      <c r="E13" s="25"/>
      <c r="F13" s="25"/>
      <c r="G13" s="25"/>
    </row>
    <row r="14" spans="1:7" x14ac:dyDescent="0.2">
      <c r="A14" t="s">
        <v>153</v>
      </c>
      <c r="B14" s="33">
        <v>510000</v>
      </c>
      <c r="C14" s="25"/>
      <c r="D14" s="25">
        <v>1</v>
      </c>
      <c r="E14" s="25"/>
      <c r="F14" s="25"/>
      <c r="G14" s="25">
        <v>1</v>
      </c>
    </row>
    <row r="15" spans="1:7" x14ac:dyDescent="0.2">
      <c r="A15" t="s">
        <v>157</v>
      </c>
      <c r="B15" s="33">
        <v>420000</v>
      </c>
      <c r="C15" s="25"/>
      <c r="D15" s="25"/>
      <c r="E15" s="25"/>
      <c r="F15" s="25">
        <v>1</v>
      </c>
      <c r="G15" s="25">
        <v>1</v>
      </c>
    </row>
    <row r="16" spans="1:7" x14ac:dyDescent="0.2">
      <c r="A16" t="s">
        <v>158</v>
      </c>
      <c r="B16" s="33">
        <v>750000</v>
      </c>
      <c r="C16" s="25"/>
      <c r="D16" s="25"/>
      <c r="E16" s="25"/>
      <c r="F16" s="25"/>
      <c r="G16" s="25"/>
    </row>
    <row r="17" spans="1:7" x14ac:dyDescent="0.2">
      <c r="A17" t="s">
        <v>155</v>
      </c>
      <c r="B17" s="33">
        <v>800000</v>
      </c>
      <c r="C17" s="25"/>
      <c r="D17" s="25"/>
      <c r="E17" s="25"/>
      <c r="F17" s="25"/>
      <c r="G17" s="25"/>
    </row>
    <row r="18" spans="1:7" x14ac:dyDescent="0.2">
      <c r="A18" t="s">
        <v>196</v>
      </c>
      <c r="C18" s="25">
        <v>1</v>
      </c>
      <c r="D18" s="25">
        <v>2</v>
      </c>
      <c r="E18" s="25"/>
      <c r="F18" s="25">
        <v>3</v>
      </c>
      <c r="G18" s="25">
        <v>6</v>
      </c>
    </row>
  </sheetData>
  <pageMargins left="0.7" right="0.7" top="0.75" bottom="0.75" header="0.3" footer="0.3"/>
  <pageSetup paperSize="9" orientation="landscape" horizontalDpi="0" verticalDpi="0" r:id="rId2"/>
  <headerFooter>
    <oddHeader>&amp;LGroup A&amp;CAbidon Jude Fernandes&amp;R150165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Welcome Sheet</vt:lpstr>
      <vt:lpstr>Homes</vt:lpstr>
      <vt:lpstr>Staff</vt:lpstr>
      <vt:lpstr>Seller</vt:lpstr>
      <vt:lpstr>Buyers</vt:lpstr>
      <vt:lpstr>Sales</vt:lpstr>
      <vt:lpstr>Pivot Table and Chart</vt:lpstr>
      <vt:lpstr>Buyers</vt:lpstr>
      <vt:lpstr>BuyersInfo</vt:lpstr>
      <vt:lpstr>Homes</vt:lpstr>
      <vt:lpstr>List</vt:lpstr>
      <vt:lpstr>Seller</vt:lpstr>
      <vt:lpstr>SellerInfo</vt:lpstr>
      <vt:lpstr>Staff</vt:lpstr>
      <vt:lpstr>StaffInfo</vt:lpstr>
      <vt:lpstr>Tryout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Abidon Jude Fernandes</dc:creator>
  <cp:lastModifiedBy>Abidon Jude Fernandes</cp:lastModifiedBy>
  <cp:lastPrinted>2017-04-13T22:03:42Z</cp:lastPrinted>
  <dcterms:created xsi:type="dcterms:W3CDTF">2017-02-04T20:57:12Z</dcterms:created>
  <dcterms:modified xsi:type="dcterms:W3CDTF">2017-04-14T02:54:54Z</dcterms:modified>
</cp:coreProperties>
</file>