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https://d.docs.live.net/375ca6dd4a653b1b/Documents/"/>
    </mc:Choice>
  </mc:AlternateContent>
  <bookViews>
    <workbookView xWindow="0" yWindow="0" windowWidth="25200" windowHeight="11988" activeTab="4"/>
  </bookViews>
  <sheets>
    <sheet name="Products" sheetId="1" r:id="rId1"/>
    <sheet name="Sales" sheetId="4" r:id="rId2"/>
    <sheet name="Sheet1" sheetId="6" r:id="rId3"/>
    <sheet name="Staff" sheetId="2" r:id="rId4"/>
    <sheet name="Phone extensions" sheetId="3" r:id="rId5"/>
    <sheet name="Customers" sheetId="5" r:id="rId6"/>
  </sheets>
  <definedNames>
    <definedName name="_xlnm._FilterDatabase" localSheetId="3" hidden="1">Staff!$A$1:$F$12</definedName>
    <definedName name="customerTable">Customers!$A$2:$F$349</definedName>
    <definedName name="name">Staff!$A$2:$C$12</definedName>
    <definedName name="PRD">Products!$A$2:$C$6</definedName>
    <definedName name="SURNAMES">Staff!$B$2:$B$12</definedName>
    <definedName name="SURNAMESX">Staff!$A$2:$B$12</definedName>
    <definedName name="xd">Staff!$C$2:$C$12</definedName>
  </definedNames>
  <calcPr calcId="171027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C3" i="3"/>
  <c r="C4" i="3"/>
  <c r="C5" i="3"/>
  <c r="C6" i="3"/>
  <c r="C7" i="3"/>
  <c r="C8" i="3"/>
  <c r="C9" i="3"/>
  <c r="C10" i="3"/>
  <c r="C11" i="3"/>
  <c r="C12" i="3"/>
  <c r="C1" i="3"/>
  <c r="D4" i="1" l="1"/>
  <c r="D2" i="1"/>
  <c r="E4" i="1" l="1"/>
  <c r="E2" i="1"/>
  <c r="D3" i="1"/>
  <c r="E3" i="1" s="1"/>
  <c r="D5" i="1"/>
  <c r="E5" i="1" s="1"/>
  <c r="D6" i="1"/>
  <c r="E6" i="1" s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2" i="4"/>
  <c r="E2" i="4"/>
  <c r="D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</calcChain>
</file>

<file path=xl/sharedStrings.xml><?xml version="1.0" encoding="utf-8"?>
<sst xmlns="http://schemas.openxmlformats.org/spreadsheetml/2006/main" count="340" uniqueCount="165">
  <si>
    <t>Work Number</t>
  </si>
  <si>
    <t>Surname</t>
  </si>
  <si>
    <t>Forename</t>
  </si>
  <si>
    <t>Gender</t>
  </si>
  <si>
    <t>Address</t>
  </si>
  <si>
    <t>Phone extension</t>
  </si>
  <si>
    <t>BELATO</t>
  </si>
  <si>
    <t>THEO</t>
  </si>
  <si>
    <t>M</t>
  </si>
  <si>
    <t>54 York Rd, ES3 48PY</t>
  </si>
  <si>
    <t>MOHAMMED</t>
  </si>
  <si>
    <t>RAZA</t>
  </si>
  <si>
    <t>Flat 2, Attlee Terrace, ES12 9AC</t>
  </si>
  <si>
    <t>ROOSENDAAL</t>
  </si>
  <si>
    <t>EMILY</t>
  </si>
  <si>
    <t>F</t>
  </si>
  <si>
    <t>14 Scarborough St, ES112 7RB</t>
  </si>
  <si>
    <t>HASTINGS</t>
  </si>
  <si>
    <t>LAUREN</t>
  </si>
  <si>
    <t>26 Winchester Rd, ES3 5PP</t>
  </si>
  <si>
    <t>HUSSAIN</t>
  </si>
  <si>
    <t>FARAZ</t>
  </si>
  <si>
    <t>73 Pretoria Avenue, ES6 8ES</t>
  </si>
  <si>
    <t>SAMUELS</t>
  </si>
  <si>
    <t>DIANE</t>
  </si>
  <si>
    <t>85 Mafeking Gardens, ES9 2NI</t>
  </si>
  <si>
    <t>MAKHAROVA</t>
  </si>
  <si>
    <t>JEKATERINA</t>
  </si>
  <si>
    <t>Flat 1, Morrison Tower, East Park Estate, ES3 9NM</t>
  </si>
  <si>
    <t>ROMERO</t>
  </si>
  <si>
    <t>ANGELA</t>
  </si>
  <si>
    <t>110 Salisbury Rd, ES6 8RA</t>
  </si>
  <si>
    <t>ALI</t>
  </si>
  <si>
    <t>ZUBAIR</t>
  </si>
  <si>
    <t>81 Stevenson Close, E6 7PL</t>
  </si>
  <si>
    <t>AHMED</t>
  </si>
  <si>
    <t>HAIDER</t>
  </si>
  <si>
    <t>94 Wolverhampton Avenue, ES2  7DD</t>
  </si>
  <si>
    <t>ERDOGAN</t>
  </si>
  <si>
    <t>BERFIN</t>
  </si>
  <si>
    <t>91 Hobsbawm Avenue, ES9 2PJ</t>
  </si>
  <si>
    <t>Product</t>
  </si>
  <si>
    <t>Latest Version</t>
  </si>
  <si>
    <t>Annual Fee</t>
  </si>
  <si>
    <t>HRDirector</t>
  </si>
  <si>
    <t>PayrollDirector</t>
  </si>
  <si>
    <t>TaxCalcDirector</t>
  </si>
  <si>
    <t>SellDirector</t>
  </si>
  <si>
    <t>PurchaseDirector</t>
  </si>
  <si>
    <t>Customer Number</t>
  </si>
  <si>
    <t>Company</t>
  </si>
  <si>
    <t>Country</t>
  </si>
  <si>
    <t>Contact</t>
  </si>
  <si>
    <t>Phone</t>
  </si>
  <si>
    <t>Your Move Estate Agency</t>
  </si>
  <si>
    <t>27 Ludlow Rd, ES3 6NP</t>
  </si>
  <si>
    <t>UK</t>
  </si>
  <si>
    <t>Paul Simmons</t>
  </si>
  <si>
    <t>01245-8862583</t>
  </si>
  <si>
    <t>Eastern Dairies</t>
  </si>
  <si>
    <t>55 Norwich St, ES2 9DC</t>
  </si>
  <si>
    <t>Gerry Hanlon</t>
  </si>
  <si>
    <t>0208-4080711</t>
  </si>
  <si>
    <t>Cape Shipping</t>
  </si>
  <si>
    <t>2 The Avenue, East Park Estate, Manchester, MS3 6BC</t>
  </si>
  <si>
    <t>Stephen Perkins</t>
  </si>
  <si>
    <t>0161-4606070</t>
  </si>
  <si>
    <t>Willets Metallurgy</t>
  </si>
  <si>
    <t>93 Peel Rd,Birmingham, BE8 9VB</t>
  </si>
  <si>
    <t>Hayley Smith</t>
  </si>
  <si>
    <t>0121-7096274</t>
  </si>
  <si>
    <t>BPC Electronics</t>
  </si>
  <si>
    <t>24 Ketts Hill,Manchester, M45 8DS</t>
  </si>
  <si>
    <t>Asif Mohamed</t>
  </si>
  <si>
    <t>0161-7316679</t>
  </si>
  <si>
    <t>Consolidated Holdings</t>
  </si>
  <si>
    <t>69 High St, London, ES2 2AF</t>
  </si>
  <si>
    <t>Sue Atkins</t>
  </si>
  <si>
    <t>0207- 4224074</t>
  </si>
  <si>
    <t>StayAhead Insurance</t>
  </si>
  <si>
    <t>88 Jewel Rd, London,ES9 6BX</t>
  </si>
  <si>
    <t>Des  Riley</t>
  </si>
  <si>
    <t>0207-9435776</t>
  </si>
  <si>
    <t>Jason Timber</t>
  </si>
  <si>
    <t>74 Western Avenue, London,ES3 6BC</t>
  </si>
  <si>
    <t>Nick Jason</t>
  </si>
  <si>
    <t>0208-3824772</t>
  </si>
  <si>
    <t>Singh Construction</t>
  </si>
  <si>
    <t>66 Morris St, London,ES2  8BM</t>
  </si>
  <si>
    <t>Joga Singh</t>
  </si>
  <si>
    <t>0208-7453421</t>
  </si>
  <si>
    <t>Fine Wines</t>
  </si>
  <si>
    <t>23 Stanmore Avenue, Wolverhampton, ES9 6TV</t>
  </si>
  <si>
    <t>Lesley Armitage</t>
  </si>
  <si>
    <t>01902-5697386</t>
  </si>
  <si>
    <t>Clear Road Driving School</t>
  </si>
  <si>
    <t>14 High St, Wolverhamption, ES2 4LK</t>
  </si>
  <si>
    <t>Jake Goodthorpe</t>
  </si>
  <si>
    <t>01902-6226932</t>
  </si>
  <si>
    <t>Yorkshire Hospital Trust</t>
  </si>
  <si>
    <t>17 Scarborough St, York YK 7AX</t>
  </si>
  <si>
    <t>Jasmine Stevens</t>
  </si>
  <si>
    <t>01904-7108614</t>
  </si>
  <si>
    <t>Western News</t>
  </si>
  <si>
    <t>75 Green Tree Rd, Bristol, BS1 7BX</t>
  </si>
  <si>
    <t>Mark Bernard</t>
  </si>
  <si>
    <t>00117-3882609</t>
  </si>
  <si>
    <t>Johnson Plastics</t>
  </si>
  <si>
    <t>10 Queen Ann Terrace, Newcastle, NK4 2PP</t>
  </si>
  <si>
    <t>Neil Johnson</t>
  </si>
  <si>
    <t>0191-2889591</t>
  </si>
  <si>
    <t>Patel Tea Importers</t>
  </si>
  <si>
    <t>113 Salisbury Rd, Bristol, BS6 8RA</t>
  </si>
  <si>
    <t>Narinder Patel</t>
  </si>
  <si>
    <t>00117-7548555</t>
  </si>
  <si>
    <t>Nottingham and Loughborough Building Society</t>
  </si>
  <si>
    <t>36 Shakespeare St, Nottingham, NT2 8TT</t>
  </si>
  <si>
    <t>Melanie Coreley</t>
  </si>
  <si>
    <t>0115-2359908</t>
  </si>
  <si>
    <t>HR Agricultural Machinery</t>
  </si>
  <si>
    <t>69 Dryden Avenue,Leicester, LC3 3PH</t>
  </si>
  <si>
    <t>Sean O'Flanagan</t>
  </si>
  <si>
    <t>0116-9505880</t>
  </si>
  <si>
    <t>Early Bird Music Studios</t>
  </si>
  <si>
    <t>23 Tennyson St, Liverpool, LI4 2MN</t>
  </si>
  <si>
    <t>Billy Temple</t>
  </si>
  <si>
    <t>0151-2203738</t>
  </si>
  <si>
    <t>City Estates</t>
  </si>
  <si>
    <t>13 Browning Rd, Liverpool, LI6 8PP</t>
  </si>
  <si>
    <t>George Patterson</t>
  </si>
  <si>
    <t>0151-4514075</t>
  </si>
  <si>
    <t>North Sea Fishing Federation</t>
  </si>
  <si>
    <t>12 Mafeking Gardens, Hull, HU9 4NI</t>
  </si>
  <si>
    <t>Tommy Wilson</t>
  </si>
  <si>
    <t>01482-3137549</t>
  </si>
  <si>
    <t>Ernst Handel</t>
  </si>
  <si>
    <t>Potsdamer Strasse 34, Berlin, B34</t>
  </si>
  <si>
    <t>D</t>
  </si>
  <si>
    <t>Klaus Danziger</t>
  </si>
  <si>
    <t>0049-30-5997155</t>
  </si>
  <si>
    <t>Königlich Essen</t>
  </si>
  <si>
    <t>Dresdener Platz 2, Berlin B203</t>
  </si>
  <si>
    <t>Karl-Heinz Koenig</t>
  </si>
  <si>
    <t>0049-30-5333337</t>
  </si>
  <si>
    <t>Habacht Versicherung</t>
  </si>
  <si>
    <t>Karl-Marx-Strasse 69, Berlin B65</t>
  </si>
  <si>
    <t>Ulrike Steinmeier</t>
  </si>
  <si>
    <t>049-30-8688146</t>
  </si>
  <si>
    <t>Die Wandernde Kuh</t>
  </si>
  <si>
    <t>Bismarck Strasse 23, Stuttgart S3420</t>
  </si>
  <si>
    <t>Horst Krebs</t>
  </si>
  <si>
    <t>0049-3446555</t>
  </si>
  <si>
    <t>Number sold</t>
  </si>
  <si>
    <t>Income</t>
  </si>
  <si>
    <t>Customer ID</t>
  </si>
  <si>
    <t xml:space="preserve">Company name </t>
  </si>
  <si>
    <t>Staff number</t>
  </si>
  <si>
    <t xml:space="preserve">Staff Surname </t>
  </si>
  <si>
    <t xml:space="preserve">Staff Forename </t>
  </si>
  <si>
    <t xml:space="preserve">Product </t>
  </si>
  <si>
    <t xml:space="preserve">Annual Fee </t>
  </si>
  <si>
    <t>Row Labels</t>
  </si>
  <si>
    <t>Grand Total</t>
  </si>
  <si>
    <t>Sum of Work Number</t>
  </si>
  <si>
    <t>Sum of Phone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</si>
</sst>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£&quot;#,##0.00;[Red]\-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1" fillId="0" borderId="0" xfId="0" applyFont="1"/>
    <xf numFmtId="0" fontId="6" fillId="0" borderId="0" xfId="0" applyFont="1" applyAlignment="1">
      <alignment vertical="center" wrapText="1"/>
    </xf>
    <xf numFmtId="8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 NO password" refreshedDate="42788.561413310184" createdVersion="5" refreshedVersion="5" minRefreshableVersion="3" recordCount="11">
  <cacheSource type="worksheet">
    <worksheetSource ref="A1:F12" sheet="Staff"/>
  </cacheSource>
  <cacheFields count="6">
    <cacheField name="Work Number" numFmtId="0">
      <sharedItems containsSemiMixedTypes="0" containsString="0" containsNumber="1" containsInteger="1" minValue="20101" maxValue="20111"/>
    </cacheField>
    <cacheField name="Surname" numFmtId="0">
      <sharedItems count="11">
        <s v="BELATO"/>
        <s v="MOHAMMED"/>
        <s v="ROOSENDAAL"/>
        <s v="HASTINGS"/>
        <s v="HUSSAIN"/>
        <s v="SAMUELS"/>
        <s v="MAKHAROVA"/>
        <s v="ROMERO"/>
        <s v="ALI"/>
        <s v="AHMED"/>
        <s v="ERDOGAN"/>
      </sharedItems>
    </cacheField>
    <cacheField name="Forename" numFmtId="0">
      <sharedItems count="11">
        <s v="THEO"/>
        <s v="RAZA"/>
        <s v="EMILY"/>
        <s v="LAUREN"/>
        <s v="FARAZ"/>
        <s v="DIANE"/>
        <s v="JEKATERINA"/>
        <s v="ANGELA"/>
        <s v="ZUBAIR"/>
        <s v="HAIDER"/>
        <s v="BERFIN"/>
      </sharedItems>
    </cacheField>
    <cacheField name="Gender" numFmtId="0">
      <sharedItems count="2">
        <s v="M"/>
        <s v="F"/>
      </sharedItems>
    </cacheField>
    <cacheField name="Address" numFmtId="0">
      <sharedItems count="11">
        <s v="54 York Rd, ES3 48PY"/>
        <s v="Flat 2, Attlee Terrace, ES12 9AC"/>
        <s v="14 Scarborough St, ES112 7RB"/>
        <s v="26 Winchester Rd, ES3 5PP"/>
        <s v="73 Pretoria Avenue, ES6 8ES"/>
        <s v="85 Mafeking Gardens, ES9 2NI"/>
        <s v="Flat 1, Morrison Tower, East Park Estate, ES3 9NM"/>
        <s v="110 Salisbury Rd, ES6 8RA"/>
        <s v="81 Stevenson Close, E6 7PL"/>
        <s v="94 Wolverhampton Avenue, ES2  7DD"/>
        <s v="91 Hobsbawm Avenue, ES9 2PJ"/>
      </sharedItems>
    </cacheField>
    <cacheField name="Phone extension" numFmtId="0">
      <sharedItems containsSemiMixedTypes="0" containsString="0" containsNumber="1" containsInteger="1" minValue="109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20101"/>
    <x v="0"/>
    <x v="0"/>
    <x v="0"/>
    <x v="0"/>
    <n v="109"/>
  </r>
  <r>
    <n v="20102"/>
    <x v="1"/>
    <x v="1"/>
    <x v="0"/>
    <x v="1"/>
    <n v="110"/>
  </r>
  <r>
    <n v="20103"/>
    <x v="2"/>
    <x v="2"/>
    <x v="1"/>
    <x v="2"/>
    <n v="111"/>
  </r>
  <r>
    <n v="20104"/>
    <x v="3"/>
    <x v="3"/>
    <x v="1"/>
    <x v="3"/>
    <n v="112"/>
  </r>
  <r>
    <n v="20105"/>
    <x v="4"/>
    <x v="4"/>
    <x v="0"/>
    <x v="4"/>
    <n v="114"/>
  </r>
  <r>
    <n v="20106"/>
    <x v="5"/>
    <x v="5"/>
    <x v="1"/>
    <x v="5"/>
    <n v="120"/>
  </r>
  <r>
    <n v="20107"/>
    <x v="6"/>
    <x v="6"/>
    <x v="1"/>
    <x v="6"/>
    <n v="115"/>
  </r>
  <r>
    <n v="20108"/>
    <x v="7"/>
    <x v="7"/>
    <x v="1"/>
    <x v="7"/>
    <n v="113"/>
  </r>
  <r>
    <n v="20109"/>
    <x v="8"/>
    <x v="8"/>
    <x v="0"/>
    <x v="8"/>
    <n v="119"/>
  </r>
  <r>
    <n v="20110"/>
    <x v="9"/>
    <x v="9"/>
    <x v="0"/>
    <x v="9"/>
    <n v="118"/>
  </r>
  <r>
    <n v="20111"/>
    <x v="10"/>
    <x v="10"/>
    <x v="1"/>
    <x v="10"/>
    <n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8" firstHeaderRow="0" firstDataRow="1" firstDataCol="1"/>
  <pivotFields count="6">
    <pivotField dataField="1" showAll="0"/>
    <pivotField axis="axisRow" showAll="0">
      <items count="12">
        <item x="9"/>
        <item x="8"/>
        <item x="0"/>
        <item x="10"/>
        <item x="3"/>
        <item x="4"/>
        <item x="6"/>
        <item x="1"/>
        <item x="7"/>
        <item x="2"/>
        <item x="5"/>
        <item t="default"/>
      </items>
    </pivotField>
    <pivotField axis="axisRow" showAll="0">
      <items count="12">
        <item x="7"/>
        <item x="10"/>
        <item x="5"/>
        <item x="2"/>
        <item x="4"/>
        <item x="9"/>
        <item x="6"/>
        <item x="3"/>
        <item x="1"/>
        <item x="0"/>
        <item x="8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2">
        <item x="7"/>
        <item x="2"/>
        <item x="3"/>
        <item x="0"/>
        <item x="4"/>
        <item x="8"/>
        <item x="5"/>
        <item x="10"/>
        <item x="9"/>
        <item x="6"/>
        <item x="1"/>
        <item t="default"/>
      </items>
    </pivotField>
    <pivotField dataField="1" showAll="0"/>
  </pivotFields>
  <rowFields count="4">
    <field x="2"/>
    <field x="1"/>
    <field x="3"/>
    <field x="4"/>
  </rowFields>
  <rowItems count="45">
    <i>
      <x/>
    </i>
    <i r="1">
      <x v="8"/>
    </i>
    <i r="2">
      <x/>
    </i>
    <i r="3">
      <x/>
    </i>
    <i>
      <x v="1"/>
    </i>
    <i r="1">
      <x v="3"/>
    </i>
    <i r="2">
      <x/>
    </i>
    <i r="3">
      <x v="7"/>
    </i>
    <i>
      <x v="2"/>
    </i>
    <i r="1">
      <x v="10"/>
    </i>
    <i r="2">
      <x/>
    </i>
    <i r="3">
      <x v="6"/>
    </i>
    <i>
      <x v="3"/>
    </i>
    <i r="1">
      <x v="9"/>
    </i>
    <i r="2">
      <x/>
    </i>
    <i r="3">
      <x v="1"/>
    </i>
    <i>
      <x v="4"/>
    </i>
    <i r="1">
      <x v="5"/>
    </i>
    <i r="2">
      <x v="1"/>
    </i>
    <i r="3">
      <x v="4"/>
    </i>
    <i>
      <x v="5"/>
    </i>
    <i r="1">
      <x/>
    </i>
    <i r="2">
      <x v="1"/>
    </i>
    <i r="3">
      <x v="8"/>
    </i>
    <i>
      <x v="6"/>
    </i>
    <i r="1">
      <x v="6"/>
    </i>
    <i r="2">
      <x/>
    </i>
    <i r="3">
      <x v="9"/>
    </i>
    <i>
      <x v="7"/>
    </i>
    <i r="1">
      <x v="4"/>
    </i>
    <i r="2">
      <x/>
    </i>
    <i r="3">
      <x v="2"/>
    </i>
    <i>
      <x v="8"/>
    </i>
    <i r="1">
      <x v="7"/>
    </i>
    <i r="2">
      <x v="1"/>
    </i>
    <i r="3">
      <x v="10"/>
    </i>
    <i>
      <x v="9"/>
    </i>
    <i r="1">
      <x v="2"/>
    </i>
    <i r="2">
      <x v="1"/>
    </i>
    <i r="3">
      <x v="3"/>
    </i>
    <i>
      <x v="10"/>
    </i>
    <i r="1">
      <x v="1"/>
    </i>
    <i r="2">
      <x v="1"/>
    </i>
    <i r="3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ork Number" fld="0" baseField="0" baseItem="0"/>
    <dataField name="Sum of Phone extensio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6"/>
  <sheetViews>
    <sheetView workbookViewId="0">
      <selection activeCell="A37" sqref="A37"/>
    </sheetView>
  </sheetViews>
  <sheetFormatPr defaultRowHeight="14.4" x14ac:dyDescent="0.3"/>
  <cols>
    <col min="1" max="1" width="18" customWidth="1"/>
    <col min="2" max="2" width="15.33203125" customWidth="1"/>
    <col min="3" max="3" width="13" customWidth="1"/>
    <col min="4" max="4" width="13.5546875" customWidth="1"/>
    <col min="5" max="5" width="12" customWidth="1"/>
  </cols>
  <sheetData>
    <row r="1" spans="1:5" x14ac:dyDescent="0.3">
      <c r="A1" s="1" t="s">
        <v>41</v>
      </c>
      <c r="B1" s="7" t="s">
        <v>42</v>
      </c>
      <c r="C1" s="7" t="s">
        <v>43</v>
      </c>
      <c r="D1" s="12" t="s">
        <v>152</v>
      </c>
      <c r="E1" s="12" t="s">
        <v>153</v>
      </c>
    </row>
    <row r="2" spans="1:5" x14ac:dyDescent="0.3">
      <c r="A2" s="6" t="s">
        <v>44</v>
      </c>
      <c r="B2" s="8">
        <v>3.67</v>
      </c>
      <c r="C2" s="9">
        <v>10000</v>
      </c>
      <c r="D2" s="16">
        <f>COUNTIF(Sales!F:F, A2)</f>
        <v>3</v>
      </c>
      <c r="E2" s="19">
        <f>C2*D2</f>
        <v>30000</v>
      </c>
    </row>
    <row r="3" spans="1:5" x14ac:dyDescent="0.3">
      <c r="A3" s="6" t="s">
        <v>45</v>
      </c>
      <c r="B3" s="8">
        <v>7.1</v>
      </c>
      <c r="C3" s="9">
        <v>7500</v>
      </c>
      <c r="D3" s="16">
        <f>COUNTIF(Sales!F:F, A3)</f>
        <v>1</v>
      </c>
      <c r="E3" s="19">
        <f>C3*D3</f>
        <v>7500</v>
      </c>
    </row>
    <row r="4" spans="1:5" x14ac:dyDescent="0.3">
      <c r="A4" s="6" t="s">
        <v>48</v>
      </c>
      <c r="B4" s="8">
        <v>3</v>
      </c>
      <c r="C4" s="9">
        <v>5000</v>
      </c>
      <c r="D4" s="16">
        <f>COUNTIF(Sales!F:F, A4)</f>
        <v>83</v>
      </c>
      <c r="E4" s="19">
        <f>C4*D4</f>
        <v>415000</v>
      </c>
    </row>
    <row r="5" spans="1:5" x14ac:dyDescent="0.3">
      <c r="A5" s="6" t="s">
        <v>47</v>
      </c>
      <c r="B5" s="8">
        <v>4</v>
      </c>
      <c r="C5" s="9">
        <v>5000</v>
      </c>
      <c r="D5" s="16">
        <f>COUNTIF(Sales!F:F, A5)</f>
        <v>11</v>
      </c>
      <c r="E5" s="19">
        <f>C5*D5</f>
        <v>55000</v>
      </c>
    </row>
    <row r="6" spans="1:5" x14ac:dyDescent="0.3">
      <c r="A6" s="6" t="s">
        <v>46</v>
      </c>
      <c r="B6" s="8">
        <v>7.1</v>
      </c>
      <c r="C6" s="9">
        <v>12000</v>
      </c>
      <c r="D6" s="16">
        <f>COUNTIF(Sales!F:F, A6)</f>
        <v>1</v>
      </c>
      <c r="E6" s="19">
        <f>C6*D6</f>
        <v>12000</v>
      </c>
    </row>
  </sheetData>
  <sortState ref="A2:E6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G100"/>
  <sheetViews>
    <sheetView zoomScaleNormal="100" workbookViewId="0">
      <selection activeCell="B44" sqref="B44"/>
    </sheetView>
  </sheetViews>
  <sheetFormatPr defaultRowHeight="14.4" x14ac:dyDescent="0.3"/>
  <cols>
    <col min="1" max="1" width="11.88671875" bestFit="1" customWidth="1"/>
    <col min="2" max="2" width="44.109375" bestFit="1" customWidth="1"/>
    <col min="3" max="3" width="12.5546875" bestFit="1" customWidth="1"/>
    <col min="4" max="4" width="14" bestFit="1" customWidth="1"/>
    <col min="5" max="5" width="15.109375" bestFit="1" customWidth="1"/>
    <col min="6" max="6" width="14.44140625" bestFit="1" customWidth="1"/>
    <col min="7" max="7" width="11.44140625" bestFit="1" customWidth="1"/>
  </cols>
  <sheetData>
    <row r="1" spans="1:7" x14ac:dyDescent="0.3">
      <c r="A1" s="13" t="s">
        <v>154</v>
      </c>
      <c r="B1" s="13" t="s">
        <v>155</v>
      </c>
      <c r="C1" s="14" t="s">
        <v>156</v>
      </c>
      <c r="D1" s="14" t="s">
        <v>157</v>
      </c>
      <c r="E1" s="14" t="s">
        <v>158</v>
      </c>
      <c r="F1" s="15" t="s">
        <v>159</v>
      </c>
      <c r="G1" s="15" t="s">
        <v>160</v>
      </c>
    </row>
    <row r="2" spans="1:7" x14ac:dyDescent="0.3">
      <c r="A2" s="13">
        <v>5003</v>
      </c>
      <c r="B2" s="13" t="str">
        <f t="shared" ref="B2:B33" si="0">IF(A2&lt;&gt;"",VLOOKUP(A2,customerTable,2),"")</f>
        <v>Cape Shipping</v>
      </c>
      <c r="C2" s="14">
        <v>20105</v>
      </c>
      <c r="D2" s="14" t="str">
        <f t="shared" ref="D2:D33" si="1">IF(C2&lt;&gt;"", VLOOKUP(C2,SURNAMESX,2), "")</f>
        <v>HUSSAIN</v>
      </c>
      <c r="E2" s="14" t="str">
        <f t="shared" ref="E2:E33" si="2">IF(C2&lt;&gt; "", VLOOKUP(C2,name,3), "")</f>
        <v>FARAZ</v>
      </c>
      <c r="F2" s="15" t="s">
        <v>44</v>
      </c>
      <c r="G2" s="15">
        <f t="shared" ref="G2:G33" si="3">IF(F2&lt;&gt; "", VLOOKUP(F2,PRD,3), "")</f>
        <v>10000</v>
      </c>
    </row>
    <row r="3" spans="1:7" x14ac:dyDescent="0.3">
      <c r="A3" s="13">
        <v>5003</v>
      </c>
      <c r="B3" s="13" t="str">
        <f t="shared" si="0"/>
        <v>Cape Shipping</v>
      </c>
      <c r="C3" s="14">
        <v>20105</v>
      </c>
      <c r="D3" s="14" t="str">
        <f t="shared" si="1"/>
        <v>HUSSAIN</v>
      </c>
      <c r="E3" s="14" t="str">
        <f t="shared" si="2"/>
        <v>FARAZ</v>
      </c>
      <c r="F3" s="15" t="s">
        <v>45</v>
      </c>
      <c r="G3" s="15">
        <f t="shared" si="3"/>
        <v>7500</v>
      </c>
    </row>
    <row r="4" spans="1:7" x14ac:dyDescent="0.3">
      <c r="A4" s="13">
        <v>5003</v>
      </c>
      <c r="B4" s="13" t="str">
        <f t="shared" si="0"/>
        <v>Cape Shipping</v>
      </c>
      <c r="C4" s="14">
        <v>20105</v>
      </c>
      <c r="D4" s="14" t="str">
        <f t="shared" si="1"/>
        <v>HUSSAIN</v>
      </c>
      <c r="E4" s="14" t="str">
        <f t="shared" si="2"/>
        <v>FARAZ</v>
      </c>
      <c r="F4" s="15" t="s">
        <v>48</v>
      </c>
      <c r="G4" s="15">
        <f t="shared" si="3"/>
        <v>5000</v>
      </c>
    </row>
    <row r="5" spans="1:7" x14ac:dyDescent="0.3">
      <c r="A5" s="13">
        <v>5003</v>
      </c>
      <c r="B5" s="13" t="str">
        <f t="shared" si="0"/>
        <v>Cape Shipping</v>
      </c>
      <c r="C5" s="14">
        <v>20105</v>
      </c>
      <c r="D5" s="14" t="str">
        <f t="shared" si="1"/>
        <v>HUSSAIN</v>
      </c>
      <c r="E5" s="14" t="str">
        <f t="shared" si="2"/>
        <v>FARAZ</v>
      </c>
      <c r="F5" s="15" t="s">
        <v>46</v>
      </c>
      <c r="G5" s="15">
        <f t="shared" si="3"/>
        <v>12000</v>
      </c>
    </row>
    <row r="6" spans="1:7" x14ac:dyDescent="0.3">
      <c r="A6" s="13">
        <v>5003</v>
      </c>
      <c r="B6" s="13" t="str">
        <f t="shared" si="0"/>
        <v>Cape Shipping</v>
      </c>
      <c r="C6" s="14">
        <v>20105</v>
      </c>
      <c r="D6" s="14" t="str">
        <f t="shared" si="1"/>
        <v>HUSSAIN</v>
      </c>
      <c r="E6" s="14" t="str">
        <f t="shared" si="2"/>
        <v>FARAZ</v>
      </c>
      <c r="F6" s="15" t="s">
        <v>47</v>
      </c>
      <c r="G6" s="15">
        <f t="shared" si="3"/>
        <v>5000</v>
      </c>
    </row>
    <row r="7" spans="1:7" x14ac:dyDescent="0.3">
      <c r="A7" s="13">
        <v>5003</v>
      </c>
      <c r="B7" s="13" t="str">
        <f t="shared" si="0"/>
        <v>Cape Shipping</v>
      </c>
      <c r="C7" s="14">
        <v>20105</v>
      </c>
      <c r="D7" s="14" t="str">
        <f t="shared" si="1"/>
        <v>HUSSAIN</v>
      </c>
      <c r="E7" s="14" t="str">
        <f t="shared" si="2"/>
        <v>FARAZ</v>
      </c>
      <c r="F7" s="15" t="s">
        <v>47</v>
      </c>
      <c r="G7" s="15">
        <f t="shared" si="3"/>
        <v>5000</v>
      </c>
    </row>
    <row r="8" spans="1:7" x14ac:dyDescent="0.3">
      <c r="A8" s="13">
        <v>5003</v>
      </c>
      <c r="B8" s="13" t="str">
        <f t="shared" si="0"/>
        <v>Cape Shipping</v>
      </c>
      <c r="C8" s="14">
        <v>20105</v>
      </c>
      <c r="D8" s="14" t="str">
        <f t="shared" si="1"/>
        <v>HUSSAIN</v>
      </c>
      <c r="E8" s="14" t="str">
        <f t="shared" si="2"/>
        <v>FARAZ</v>
      </c>
      <c r="F8" s="15" t="s">
        <v>47</v>
      </c>
      <c r="G8" s="15">
        <f t="shared" si="3"/>
        <v>5000</v>
      </c>
    </row>
    <row r="9" spans="1:7" x14ac:dyDescent="0.3">
      <c r="A9" s="13">
        <v>5003</v>
      </c>
      <c r="B9" s="13" t="str">
        <f t="shared" si="0"/>
        <v>Cape Shipping</v>
      </c>
      <c r="C9" s="14">
        <v>20105</v>
      </c>
      <c r="D9" s="14" t="str">
        <f t="shared" si="1"/>
        <v>HUSSAIN</v>
      </c>
      <c r="E9" s="14" t="str">
        <f t="shared" si="2"/>
        <v>FARAZ</v>
      </c>
      <c r="F9" s="15" t="s">
        <v>48</v>
      </c>
      <c r="G9" s="15">
        <f t="shared" si="3"/>
        <v>5000</v>
      </c>
    </row>
    <row r="10" spans="1:7" x14ac:dyDescent="0.3">
      <c r="A10" s="13">
        <v>5003</v>
      </c>
      <c r="B10" s="13" t="str">
        <f t="shared" si="0"/>
        <v>Cape Shipping</v>
      </c>
      <c r="C10" s="14">
        <v>20105</v>
      </c>
      <c r="D10" s="14" t="str">
        <f t="shared" si="1"/>
        <v>HUSSAIN</v>
      </c>
      <c r="E10" s="14" t="str">
        <f t="shared" si="2"/>
        <v>FARAZ</v>
      </c>
      <c r="F10" s="15" t="s">
        <v>47</v>
      </c>
      <c r="G10" s="15">
        <f t="shared" si="3"/>
        <v>5000</v>
      </c>
    </row>
    <row r="11" spans="1:7" x14ac:dyDescent="0.3">
      <c r="A11" s="13">
        <v>5003</v>
      </c>
      <c r="B11" s="13" t="str">
        <f t="shared" si="0"/>
        <v>Cape Shipping</v>
      </c>
      <c r="C11" s="14">
        <v>20105</v>
      </c>
      <c r="D11" s="14" t="str">
        <f t="shared" si="1"/>
        <v>HUSSAIN</v>
      </c>
      <c r="E11" s="14" t="str">
        <f t="shared" si="2"/>
        <v>FARAZ</v>
      </c>
      <c r="F11" s="15" t="s">
        <v>47</v>
      </c>
      <c r="G11" s="15">
        <f t="shared" si="3"/>
        <v>5000</v>
      </c>
    </row>
    <row r="12" spans="1:7" x14ac:dyDescent="0.3">
      <c r="A12" s="13">
        <v>5003</v>
      </c>
      <c r="B12" s="13" t="str">
        <f t="shared" si="0"/>
        <v>Cape Shipping</v>
      </c>
      <c r="C12" s="14">
        <v>20108</v>
      </c>
      <c r="D12" s="14" t="str">
        <f t="shared" si="1"/>
        <v>ROMERO</v>
      </c>
      <c r="E12" s="14" t="str">
        <f t="shared" si="2"/>
        <v>ANGELA</v>
      </c>
      <c r="F12" s="15" t="s">
        <v>47</v>
      </c>
      <c r="G12" s="15">
        <f t="shared" si="3"/>
        <v>5000</v>
      </c>
    </row>
    <row r="13" spans="1:7" x14ac:dyDescent="0.3">
      <c r="A13" s="13">
        <v>5010</v>
      </c>
      <c r="B13" s="13" t="str">
        <f t="shared" si="0"/>
        <v>Fine Wines</v>
      </c>
      <c r="C13" s="14">
        <v>20105</v>
      </c>
      <c r="D13" s="14" t="str">
        <f t="shared" si="1"/>
        <v>HUSSAIN</v>
      </c>
      <c r="E13" s="14" t="str">
        <f t="shared" si="2"/>
        <v>FARAZ</v>
      </c>
      <c r="F13" s="15" t="s">
        <v>47</v>
      </c>
      <c r="G13" s="15">
        <f t="shared" si="3"/>
        <v>5000</v>
      </c>
    </row>
    <row r="14" spans="1:7" x14ac:dyDescent="0.3">
      <c r="A14" s="13">
        <v>5003</v>
      </c>
      <c r="B14" s="13" t="str">
        <f t="shared" si="0"/>
        <v>Cape Shipping</v>
      </c>
      <c r="C14" s="14">
        <v>20105</v>
      </c>
      <c r="D14" s="14" t="str">
        <f t="shared" si="1"/>
        <v>HUSSAIN</v>
      </c>
      <c r="E14" s="14" t="str">
        <f t="shared" si="2"/>
        <v>FARAZ</v>
      </c>
      <c r="F14" s="15" t="s">
        <v>47</v>
      </c>
      <c r="G14" s="15">
        <f t="shared" si="3"/>
        <v>5000</v>
      </c>
    </row>
    <row r="15" spans="1:7" x14ac:dyDescent="0.3">
      <c r="A15" s="13">
        <v>5003</v>
      </c>
      <c r="B15" s="13" t="str">
        <f t="shared" si="0"/>
        <v>Cape Shipping</v>
      </c>
      <c r="C15" s="14">
        <v>20105</v>
      </c>
      <c r="D15" s="14" t="str">
        <f t="shared" si="1"/>
        <v>HUSSAIN</v>
      </c>
      <c r="E15" s="14" t="str">
        <f t="shared" si="2"/>
        <v>FARAZ</v>
      </c>
      <c r="F15" s="15" t="s">
        <v>44</v>
      </c>
      <c r="G15" s="15">
        <f t="shared" si="3"/>
        <v>10000</v>
      </c>
    </row>
    <row r="16" spans="1:7" x14ac:dyDescent="0.3">
      <c r="A16" s="13">
        <v>5003</v>
      </c>
      <c r="B16" s="13" t="str">
        <f t="shared" si="0"/>
        <v>Cape Shipping</v>
      </c>
      <c r="C16" s="14">
        <v>20105</v>
      </c>
      <c r="D16" s="14" t="str">
        <f t="shared" si="1"/>
        <v>HUSSAIN</v>
      </c>
      <c r="E16" s="14" t="str">
        <f t="shared" si="2"/>
        <v>FARAZ</v>
      </c>
      <c r="F16" s="15" t="s">
        <v>47</v>
      </c>
      <c r="G16" s="15">
        <f t="shared" si="3"/>
        <v>5000</v>
      </c>
    </row>
    <row r="17" spans="1:7" x14ac:dyDescent="0.3">
      <c r="A17" s="13">
        <v>5003</v>
      </c>
      <c r="B17" s="13" t="str">
        <f t="shared" si="0"/>
        <v>Cape Shipping</v>
      </c>
      <c r="C17" s="14">
        <v>20105</v>
      </c>
      <c r="D17" s="14" t="str">
        <f t="shared" si="1"/>
        <v>HUSSAIN</v>
      </c>
      <c r="E17" s="14" t="str">
        <f t="shared" si="2"/>
        <v>FARAZ</v>
      </c>
      <c r="F17" s="15" t="s">
        <v>47</v>
      </c>
      <c r="G17" s="15">
        <f t="shared" si="3"/>
        <v>5000</v>
      </c>
    </row>
    <row r="18" spans="1:7" x14ac:dyDescent="0.3">
      <c r="A18" s="13">
        <v>5003</v>
      </c>
      <c r="B18" s="13" t="str">
        <f t="shared" si="0"/>
        <v>Cape Shipping</v>
      </c>
      <c r="C18" s="14">
        <v>20105</v>
      </c>
      <c r="D18" s="14" t="str">
        <f t="shared" si="1"/>
        <v>HUSSAIN</v>
      </c>
      <c r="E18" s="14" t="str">
        <f t="shared" si="2"/>
        <v>FARAZ</v>
      </c>
      <c r="F18" s="15" t="s">
        <v>47</v>
      </c>
      <c r="G18" s="15">
        <f t="shared" si="3"/>
        <v>5000</v>
      </c>
    </row>
    <row r="19" spans="1:7" x14ac:dyDescent="0.3">
      <c r="A19" s="13">
        <v>5003</v>
      </c>
      <c r="B19" s="13" t="str">
        <f t="shared" si="0"/>
        <v>Cape Shipping</v>
      </c>
      <c r="C19" s="14">
        <v>20105</v>
      </c>
      <c r="D19" s="14" t="str">
        <f t="shared" si="1"/>
        <v>HUSSAIN</v>
      </c>
      <c r="E19" s="14" t="str">
        <f t="shared" si="2"/>
        <v>FARAZ</v>
      </c>
      <c r="F19" s="15" t="s">
        <v>48</v>
      </c>
      <c r="G19" s="15">
        <f t="shared" si="3"/>
        <v>5000</v>
      </c>
    </row>
    <row r="20" spans="1:7" x14ac:dyDescent="0.3">
      <c r="A20" s="13">
        <v>5003</v>
      </c>
      <c r="B20" s="13" t="str">
        <f t="shared" si="0"/>
        <v>Cape Shipping</v>
      </c>
      <c r="C20" s="14">
        <v>20105</v>
      </c>
      <c r="D20" s="14" t="str">
        <f t="shared" si="1"/>
        <v>HUSSAIN</v>
      </c>
      <c r="E20" s="14" t="str">
        <f t="shared" si="2"/>
        <v>FARAZ</v>
      </c>
      <c r="F20" s="15" t="s">
        <v>48</v>
      </c>
      <c r="G20" s="15">
        <f t="shared" si="3"/>
        <v>5000</v>
      </c>
    </row>
    <row r="21" spans="1:7" x14ac:dyDescent="0.3">
      <c r="A21" s="13">
        <v>5003</v>
      </c>
      <c r="B21" s="13" t="str">
        <f t="shared" si="0"/>
        <v>Cape Shipping</v>
      </c>
      <c r="C21" s="14">
        <v>20105</v>
      </c>
      <c r="D21" s="14" t="str">
        <f t="shared" si="1"/>
        <v>HUSSAIN</v>
      </c>
      <c r="E21" s="14" t="str">
        <f t="shared" si="2"/>
        <v>FARAZ</v>
      </c>
      <c r="F21" s="15" t="s">
        <v>48</v>
      </c>
      <c r="G21" s="15">
        <f t="shared" si="3"/>
        <v>5000</v>
      </c>
    </row>
    <row r="22" spans="1:7" x14ac:dyDescent="0.3">
      <c r="A22" s="13">
        <v>5003</v>
      </c>
      <c r="B22" s="13" t="str">
        <f t="shared" si="0"/>
        <v>Cape Shipping</v>
      </c>
      <c r="C22" s="14">
        <v>20105</v>
      </c>
      <c r="D22" s="14" t="str">
        <f t="shared" si="1"/>
        <v>HUSSAIN</v>
      </c>
      <c r="E22" s="14" t="str">
        <f t="shared" si="2"/>
        <v>FARAZ</v>
      </c>
      <c r="F22" s="15" t="s">
        <v>48</v>
      </c>
      <c r="G22" s="15">
        <f t="shared" si="3"/>
        <v>5000</v>
      </c>
    </row>
    <row r="23" spans="1:7" x14ac:dyDescent="0.3">
      <c r="A23" s="13">
        <v>5003</v>
      </c>
      <c r="B23" s="13" t="str">
        <f t="shared" si="0"/>
        <v>Cape Shipping</v>
      </c>
      <c r="C23" s="14">
        <v>20105</v>
      </c>
      <c r="D23" s="14" t="str">
        <f t="shared" si="1"/>
        <v>HUSSAIN</v>
      </c>
      <c r="E23" s="14" t="str">
        <f t="shared" si="2"/>
        <v>FARAZ</v>
      </c>
      <c r="F23" s="15" t="s">
        <v>48</v>
      </c>
      <c r="G23" s="15">
        <f t="shared" si="3"/>
        <v>5000</v>
      </c>
    </row>
    <row r="24" spans="1:7" x14ac:dyDescent="0.3">
      <c r="A24" s="13">
        <v>5003</v>
      </c>
      <c r="B24" s="13" t="str">
        <f t="shared" si="0"/>
        <v>Cape Shipping</v>
      </c>
      <c r="C24" s="14">
        <v>20105</v>
      </c>
      <c r="D24" s="14" t="str">
        <f t="shared" si="1"/>
        <v>HUSSAIN</v>
      </c>
      <c r="E24" s="14" t="str">
        <f t="shared" si="2"/>
        <v>FARAZ</v>
      </c>
      <c r="F24" s="15" t="s">
        <v>48</v>
      </c>
      <c r="G24" s="15">
        <f t="shared" si="3"/>
        <v>5000</v>
      </c>
    </row>
    <row r="25" spans="1:7" x14ac:dyDescent="0.3">
      <c r="A25" s="13">
        <v>5003</v>
      </c>
      <c r="B25" s="13" t="str">
        <f t="shared" si="0"/>
        <v>Cape Shipping</v>
      </c>
      <c r="C25" s="14">
        <v>20105</v>
      </c>
      <c r="D25" s="14" t="str">
        <f t="shared" si="1"/>
        <v>HUSSAIN</v>
      </c>
      <c r="E25" s="14" t="str">
        <f t="shared" si="2"/>
        <v>FARAZ</v>
      </c>
      <c r="F25" s="15" t="s">
        <v>48</v>
      </c>
      <c r="G25" s="15">
        <f t="shared" si="3"/>
        <v>5000</v>
      </c>
    </row>
    <row r="26" spans="1:7" x14ac:dyDescent="0.3">
      <c r="A26" s="13">
        <v>5003</v>
      </c>
      <c r="B26" s="13" t="str">
        <f t="shared" si="0"/>
        <v>Cape Shipping</v>
      </c>
      <c r="C26" s="14">
        <v>20105</v>
      </c>
      <c r="D26" s="14" t="str">
        <f t="shared" si="1"/>
        <v>HUSSAIN</v>
      </c>
      <c r="E26" s="14" t="str">
        <f t="shared" si="2"/>
        <v>FARAZ</v>
      </c>
      <c r="F26" s="15" t="s">
        <v>48</v>
      </c>
      <c r="G26" s="15">
        <f t="shared" si="3"/>
        <v>5000</v>
      </c>
    </row>
    <row r="27" spans="1:7" x14ac:dyDescent="0.3">
      <c r="A27" s="13">
        <v>5003</v>
      </c>
      <c r="B27" s="13" t="str">
        <f t="shared" si="0"/>
        <v>Cape Shipping</v>
      </c>
      <c r="C27" s="14">
        <v>20105</v>
      </c>
      <c r="D27" s="14" t="str">
        <f t="shared" si="1"/>
        <v>HUSSAIN</v>
      </c>
      <c r="E27" s="14" t="str">
        <f t="shared" si="2"/>
        <v>FARAZ</v>
      </c>
      <c r="F27" s="15" t="s">
        <v>48</v>
      </c>
      <c r="G27" s="15">
        <f t="shared" si="3"/>
        <v>5000</v>
      </c>
    </row>
    <row r="28" spans="1:7" x14ac:dyDescent="0.3">
      <c r="A28" s="13">
        <v>5003</v>
      </c>
      <c r="B28" s="13" t="str">
        <f t="shared" si="0"/>
        <v>Cape Shipping</v>
      </c>
      <c r="C28" s="14">
        <v>20105</v>
      </c>
      <c r="D28" s="14" t="str">
        <f t="shared" si="1"/>
        <v>HUSSAIN</v>
      </c>
      <c r="E28" s="14" t="str">
        <f t="shared" si="2"/>
        <v>FARAZ</v>
      </c>
      <c r="F28" s="15" t="s">
        <v>48</v>
      </c>
      <c r="G28" s="15">
        <f t="shared" si="3"/>
        <v>5000</v>
      </c>
    </row>
    <row r="29" spans="1:7" x14ac:dyDescent="0.3">
      <c r="A29" s="13">
        <v>5003</v>
      </c>
      <c r="B29" s="13" t="str">
        <f t="shared" si="0"/>
        <v>Cape Shipping</v>
      </c>
      <c r="C29" s="14">
        <v>20105</v>
      </c>
      <c r="D29" s="14" t="str">
        <f t="shared" si="1"/>
        <v>HUSSAIN</v>
      </c>
      <c r="E29" s="14" t="str">
        <f t="shared" si="2"/>
        <v>FARAZ</v>
      </c>
      <c r="F29" s="15" t="s">
        <v>48</v>
      </c>
      <c r="G29" s="15">
        <f t="shared" si="3"/>
        <v>5000</v>
      </c>
    </row>
    <row r="30" spans="1:7" x14ac:dyDescent="0.3">
      <c r="A30" s="13">
        <v>5003</v>
      </c>
      <c r="B30" s="13" t="str">
        <f t="shared" si="0"/>
        <v>Cape Shipping</v>
      </c>
      <c r="C30" s="14">
        <v>20105</v>
      </c>
      <c r="D30" s="14" t="str">
        <f t="shared" si="1"/>
        <v>HUSSAIN</v>
      </c>
      <c r="E30" s="14" t="str">
        <f t="shared" si="2"/>
        <v>FARAZ</v>
      </c>
      <c r="F30" s="15" t="s">
        <v>48</v>
      </c>
      <c r="G30" s="15">
        <f t="shared" si="3"/>
        <v>5000</v>
      </c>
    </row>
    <row r="31" spans="1:7" x14ac:dyDescent="0.3">
      <c r="A31" s="13">
        <v>5003</v>
      </c>
      <c r="B31" s="13" t="str">
        <f t="shared" si="0"/>
        <v>Cape Shipping</v>
      </c>
      <c r="C31" s="14">
        <v>20105</v>
      </c>
      <c r="D31" s="14" t="str">
        <f t="shared" si="1"/>
        <v>HUSSAIN</v>
      </c>
      <c r="E31" s="14" t="str">
        <f t="shared" si="2"/>
        <v>FARAZ</v>
      </c>
      <c r="F31" s="15" t="s">
        <v>48</v>
      </c>
      <c r="G31" s="15">
        <f t="shared" si="3"/>
        <v>5000</v>
      </c>
    </row>
    <row r="32" spans="1:7" x14ac:dyDescent="0.3">
      <c r="A32" s="13">
        <v>5003</v>
      </c>
      <c r="B32" s="13" t="str">
        <f t="shared" si="0"/>
        <v>Cape Shipping</v>
      </c>
      <c r="C32" s="14">
        <v>20105</v>
      </c>
      <c r="D32" s="14" t="str">
        <f t="shared" si="1"/>
        <v>HUSSAIN</v>
      </c>
      <c r="E32" s="14" t="str">
        <f t="shared" si="2"/>
        <v>FARAZ</v>
      </c>
      <c r="F32" s="15" t="s">
        <v>48</v>
      </c>
      <c r="G32" s="15">
        <f t="shared" si="3"/>
        <v>5000</v>
      </c>
    </row>
    <row r="33" spans="1:7" x14ac:dyDescent="0.3">
      <c r="A33" s="13">
        <v>5003</v>
      </c>
      <c r="B33" s="13" t="str">
        <f t="shared" si="0"/>
        <v>Cape Shipping</v>
      </c>
      <c r="C33" s="14">
        <v>20105</v>
      </c>
      <c r="D33" s="14" t="str">
        <f t="shared" si="1"/>
        <v>HUSSAIN</v>
      </c>
      <c r="E33" s="14" t="str">
        <f t="shared" si="2"/>
        <v>FARAZ</v>
      </c>
      <c r="F33" s="15" t="s">
        <v>48</v>
      </c>
      <c r="G33" s="15">
        <f t="shared" si="3"/>
        <v>5000</v>
      </c>
    </row>
    <row r="34" spans="1:7" x14ac:dyDescent="0.3">
      <c r="A34" s="13">
        <v>5003</v>
      </c>
      <c r="B34" s="13" t="str">
        <f t="shared" ref="B34:B65" si="4">IF(A34&lt;&gt;"",VLOOKUP(A34,customerTable,2),"")</f>
        <v>Cape Shipping</v>
      </c>
      <c r="C34" s="14">
        <v>20105</v>
      </c>
      <c r="D34" s="14" t="str">
        <f t="shared" ref="D34:D65" si="5">IF(C34&lt;&gt;"", VLOOKUP(C34,SURNAMESX,2), "")</f>
        <v>HUSSAIN</v>
      </c>
      <c r="E34" s="14" t="str">
        <f t="shared" ref="E34:E65" si="6">IF(C34&lt;&gt; "", VLOOKUP(C34,name,3), "")</f>
        <v>FARAZ</v>
      </c>
      <c r="F34" s="15" t="s">
        <v>48</v>
      </c>
      <c r="G34" s="15">
        <f t="shared" ref="G34:G65" si="7">IF(F34&lt;&gt; "", VLOOKUP(F34,PRD,3), "")</f>
        <v>5000</v>
      </c>
    </row>
    <row r="35" spans="1:7" x14ac:dyDescent="0.3">
      <c r="A35" s="13">
        <v>5003</v>
      </c>
      <c r="B35" s="13" t="str">
        <f t="shared" si="4"/>
        <v>Cape Shipping</v>
      </c>
      <c r="C35" s="14">
        <v>20105</v>
      </c>
      <c r="D35" s="14" t="str">
        <f t="shared" si="5"/>
        <v>HUSSAIN</v>
      </c>
      <c r="E35" s="14" t="str">
        <f t="shared" si="6"/>
        <v>FARAZ</v>
      </c>
      <c r="F35" s="15" t="s">
        <v>48</v>
      </c>
      <c r="G35" s="15">
        <f t="shared" si="7"/>
        <v>5000</v>
      </c>
    </row>
    <row r="36" spans="1:7" x14ac:dyDescent="0.3">
      <c r="A36" s="13">
        <v>5003</v>
      </c>
      <c r="B36" s="13" t="str">
        <f t="shared" si="4"/>
        <v>Cape Shipping</v>
      </c>
      <c r="C36" s="14">
        <v>20105</v>
      </c>
      <c r="D36" s="14" t="str">
        <f t="shared" si="5"/>
        <v>HUSSAIN</v>
      </c>
      <c r="E36" s="14" t="str">
        <f t="shared" si="6"/>
        <v>FARAZ</v>
      </c>
      <c r="F36" s="15" t="s">
        <v>48</v>
      </c>
      <c r="G36" s="15">
        <f t="shared" si="7"/>
        <v>5000</v>
      </c>
    </row>
    <row r="37" spans="1:7" x14ac:dyDescent="0.3">
      <c r="A37" s="13">
        <v>5003</v>
      </c>
      <c r="B37" s="13" t="str">
        <f t="shared" si="4"/>
        <v>Cape Shipping</v>
      </c>
      <c r="C37" s="14">
        <v>20105</v>
      </c>
      <c r="D37" s="14" t="str">
        <f t="shared" si="5"/>
        <v>HUSSAIN</v>
      </c>
      <c r="E37" s="14" t="str">
        <f t="shared" si="6"/>
        <v>FARAZ</v>
      </c>
      <c r="F37" s="15" t="s">
        <v>48</v>
      </c>
      <c r="G37" s="15">
        <f t="shared" si="7"/>
        <v>5000</v>
      </c>
    </row>
    <row r="38" spans="1:7" x14ac:dyDescent="0.3">
      <c r="A38" s="13">
        <v>5003</v>
      </c>
      <c r="B38" s="13" t="str">
        <f t="shared" si="4"/>
        <v>Cape Shipping</v>
      </c>
      <c r="C38" s="14">
        <v>20105</v>
      </c>
      <c r="D38" s="14" t="str">
        <f t="shared" si="5"/>
        <v>HUSSAIN</v>
      </c>
      <c r="E38" s="14" t="str">
        <f t="shared" si="6"/>
        <v>FARAZ</v>
      </c>
      <c r="F38" s="15" t="s">
        <v>48</v>
      </c>
      <c r="G38" s="15">
        <f t="shared" si="7"/>
        <v>5000</v>
      </c>
    </row>
    <row r="39" spans="1:7" x14ac:dyDescent="0.3">
      <c r="A39" s="13">
        <v>5003</v>
      </c>
      <c r="B39" s="13" t="str">
        <f t="shared" si="4"/>
        <v>Cape Shipping</v>
      </c>
      <c r="C39" s="14">
        <v>20105</v>
      </c>
      <c r="D39" s="14" t="str">
        <f t="shared" si="5"/>
        <v>HUSSAIN</v>
      </c>
      <c r="E39" s="14" t="str">
        <f t="shared" si="6"/>
        <v>FARAZ</v>
      </c>
      <c r="F39" s="15" t="s">
        <v>48</v>
      </c>
      <c r="G39" s="15">
        <f t="shared" si="7"/>
        <v>5000</v>
      </c>
    </row>
    <row r="40" spans="1:7" x14ac:dyDescent="0.3">
      <c r="A40" s="13">
        <v>5008</v>
      </c>
      <c r="B40" s="13" t="str">
        <f t="shared" si="4"/>
        <v>Jason Timber</v>
      </c>
      <c r="C40" s="14">
        <v>20109</v>
      </c>
      <c r="D40" s="14" t="str">
        <f t="shared" si="5"/>
        <v>ALI</v>
      </c>
      <c r="E40" s="14" t="str">
        <f t="shared" si="6"/>
        <v>ZUBAIR</v>
      </c>
      <c r="F40" s="15" t="s">
        <v>44</v>
      </c>
      <c r="G40" s="15">
        <f t="shared" si="7"/>
        <v>10000</v>
      </c>
    </row>
    <row r="41" spans="1:7" x14ac:dyDescent="0.3">
      <c r="A41" s="13">
        <v>5003</v>
      </c>
      <c r="B41" s="13" t="str">
        <f t="shared" si="4"/>
        <v>Cape Shipping</v>
      </c>
      <c r="C41" s="14">
        <v>20105</v>
      </c>
      <c r="D41" s="14" t="str">
        <f t="shared" si="5"/>
        <v>HUSSAIN</v>
      </c>
      <c r="E41" s="14" t="str">
        <f t="shared" si="6"/>
        <v>FARAZ</v>
      </c>
      <c r="F41" s="15" t="s">
        <v>48</v>
      </c>
      <c r="G41" s="15">
        <f t="shared" si="7"/>
        <v>5000</v>
      </c>
    </row>
    <row r="42" spans="1:7" x14ac:dyDescent="0.3">
      <c r="A42" s="13">
        <v>5003</v>
      </c>
      <c r="B42" s="13" t="str">
        <f t="shared" si="4"/>
        <v>Cape Shipping</v>
      </c>
      <c r="C42" s="14">
        <v>20105</v>
      </c>
      <c r="D42" s="14" t="str">
        <f t="shared" si="5"/>
        <v>HUSSAIN</v>
      </c>
      <c r="E42" s="14" t="str">
        <f t="shared" si="6"/>
        <v>FARAZ</v>
      </c>
      <c r="F42" s="15" t="s">
        <v>48</v>
      </c>
      <c r="G42" s="15">
        <f t="shared" si="7"/>
        <v>5000</v>
      </c>
    </row>
    <row r="43" spans="1:7" x14ac:dyDescent="0.3">
      <c r="A43" s="13">
        <v>5003</v>
      </c>
      <c r="B43" s="13" t="str">
        <f t="shared" si="4"/>
        <v>Cape Shipping</v>
      </c>
      <c r="C43" s="14">
        <v>20105</v>
      </c>
      <c r="D43" s="14" t="str">
        <f t="shared" si="5"/>
        <v>HUSSAIN</v>
      </c>
      <c r="E43" s="14" t="str">
        <f t="shared" si="6"/>
        <v>FARAZ</v>
      </c>
      <c r="F43" s="15" t="s">
        <v>48</v>
      </c>
      <c r="G43" s="15">
        <f t="shared" si="7"/>
        <v>5000</v>
      </c>
    </row>
    <row r="44" spans="1:7" x14ac:dyDescent="0.3">
      <c r="A44" s="13">
        <v>5003</v>
      </c>
      <c r="B44" s="13" t="str">
        <f t="shared" si="4"/>
        <v>Cape Shipping</v>
      </c>
      <c r="C44" s="14">
        <v>20105</v>
      </c>
      <c r="D44" s="14" t="str">
        <f t="shared" si="5"/>
        <v>HUSSAIN</v>
      </c>
      <c r="E44" s="14" t="str">
        <f t="shared" si="6"/>
        <v>FARAZ</v>
      </c>
      <c r="F44" s="15" t="s">
        <v>48</v>
      </c>
      <c r="G44" s="15">
        <f t="shared" si="7"/>
        <v>5000</v>
      </c>
    </row>
    <row r="45" spans="1:7" x14ac:dyDescent="0.3">
      <c r="A45" s="13">
        <v>5003</v>
      </c>
      <c r="B45" s="13" t="str">
        <f t="shared" si="4"/>
        <v>Cape Shipping</v>
      </c>
      <c r="C45" s="14">
        <v>20105</v>
      </c>
      <c r="D45" s="14" t="str">
        <f t="shared" si="5"/>
        <v>HUSSAIN</v>
      </c>
      <c r="E45" s="14" t="str">
        <f t="shared" si="6"/>
        <v>FARAZ</v>
      </c>
      <c r="F45" s="15" t="s">
        <v>48</v>
      </c>
      <c r="G45" s="15">
        <f t="shared" si="7"/>
        <v>5000</v>
      </c>
    </row>
    <row r="46" spans="1:7" x14ac:dyDescent="0.3">
      <c r="A46" s="13">
        <v>5003</v>
      </c>
      <c r="B46" s="13" t="str">
        <f t="shared" si="4"/>
        <v>Cape Shipping</v>
      </c>
      <c r="C46" s="14">
        <v>20105</v>
      </c>
      <c r="D46" s="14" t="str">
        <f t="shared" si="5"/>
        <v>HUSSAIN</v>
      </c>
      <c r="E46" s="14" t="str">
        <f t="shared" si="6"/>
        <v>FARAZ</v>
      </c>
      <c r="F46" s="15" t="s">
        <v>48</v>
      </c>
      <c r="G46" s="15">
        <f t="shared" si="7"/>
        <v>5000</v>
      </c>
    </row>
    <row r="47" spans="1:7" x14ac:dyDescent="0.3">
      <c r="A47" s="13">
        <v>5003</v>
      </c>
      <c r="B47" s="13" t="str">
        <f t="shared" si="4"/>
        <v>Cape Shipping</v>
      </c>
      <c r="C47" s="14">
        <v>20105</v>
      </c>
      <c r="D47" s="14" t="str">
        <f t="shared" si="5"/>
        <v>HUSSAIN</v>
      </c>
      <c r="E47" s="14" t="str">
        <f t="shared" si="6"/>
        <v>FARAZ</v>
      </c>
      <c r="F47" s="15" t="s">
        <v>48</v>
      </c>
      <c r="G47" s="15">
        <f t="shared" si="7"/>
        <v>5000</v>
      </c>
    </row>
    <row r="48" spans="1:7" x14ac:dyDescent="0.3">
      <c r="A48" s="13">
        <v>5003</v>
      </c>
      <c r="B48" s="13" t="str">
        <f t="shared" si="4"/>
        <v>Cape Shipping</v>
      </c>
      <c r="C48" s="14">
        <v>20105</v>
      </c>
      <c r="D48" s="14" t="str">
        <f t="shared" si="5"/>
        <v>HUSSAIN</v>
      </c>
      <c r="E48" s="14" t="str">
        <f t="shared" si="6"/>
        <v>FARAZ</v>
      </c>
      <c r="F48" s="15" t="s">
        <v>48</v>
      </c>
      <c r="G48" s="15">
        <f t="shared" si="7"/>
        <v>5000</v>
      </c>
    </row>
    <row r="49" spans="1:7" x14ac:dyDescent="0.3">
      <c r="A49" s="13">
        <v>5003</v>
      </c>
      <c r="B49" s="13" t="str">
        <f t="shared" si="4"/>
        <v>Cape Shipping</v>
      </c>
      <c r="C49" s="14">
        <v>20105</v>
      </c>
      <c r="D49" s="14" t="str">
        <f t="shared" si="5"/>
        <v>HUSSAIN</v>
      </c>
      <c r="E49" s="14" t="str">
        <f t="shared" si="6"/>
        <v>FARAZ</v>
      </c>
      <c r="F49" s="15" t="s">
        <v>48</v>
      </c>
      <c r="G49" s="15">
        <f t="shared" si="7"/>
        <v>5000</v>
      </c>
    </row>
    <row r="50" spans="1:7" x14ac:dyDescent="0.3">
      <c r="A50" s="13">
        <v>5003</v>
      </c>
      <c r="B50" s="13" t="str">
        <f t="shared" si="4"/>
        <v>Cape Shipping</v>
      </c>
      <c r="C50" s="14">
        <v>20105</v>
      </c>
      <c r="D50" s="14" t="str">
        <f t="shared" si="5"/>
        <v>HUSSAIN</v>
      </c>
      <c r="E50" s="14" t="str">
        <f t="shared" si="6"/>
        <v>FARAZ</v>
      </c>
      <c r="F50" s="15" t="s">
        <v>48</v>
      </c>
      <c r="G50" s="15">
        <f t="shared" si="7"/>
        <v>5000</v>
      </c>
    </row>
    <row r="51" spans="1:7" x14ac:dyDescent="0.3">
      <c r="A51" s="13">
        <v>5003</v>
      </c>
      <c r="B51" s="13" t="str">
        <f t="shared" si="4"/>
        <v>Cape Shipping</v>
      </c>
      <c r="C51" s="14">
        <v>20105</v>
      </c>
      <c r="D51" s="14" t="str">
        <f t="shared" si="5"/>
        <v>HUSSAIN</v>
      </c>
      <c r="E51" s="14" t="str">
        <f t="shared" si="6"/>
        <v>FARAZ</v>
      </c>
      <c r="F51" s="15" t="s">
        <v>48</v>
      </c>
      <c r="G51" s="15">
        <f t="shared" si="7"/>
        <v>5000</v>
      </c>
    </row>
    <row r="52" spans="1:7" x14ac:dyDescent="0.3">
      <c r="A52" s="13">
        <v>5003</v>
      </c>
      <c r="B52" s="13" t="str">
        <f t="shared" si="4"/>
        <v>Cape Shipping</v>
      </c>
      <c r="C52" s="14">
        <v>20105</v>
      </c>
      <c r="D52" s="14" t="str">
        <f t="shared" si="5"/>
        <v>HUSSAIN</v>
      </c>
      <c r="E52" s="14" t="str">
        <f t="shared" si="6"/>
        <v>FARAZ</v>
      </c>
      <c r="F52" s="15" t="s">
        <v>48</v>
      </c>
      <c r="G52" s="15">
        <f t="shared" si="7"/>
        <v>5000</v>
      </c>
    </row>
    <row r="53" spans="1:7" x14ac:dyDescent="0.3">
      <c r="A53" s="13">
        <v>5003</v>
      </c>
      <c r="B53" s="13" t="str">
        <f t="shared" si="4"/>
        <v>Cape Shipping</v>
      </c>
      <c r="C53" s="14">
        <v>20105</v>
      </c>
      <c r="D53" s="14" t="str">
        <f t="shared" si="5"/>
        <v>HUSSAIN</v>
      </c>
      <c r="E53" s="14" t="str">
        <f t="shared" si="6"/>
        <v>FARAZ</v>
      </c>
      <c r="F53" s="15" t="s">
        <v>48</v>
      </c>
      <c r="G53" s="15">
        <f t="shared" si="7"/>
        <v>5000</v>
      </c>
    </row>
    <row r="54" spans="1:7" x14ac:dyDescent="0.3">
      <c r="A54" s="13">
        <v>5003</v>
      </c>
      <c r="B54" s="13" t="str">
        <f t="shared" si="4"/>
        <v>Cape Shipping</v>
      </c>
      <c r="C54" s="14">
        <v>20105</v>
      </c>
      <c r="D54" s="14" t="str">
        <f t="shared" si="5"/>
        <v>HUSSAIN</v>
      </c>
      <c r="E54" s="14" t="str">
        <f t="shared" si="6"/>
        <v>FARAZ</v>
      </c>
      <c r="F54" s="15" t="s">
        <v>48</v>
      </c>
      <c r="G54" s="15">
        <f t="shared" si="7"/>
        <v>5000</v>
      </c>
    </row>
    <row r="55" spans="1:7" x14ac:dyDescent="0.3">
      <c r="A55" s="13">
        <v>5003</v>
      </c>
      <c r="B55" s="13" t="str">
        <f t="shared" si="4"/>
        <v>Cape Shipping</v>
      </c>
      <c r="C55" s="14">
        <v>20105</v>
      </c>
      <c r="D55" s="14" t="str">
        <f t="shared" si="5"/>
        <v>HUSSAIN</v>
      </c>
      <c r="E55" s="14" t="str">
        <f t="shared" si="6"/>
        <v>FARAZ</v>
      </c>
      <c r="F55" s="15" t="s">
        <v>48</v>
      </c>
      <c r="G55" s="15">
        <f t="shared" si="7"/>
        <v>5000</v>
      </c>
    </row>
    <row r="56" spans="1:7" x14ac:dyDescent="0.3">
      <c r="A56" s="13">
        <v>5003</v>
      </c>
      <c r="B56" s="13" t="str">
        <f t="shared" si="4"/>
        <v>Cape Shipping</v>
      </c>
      <c r="C56" s="14">
        <v>20105</v>
      </c>
      <c r="D56" s="14" t="str">
        <f t="shared" si="5"/>
        <v>HUSSAIN</v>
      </c>
      <c r="E56" s="14" t="str">
        <f t="shared" si="6"/>
        <v>FARAZ</v>
      </c>
      <c r="F56" s="15" t="s">
        <v>48</v>
      </c>
      <c r="G56" s="15">
        <f t="shared" si="7"/>
        <v>5000</v>
      </c>
    </row>
    <row r="57" spans="1:7" x14ac:dyDescent="0.3">
      <c r="A57" s="13">
        <v>5003</v>
      </c>
      <c r="B57" s="13" t="str">
        <f t="shared" si="4"/>
        <v>Cape Shipping</v>
      </c>
      <c r="C57" s="14">
        <v>20105</v>
      </c>
      <c r="D57" s="14" t="str">
        <f t="shared" si="5"/>
        <v>HUSSAIN</v>
      </c>
      <c r="E57" s="14" t="str">
        <f t="shared" si="6"/>
        <v>FARAZ</v>
      </c>
      <c r="F57" s="15" t="s">
        <v>48</v>
      </c>
      <c r="G57" s="15">
        <f t="shared" si="7"/>
        <v>5000</v>
      </c>
    </row>
    <row r="58" spans="1:7" x14ac:dyDescent="0.3">
      <c r="A58" s="13">
        <v>5003</v>
      </c>
      <c r="B58" s="13" t="str">
        <f t="shared" si="4"/>
        <v>Cape Shipping</v>
      </c>
      <c r="C58" s="14">
        <v>20105</v>
      </c>
      <c r="D58" s="14" t="str">
        <f t="shared" si="5"/>
        <v>HUSSAIN</v>
      </c>
      <c r="E58" s="14" t="str">
        <f t="shared" si="6"/>
        <v>FARAZ</v>
      </c>
      <c r="F58" s="15" t="s">
        <v>48</v>
      </c>
      <c r="G58" s="15">
        <f t="shared" si="7"/>
        <v>5000</v>
      </c>
    </row>
    <row r="59" spans="1:7" x14ac:dyDescent="0.3">
      <c r="A59" s="13">
        <v>5003</v>
      </c>
      <c r="B59" s="13" t="str">
        <f t="shared" si="4"/>
        <v>Cape Shipping</v>
      </c>
      <c r="C59" s="14">
        <v>20105</v>
      </c>
      <c r="D59" s="14" t="str">
        <f t="shared" si="5"/>
        <v>HUSSAIN</v>
      </c>
      <c r="E59" s="14" t="str">
        <f t="shared" si="6"/>
        <v>FARAZ</v>
      </c>
      <c r="F59" s="15" t="s">
        <v>48</v>
      </c>
      <c r="G59" s="15">
        <f t="shared" si="7"/>
        <v>5000</v>
      </c>
    </row>
    <row r="60" spans="1:7" x14ac:dyDescent="0.3">
      <c r="A60" s="13">
        <v>5003</v>
      </c>
      <c r="B60" s="13" t="str">
        <f t="shared" si="4"/>
        <v>Cape Shipping</v>
      </c>
      <c r="C60" s="14">
        <v>20105</v>
      </c>
      <c r="D60" s="14" t="str">
        <f t="shared" si="5"/>
        <v>HUSSAIN</v>
      </c>
      <c r="E60" s="14" t="str">
        <f t="shared" si="6"/>
        <v>FARAZ</v>
      </c>
      <c r="F60" s="15" t="s">
        <v>48</v>
      </c>
      <c r="G60" s="15">
        <f t="shared" si="7"/>
        <v>5000</v>
      </c>
    </row>
    <row r="61" spans="1:7" x14ac:dyDescent="0.3">
      <c r="A61" s="13">
        <v>5003</v>
      </c>
      <c r="B61" s="13" t="str">
        <f t="shared" si="4"/>
        <v>Cape Shipping</v>
      </c>
      <c r="C61" s="14">
        <v>20105</v>
      </c>
      <c r="D61" s="14" t="str">
        <f t="shared" si="5"/>
        <v>HUSSAIN</v>
      </c>
      <c r="E61" s="14" t="str">
        <f t="shared" si="6"/>
        <v>FARAZ</v>
      </c>
      <c r="F61" s="15" t="s">
        <v>48</v>
      </c>
      <c r="G61" s="15">
        <f t="shared" si="7"/>
        <v>5000</v>
      </c>
    </row>
    <row r="62" spans="1:7" x14ac:dyDescent="0.3">
      <c r="A62" s="13">
        <v>5003</v>
      </c>
      <c r="B62" s="13" t="str">
        <f t="shared" si="4"/>
        <v>Cape Shipping</v>
      </c>
      <c r="C62" s="14">
        <v>20105</v>
      </c>
      <c r="D62" s="14" t="str">
        <f t="shared" si="5"/>
        <v>HUSSAIN</v>
      </c>
      <c r="E62" s="14" t="str">
        <f t="shared" si="6"/>
        <v>FARAZ</v>
      </c>
      <c r="F62" s="15" t="s">
        <v>48</v>
      </c>
      <c r="G62" s="15">
        <f t="shared" si="7"/>
        <v>5000</v>
      </c>
    </row>
    <row r="63" spans="1:7" x14ac:dyDescent="0.3">
      <c r="A63" s="13">
        <v>5003</v>
      </c>
      <c r="B63" s="13" t="str">
        <f t="shared" si="4"/>
        <v>Cape Shipping</v>
      </c>
      <c r="C63" s="14">
        <v>20105</v>
      </c>
      <c r="D63" s="14" t="str">
        <f t="shared" si="5"/>
        <v>HUSSAIN</v>
      </c>
      <c r="E63" s="14" t="str">
        <f t="shared" si="6"/>
        <v>FARAZ</v>
      </c>
      <c r="F63" s="15" t="s">
        <v>48</v>
      </c>
      <c r="G63" s="15">
        <f t="shared" si="7"/>
        <v>5000</v>
      </c>
    </row>
    <row r="64" spans="1:7" x14ac:dyDescent="0.3">
      <c r="A64" s="13">
        <v>5003</v>
      </c>
      <c r="B64" s="13" t="str">
        <f t="shared" si="4"/>
        <v>Cape Shipping</v>
      </c>
      <c r="C64" s="14">
        <v>20105</v>
      </c>
      <c r="D64" s="14" t="str">
        <f t="shared" si="5"/>
        <v>HUSSAIN</v>
      </c>
      <c r="E64" s="14" t="str">
        <f t="shared" si="6"/>
        <v>FARAZ</v>
      </c>
      <c r="F64" s="15" t="s">
        <v>48</v>
      </c>
      <c r="G64" s="15">
        <f t="shared" si="7"/>
        <v>5000</v>
      </c>
    </row>
    <row r="65" spans="1:7" x14ac:dyDescent="0.3">
      <c r="A65" s="13">
        <v>5003</v>
      </c>
      <c r="B65" s="13" t="str">
        <f t="shared" si="4"/>
        <v>Cape Shipping</v>
      </c>
      <c r="C65" s="14">
        <v>20105</v>
      </c>
      <c r="D65" s="14" t="str">
        <f t="shared" si="5"/>
        <v>HUSSAIN</v>
      </c>
      <c r="E65" s="14" t="str">
        <f t="shared" si="6"/>
        <v>FARAZ</v>
      </c>
      <c r="F65" s="15" t="s">
        <v>48</v>
      </c>
      <c r="G65" s="15">
        <f t="shared" si="7"/>
        <v>5000</v>
      </c>
    </row>
    <row r="66" spans="1:7" x14ac:dyDescent="0.3">
      <c r="A66" s="13">
        <v>5003</v>
      </c>
      <c r="B66" s="13" t="str">
        <f t="shared" ref="B66:B97" si="8">IF(A66&lt;&gt;"",VLOOKUP(A66,customerTable,2),"")</f>
        <v>Cape Shipping</v>
      </c>
      <c r="C66" s="14">
        <v>20105</v>
      </c>
      <c r="D66" s="14" t="str">
        <f t="shared" ref="D66:D97" si="9">IF(C66&lt;&gt;"", VLOOKUP(C66,SURNAMESX,2), "")</f>
        <v>HUSSAIN</v>
      </c>
      <c r="E66" s="14" t="str">
        <f t="shared" ref="E66:E100" si="10">IF(C66&lt;&gt; "", VLOOKUP(C66,name,3), "")</f>
        <v>FARAZ</v>
      </c>
      <c r="F66" s="15" t="s">
        <v>48</v>
      </c>
      <c r="G66" s="15">
        <f t="shared" ref="G66:G97" si="11">IF(F66&lt;&gt; "", VLOOKUP(F66,PRD,3), "")</f>
        <v>5000</v>
      </c>
    </row>
    <row r="67" spans="1:7" x14ac:dyDescent="0.3">
      <c r="A67" s="13">
        <v>5003</v>
      </c>
      <c r="B67" s="13" t="str">
        <f t="shared" si="8"/>
        <v>Cape Shipping</v>
      </c>
      <c r="C67" s="14">
        <v>20105</v>
      </c>
      <c r="D67" s="14" t="str">
        <f t="shared" si="9"/>
        <v>HUSSAIN</v>
      </c>
      <c r="E67" s="14" t="str">
        <f t="shared" si="10"/>
        <v>FARAZ</v>
      </c>
      <c r="F67" s="15" t="s">
        <v>48</v>
      </c>
      <c r="G67" s="15">
        <f t="shared" si="11"/>
        <v>5000</v>
      </c>
    </row>
    <row r="68" spans="1:7" x14ac:dyDescent="0.3">
      <c r="A68" s="13">
        <v>5003</v>
      </c>
      <c r="B68" s="13" t="str">
        <f t="shared" si="8"/>
        <v>Cape Shipping</v>
      </c>
      <c r="C68" s="14">
        <v>20105</v>
      </c>
      <c r="D68" s="14" t="str">
        <f t="shared" si="9"/>
        <v>HUSSAIN</v>
      </c>
      <c r="E68" s="14" t="str">
        <f t="shared" si="10"/>
        <v>FARAZ</v>
      </c>
      <c r="F68" s="15" t="s">
        <v>48</v>
      </c>
      <c r="G68" s="15">
        <f t="shared" si="11"/>
        <v>5000</v>
      </c>
    </row>
    <row r="69" spans="1:7" x14ac:dyDescent="0.3">
      <c r="A69" s="13">
        <v>5003</v>
      </c>
      <c r="B69" s="13" t="str">
        <f t="shared" si="8"/>
        <v>Cape Shipping</v>
      </c>
      <c r="C69" s="14">
        <v>20105</v>
      </c>
      <c r="D69" s="14" t="str">
        <f t="shared" si="9"/>
        <v>HUSSAIN</v>
      </c>
      <c r="E69" s="14" t="str">
        <f t="shared" si="10"/>
        <v>FARAZ</v>
      </c>
      <c r="F69" s="15" t="s">
        <v>48</v>
      </c>
      <c r="G69" s="15">
        <f t="shared" si="11"/>
        <v>5000</v>
      </c>
    </row>
    <row r="70" spans="1:7" x14ac:dyDescent="0.3">
      <c r="A70" s="13">
        <v>5003</v>
      </c>
      <c r="B70" s="13" t="str">
        <f t="shared" si="8"/>
        <v>Cape Shipping</v>
      </c>
      <c r="C70" s="14">
        <v>20105</v>
      </c>
      <c r="D70" s="14" t="str">
        <f t="shared" si="9"/>
        <v>HUSSAIN</v>
      </c>
      <c r="E70" s="14" t="str">
        <f t="shared" si="10"/>
        <v>FARAZ</v>
      </c>
      <c r="F70" s="15" t="s">
        <v>48</v>
      </c>
      <c r="G70" s="15">
        <f t="shared" si="11"/>
        <v>5000</v>
      </c>
    </row>
    <row r="71" spans="1:7" x14ac:dyDescent="0.3">
      <c r="A71" s="13">
        <v>5003</v>
      </c>
      <c r="B71" s="13" t="str">
        <f t="shared" si="8"/>
        <v>Cape Shipping</v>
      </c>
      <c r="C71" s="14">
        <v>20105</v>
      </c>
      <c r="D71" s="14" t="str">
        <f t="shared" si="9"/>
        <v>HUSSAIN</v>
      </c>
      <c r="E71" s="14" t="str">
        <f t="shared" si="10"/>
        <v>FARAZ</v>
      </c>
      <c r="F71" s="15" t="s">
        <v>48</v>
      </c>
      <c r="G71" s="15">
        <f t="shared" si="11"/>
        <v>5000</v>
      </c>
    </row>
    <row r="72" spans="1:7" x14ac:dyDescent="0.3">
      <c r="A72" s="13">
        <v>5003</v>
      </c>
      <c r="B72" s="13" t="str">
        <f t="shared" si="8"/>
        <v>Cape Shipping</v>
      </c>
      <c r="C72" s="14">
        <v>20105</v>
      </c>
      <c r="D72" s="14" t="str">
        <f t="shared" si="9"/>
        <v>HUSSAIN</v>
      </c>
      <c r="E72" s="14" t="str">
        <f t="shared" si="10"/>
        <v>FARAZ</v>
      </c>
      <c r="F72" s="15" t="s">
        <v>48</v>
      </c>
      <c r="G72" s="15">
        <f t="shared" si="11"/>
        <v>5000</v>
      </c>
    </row>
    <row r="73" spans="1:7" x14ac:dyDescent="0.3">
      <c r="A73" s="13">
        <v>5003</v>
      </c>
      <c r="B73" s="13" t="str">
        <f t="shared" si="8"/>
        <v>Cape Shipping</v>
      </c>
      <c r="C73" s="14">
        <v>20105</v>
      </c>
      <c r="D73" s="14" t="str">
        <f t="shared" si="9"/>
        <v>HUSSAIN</v>
      </c>
      <c r="E73" s="14" t="str">
        <f t="shared" si="10"/>
        <v>FARAZ</v>
      </c>
      <c r="F73" s="15" t="s">
        <v>48</v>
      </c>
      <c r="G73" s="15">
        <f t="shared" si="11"/>
        <v>5000</v>
      </c>
    </row>
    <row r="74" spans="1:7" x14ac:dyDescent="0.3">
      <c r="A74" s="13">
        <v>5003</v>
      </c>
      <c r="B74" s="13" t="str">
        <f t="shared" si="8"/>
        <v>Cape Shipping</v>
      </c>
      <c r="C74" s="14">
        <v>20105</v>
      </c>
      <c r="D74" s="14" t="str">
        <f t="shared" si="9"/>
        <v>HUSSAIN</v>
      </c>
      <c r="E74" s="14" t="str">
        <f t="shared" si="10"/>
        <v>FARAZ</v>
      </c>
      <c r="F74" s="15" t="s">
        <v>48</v>
      </c>
      <c r="G74" s="15">
        <f t="shared" si="11"/>
        <v>5000</v>
      </c>
    </row>
    <row r="75" spans="1:7" x14ac:dyDescent="0.3">
      <c r="A75" s="13">
        <v>5003</v>
      </c>
      <c r="B75" s="13" t="str">
        <f t="shared" si="8"/>
        <v>Cape Shipping</v>
      </c>
      <c r="C75" s="14">
        <v>20105</v>
      </c>
      <c r="D75" s="14" t="str">
        <f t="shared" si="9"/>
        <v>HUSSAIN</v>
      </c>
      <c r="E75" s="14" t="str">
        <f t="shared" si="10"/>
        <v>FARAZ</v>
      </c>
      <c r="F75" s="15" t="s">
        <v>48</v>
      </c>
      <c r="G75" s="15">
        <f t="shared" si="11"/>
        <v>5000</v>
      </c>
    </row>
    <row r="76" spans="1:7" x14ac:dyDescent="0.3">
      <c r="A76" s="13">
        <v>5003</v>
      </c>
      <c r="B76" s="13" t="str">
        <f t="shared" si="8"/>
        <v>Cape Shipping</v>
      </c>
      <c r="C76" s="14">
        <v>20105</v>
      </c>
      <c r="D76" s="14" t="str">
        <f t="shared" si="9"/>
        <v>HUSSAIN</v>
      </c>
      <c r="E76" s="14" t="str">
        <f t="shared" si="10"/>
        <v>FARAZ</v>
      </c>
      <c r="F76" s="15" t="s">
        <v>48</v>
      </c>
      <c r="G76" s="15">
        <f t="shared" si="11"/>
        <v>5000</v>
      </c>
    </row>
    <row r="77" spans="1:7" x14ac:dyDescent="0.3">
      <c r="A77" s="13">
        <v>5003</v>
      </c>
      <c r="B77" s="13" t="str">
        <f t="shared" si="8"/>
        <v>Cape Shipping</v>
      </c>
      <c r="C77" s="14">
        <v>20105</v>
      </c>
      <c r="D77" s="14" t="str">
        <f t="shared" si="9"/>
        <v>HUSSAIN</v>
      </c>
      <c r="E77" s="14" t="str">
        <f t="shared" si="10"/>
        <v>FARAZ</v>
      </c>
      <c r="F77" s="15" t="s">
        <v>48</v>
      </c>
      <c r="G77" s="15">
        <f t="shared" si="11"/>
        <v>5000</v>
      </c>
    </row>
    <row r="78" spans="1:7" x14ac:dyDescent="0.3">
      <c r="A78" s="13">
        <v>5003</v>
      </c>
      <c r="B78" s="13" t="str">
        <f t="shared" si="8"/>
        <v>Cape Shipping</v>
      </c>
      <c r="C78" s="14">
        <v>20105</v>
      </c>
      <c r="D78" s="14" t="str">
        <f t="shared" si="9"/>
        <v>HUSSAIN</v>
      </c>
      <c r="E78" s="14" t="str">
        <f t="shared" si="10"/>
        <v>FARAZ</v>
      </c>
      <c r="F78" s="15" t="s">
        <v>48</v>
      </c>
      <c r="G78" s="15">
        <f t="shared" si="11"/>
        <v>5000</v>
      </c>
    </row>
    <row r="79" spans="1:7" x14ac:dyDescent="0.3">
      <c r="A79" s="13">
        <v>5003</v>
      </c>
      <c r="B79" s="13" t="str">
        <f t="shared" si="8"/>
        <v>Cape Shipping</v>
      </c>
      <c r="C79" s="14">
        <v>20105</v>
      </c>
      <c r="D79" s="14" t="str">
        <f t="shared" si="9"/>
        <v>HUSSAIN</v>
      </c>
      <c r="E79" s="14" t="str">
        <f t="shared" si="10"/>
        <v>FARAZ</v>
      </c>
      <c r="F79" s="15" t="s">
        <v>48</v>
      </c>
      <c r="G79" s="15">
        <f t="shared" si="11"/>
        <v>5000</v>
      </c>
    </row>
    <row r="80" spans="1:7" x14ac:dyDescent="0.3">
      <c r="A80" s="13">
        <v>5003</v>
      </c>
      <c r="B80" s="13" t="str">
        <f t="shared" si="8"/>
        <v>Cape Shipping</v>
      </c>
      <c r="C80" s="14">
        <v>20105</v>
      </c>
      <c r="D80" s="14" t="str">
        <f t="shared" si="9"/>
        <v>HUSSAIN</v>
      </c>
      <c r="E80" s="14" t="str">
        <f t="shared" si="10"/>
        <v>FARAZ</v>
      </c>
      <c r="F80" s="15" t="s">
        <v>48</v>
      </c>
      <c r="G80" s="15">
        <f t="shared" si="11"/>
        <v>5000</v>
      </c>
    </row>
    <row r="81" spans="1:7" x14ac:dyDescent="0.3">
      <c r="A81" s="13">
        <v>5003</v>
      </c>
      <c r="B81" s="13" t="str">
        <f t="shared" si="8"/>
        <v>Cape Shipping</v>
      </c>
      <c r="C81" s="14">
        <v>20105</v>
      </c>
      <c r="D81" s="14" t="str">
        <f t="shared" si="9"/>
        <v>HUSSAIN</v>
      </c>
      <c r="E81" s="14" t="str">
        <f t="shared" si="10"/>
        <v>FARAZ</v>
      </c>
      <c r="F81" s="15" t="s">
        <v>48</v>
      </c>
      <c r="G81" s="15">
        <f t="shared" si="11"/>
        <v>5000</v>
      </c>
    </row>
    <row r="82" spans="1:7" x14ac:dyDescent="0.3">
      <c r="A82" s="13">
        <v>5003</v>
      </c>
      <c r="B82" s="13" t="str">
        <f t="shared" si="8"/>
        <v>Cape Shipping</v>
      </c>
      <c r="C82" s="14">
        <v>20105</v>
      </c>
      <c r="D82" s="14" t="str">
        <f t="shared" si="9"/>
        <v>HUSSAIN</v>
      </c>
      <c r="E82" s="14" t="str">
        <f t="shared" si="10"/>
        <v>FARAZ</v>
      </c>
      <c r="F82" s="15" t="s">
        <v>48</v>
      </c>
      <c r="G82" s="15">
        <f t="shared" si="11"/>
        <v>5000</v>
      </c>
    </row>
    <row r="83" spans="1:7" x14ac:dyDescent="0.3">
      <c r="A83" s="13">
        <v>5003</v>
      </c>
      <c r="B83" s="13" t="str">
        <f t="shared" si="8"/>
        <v>Cape Shipping</v>
      </c>
      <c r="C83" s="14">
        <v>20105</v>
      </c>
      <c r="D83" s="14" t="str">
        <f t="shared" si="9"/>
        <v>HUSSAIN</v>
      </c>
      <c r="E83" s="14" t="str">
        <f t="shared" si="10"/>
        <v>FARAZ</v>
      </c>
      <c r="F83" s="15" t="s">
        <v>48</v>
      </c>
      <c r="G83" s="15">
        <f t="shared" si="11"/>
        <v>5000</v>
      </c>
    </row>
    <row r="84" spans="1:7" x14ac:dyDescent="0.3">
      <c r="A84" s="13">
        <v>5003</v>
      </c>
      <c r="B84" s="13" t="str">
        <f t="shared" si="8"/>
        <v>Cape Shipping</v>
      </c>
      <c r="C84" s="14">
        <v>20105</v>
      </c>
      <c r="D84" s="14" t="str">
        <f t="shared" si="9"/>
        <v>HUSSAIN</v>
      </c>
      <c r="E84" s="14" t="str">
        <f t="shared" si="10"/>
        <v>FARAZ</v>
      </c>
      <c r="F84" s="15" t="s">
        <v>48</v>
      </c>
      <c r="G84" s="15">
        <f t="shared" si="11"/>
        <v>5000</v>
      </c>
    </row>
    <row r="85" spans="1:7" x14ac:dyDescent="0.3">
      <c r="A85" s="13">
        <v>5003</v>
      </c>
      <c r="B85" s="13" t="str">
        <f t="shared" si="8"/>
        <v>Cape Shipping</v>
      </c>
      <c r="C85" s="14">
        <v>20105</v>
      </c>
      <c r="D85" s="14" t="str">
        <f t="shared" si="9"/>
        <v>HUSSAIN</v>
      </c>
      <c r="E85" s="14" t="str">
        <f t="shared" si="10"/>
        <v>FARAZ</v>
      </c>
      <c r="F85" s="15" t="s">
        <v>48</v>
      </c>
      <c r="G85" s="15">
        <f t="shared" si="11"/>
        <v>5000</v>
      </c>
    </row>
    <row r="86" spans="1:7" x14ac:dyDescent="0.3">
      <c r="A86" s="13">
        <v>5003</v>
      </c>
      <c r="B86" s="13" t="str">
        <f t="shared" si="8"/>
        <v>Cape Shipping</v>
      </c>
      <c r="C86" s="14">
        <v>20105</v>
      </c>
      <c r="D86" s="14" t="str">
        <f t="shared" si="9"/>
        <v>HUSSAIN</v>
      </c>
      <c r="E86" s="14" t="str">
        <f t="shared" si="10"/>
        <v>FARAZ</v>
      </c>
      <c r="F86" s="15" t="s">
        <v>48</v>
      </c>
      <c r="G86" s="15">
        <f t="shared" si="11"/>
        <v>5000</v>
      </c>
    </row>
    <row r="87" spans="1:7" x14ac:dyDescent="0.3">
      <c r="A87" s="13">
        <v>5003</v>
      </c>
      <c r="B87" s="13" t="str">
        <f t="shared" si="8"/>
        <v>Cape Shipping</v>
      </c>
      <c r="C87" s="14">
        <v>20105</v>
      </c>
      <c r="D87" s="14" t="str">
        <f t="shared" si="9"/>
        <v>HUSSAIN</v>
      </c>
      <c r="E87" s="14" t="str">
        <f t="shared" si="10"/>
        <v>FARAZ</v>
      </c>
      <c r="F87" s="15" t="s">
        <v>48</v>
      </c>
      <c r="G87" s="15">
        <f t="shared" si="11"/>
        <v>5000</v>
      </c>
    </row>
    <row r="88" spans="1:7" x14ac:dyDescent="0.3">
      <c r="A88" s="13">
        <v>5003</v>
      </c>
      <c r="B88" s="13" t="str">
        <f t="shared" si="8"/>
        <v>Cape Shipping</v>
      </c>
      <c r="C88" s="14">
        <v>20105</v>
      </c>
      <c r="D88" s="14" t="str">
        <f t="shared" si="9"/>
        <v>HUSSAIN</v>
      </c>
      <c r="E88" s="14" t="str">
        <f t="shared" si="10"/>
        <v>FARAZ</v>
      </c>
      <c r="F88" s="15" t="s">
        <v>48</v>
      </c>
      <c r="G88" s="15">
        <f t="shared" si="11"/>
        <v>5000</v>
      </c>
    </row>
    <row r="89" spans="1:7" x14ac:dyDescent="0.3">
      <c r="A89" s="13">
        <v>5003</v>
      </c>
      <c r="B89" s="13" t="str">
        <f t="shared" si="8"/>
        <v>Cape Shipping</v>
      </c>
      <c r="C89" s="14">
        <v>20105</v>
      </c>
      <c r="D89" s="14" t="str">
        <f t="shared" si="9"/>
        <v>HUSSAIN</v>
      </c>
      <c r="E89" s="14" t="str">
        <f t="shared" si="10"/>
        <v>FARAZ</v>
      </c>
      <c r="F89" s="15" t="s">
        <v>48</v>
      </c>
      <c r="G89" s="15">
        <f t="shared" si="11"/>
        <v>5000</v>
      </c>
    </row>
    <row r="90" spans="1:7" x14ac:dyDescent="0.3">
      <c r="A90" s="13">
        <v>5003</v>
      </c>
      <c r="B90" s="13" t="str">
        <f t="shared" si="8"/>
        <v>Cape Shipping</v>
      </c>
      <c r="C90" s="14">
        <v>20105</v>
      </c>
      <c r="D90" s="14" t="str">
        <f t="shared" si="9"/>
        <v>HUSSAIN</v>
      </c>
      <c r="E90" s="14" t="str">
        <f t="shared" si="10"/>
        <v>FARAZ</v>
      </c>
      <c r="F90" s="15" t="s">
        <v>48</v>
      </c>
      <c r="G90" s="15">
        <f t="shared" si="11"/>
        <v>5000</v>
      </c>
    </row>
    <row r="91" spans="1:7" x14ac:dyDescent="0.3">
      <c r="A91" s="13">
        <v>5003</v>
      </c>
      <c r="B91" s="13" t="str">
        <f t="shared" si="8"/>
        <v>Cape Shipping</v>
      </c>
      <c r="C91" s="14">
        <v>20105</v>
      </c>
      <c r="D91" s="14" t="str">
        <f t="shared" si="9"/>
        <v>HUSSAIN</v>
      </c>
      <c r="E91" s="14" t="str">
        <f t="shared" si="10"/>
        <v>FARAZ</v>
      </c>
      <c r="F91" s="15" t="s">
        <v>48</v>
      </c>
      <c r="G91" s="15">
        <f t="shared" si="11"/>
        <v>5000</v>
      </c>
    </row>
    <row r="92" spans="1:7" x14ac:dyDescent="0.3">
      <c r="A92" s="13">
        <v>5003</v>
      </c>
      <c r="B92" s="13" t="str">
        <f t="shared" si="8"/>
        <v>Cape Shipping</v>
      </c>
      <c r="C92" s="14">
        <v>20105</v>
      </c>
      <c r="D92" s="14" t="str">
        <f t="shared" si="9"/>
        <v>HUSSAIN</v>
      </c>
      <c r="E92" s="14" t="str">
        <f t="shared" si="10"/>
        <v>FARAZ</v>
      </c>
      <c r="F92" s="15" t="s">
        <v>48</v>
      </c>
      <c r="G92" s="15">
        <f t="shared" si="11"/>
        <v>5000</v>
      </c>
    </row>
    <row r="93" spans="1:7" x14ac:dyDescent="0.3">
      <c r="A93" s="13">
        <v>5003</v>
      </c>
      <c r="B93" s="13" t="str">
        <f t="shared" si="8"/>
        <v>Cape Shipping</v>
      </c>
      <c r="C93" s="14">
        <v>20105</v>
      </c>
      <c r="D93" s="14" t="str">
        <f t="shared" si="9"/>
        <v>HUSSAIN</v>
      </c>
      <c r="E93" s="14" t="str">
        <f t="shared" si="10"/>
        <v>FARAZ</v>
      </c>
      <c r="F93" s="15" t="s">
        <v>48</v>
      </c>
      <c r="G93" s="15">
        <f t="shared" si="11"/>
        <v>5000</v>
      </c>
    </row>
    <row r="94" spans="1:7" x14ac:dyDescent="0.3">
      <c r="A94" s="13">
        <v>5003</v>
      </c>
      <c r="B94" s="13" t="str">
        <f t="shared" si="8"/>
        <v>Cape Shipping</v>
      </c>
      <c r="C94" s="14">
        <v>20105</v>
      </c>
      <c r="D94" s="14" t="str">
        <f t="shared" si="9"/>
        <v>HUSSAIN</v>
      </c>
      <c r="E94" s="14" t="str">
        <f t="shared" si="10"/>
        <v>FARAZ</v>
      </c>
      <c r="F94" s="15" t="s">
        <v>48</v>
      </c>
      <c r="G94" s="15">
        <f t="shared" si="11"/>
        <v>5000</v>
      </c>
    </row>
    <row r="95" spans="1:7" x14ac:dyDescent="0.3">
      <c r="A95" s="13">
        <v>5003</v>
      </c>
      <c r="B95" s="13" t="str">
        <f t="shared" si="8"/>
        <v>Cape Shipping</v>
      </c>
      <c r="C95" s="14">
        <v>20105</v>
      </c>
      <c r="D95" s="14" t="str">
        <f t="shared" si="9"/>
        <v>HUSSAIN</v>
      </c>
      <c r="E95" s="14" t="str">
        <f t="shared" si="10"/>
        <v>FARAZ</v>
      </c>
      <c r="F95" s="15" t="s">
        <v>48</v>
      </c>
      <c r="G95" s="15">
        <f t="shared" si="11"/>
        <v>5000</v>
      </c>
    </row>
    <row r="96" spans="1:7" x14ac:dyDescent="0.3">
      <c r="A96" s="13">
        <v>5003</v>
      </c>
      <c r="B96" s="13" t="str">
        <f t="shared" si="8"/>
        <v>Cape Shipping</v>
      </c>
      <c r="C96" s="14">
        <v>20105</v>
      </c>
      <c r="D96" s="14" t="str">
        <f t="shared" si="9"/>
        <v>HUSSAIN</v>
      </c>
      <c r="E96" s="14" t="str">
        <f t="shared" si="10"/>
        <v>FARAZ</v>
      </c>
      <c r="F96" s="15" t="s">
        <v>48</v>
      </c>
      <c r="G96" s="15">
        <f t="shared" si="11"/>
        <v>5000</v>
      </c>
    </row>
    <row r="97" spans="1:7" x14ac:dyDescent="0.3">
      <c r="A97" s="13">
        <v>5003</v>
      </c>
      <c r="B97" s="13" t="str">
        <f t="shared" si="8"/>
        <v>Cape Shipping</v>
      </c>
      <c r="C97" s="14">
        <v>20105</v>
      </c>
      <c r="D97" s="14" t="str">
        <f t="shared" si="9"/>
        <v>HUSSAIN</v>
      </c>
      <c r="E97" s="14" t="str">
        <f t="shared" si="10"/>
        <v>FARAZ</v>
      </c>
      <c r="F97" s="15" t="s">
        <v>48</v>
      </c>
      <c r="G97" s="15">
        <f t="shared" si="11"/>
        <v>5000</v>
      </c>
    </row>
    <row r="98" spans="1:7" x14ac:dyDescent="0.3">
      <c r="A98" s="13">
        <v>5003</v>
      </c>
      <c r="B98" s="13" t="str">
        <f t="shared" ref="B98:B100" si="12">IF(A98&lt;&gt;"",VLOOKUP(A98,customerTable,2),"")</f>
        <v>Cape Shipping</v>
      </c>
      <c r="C98" s="14">
        <v>20105</v>
      </c>
      <c r="D98" s="14" t="str">
        <f t="shared" ref="D98:D100" si="13">IF(C98&lt;&gt;"", VLOOKUP(C98,SURNAMESX,2), "")</f>
        <v>HUSSAIN</v>
      </c>
      <c r="E98" s="14" t="str">
        <f t="shared" si="10"/>
        <v>FARAZ</v>
      </c>
      <c r="F98" s="15" t="s">
        <v>48</v>
      </c>
      <c r="G98" s="15">
        <f t="shared" ref="G98:G100" si="14">IF(F98&lt;&gt; "", VLOOKUP(F98,PRD,3), "")</f>
        <v>5000</v>
      </c>
    </row>
    <row r="99" spans="1:7" x14ac:dyDescent="0.3">
      <c r="A99" s="13">
        <v>5003</v>
      </c>
      <c r="B99" s="13" t="str">
        <f t="shared" si="12"/>
        <v>Cape Shipping</v>
      </c>
      <c r="C99" s="14">
        <v>20105</v>
      </c>
      <c r="D99" s="14" t="str">
        <f t="shared" si="13"/>
        <v>HUSSAIN</v>
      </c>
      <c r="E99" s="14" t="str">
        <f t="shared" si="10"/>
        <v>FARAZ</v>
      </c>
      <c r="F99" s="15" t="s">
        <v>48</v>
      </c>
      <c r="G99" s="15">
        <f t="shared" si="14"/>
        <v>5000</v>
      </c>
    </row>
    <row r="100" spans="1:7" x14ac:dyDescent="0.3">
      <c r="A100" s="13">
        <v>5003</v>
      </c>
      <c r="B100" s="13" t="str">
        <f t="shared" si="12"/>
        <v>Cape Shipping</v>
      </c>
      <c r="C100" s="14">
        <v>20105</v>
      </c>
      <c r="D100" s="14" t="str">
        <f t="shared" si="13"/>
        <v>HUSSAIN</v>
      </c>
      <c r="E100" s="14" t="str">
        <f t="shared" si="10"/>
        <v>FARAZ</v>
      </c>
      <c r="F100" s="15" t="s">
        <v>48</v>
      </c>
      <c r="G100" s="15">
        <f t="shared" si="14"/>
        <v>5000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Staff!$A$2:$A$12</xm:f>
          </x14:formula1>
          <xm:sqref>C1:C1048576</xm:sqref>
        </x14:dataValidation>
        <x14:dataValidation type="list" allowBlank="1" showInputMessage="1" showErrorMessage="1">
          <x14:formula1>
            <xm:f>Products!$A$2:$A$6</xm:f>
          </x14:formula1>
          <xm:sqref>F2:F100</xm:sqref>
        </x14:dataValidation>
        <x14:dataValidation type="list" allowBlank="1" showInputMessage="1" showErrorMessage="1">
          <x14:formula1>
            <xm:f>Customers!$A$2:$A$299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8"/>
  <sheetViews>
    <sheetView workbookViewId="0">
      <selection activeCell="B4" sqref="B4"/>
    </sheetView>
  </sheetViews>
  <sheetFormatPr defaultRowHeight="14.4" x14ac:dyDescent="0.3"/>
  <cols>
    <col min="1" max="1" width="52.6640625" bestFit="1" customWidth="1"/>
    <col min="2" max="2" width="20.44140625" bestFit="1" customWidth="1"/>
    <col min="3" max="3" width="23" bestFit="1" customWidth="1"/>
  </cols>
  <sheetData>
    <row r="3" spans="1:3" x14ac:dyDescent="0.3">
      <c r="A3" s="20" t="s">
        <v>161</v>
      </c>
      <c r="B3" t="s">
        <v>163</v>
      </c>
      <c r="C3" t="s">
        <v>164</v>
      </c>
    </row>
    <row r="4" spans="1:3" x14ac:dyDescent="0.3">
      <c r="A4" s="21" t="s">
        <v>30</v>
      </c>
      <c r="B4" s="24">
        <v>20108</v>
      </c>
      <c r="C4" s="24">
        <v>113</v>
      </c>
    </row>
    <row r="5" spans="1:3" x14ac:dyDescent="0.3">
      <c r="A5" s="22" t="s">
        <v>29</v>
      </c>
      <c r="B5" s="24">
        <v>20108</v>
      </c>
      <c r="C5" s="24">
        <v>113</v>
      </c>
    </row>
    <row r="6" spans="1:3" x14ac:dyDescent="0.3">
      <c r="A6" s="23" t="s">
        <v>15</v>
      </c>
      <c r="B6" s="24">
        <v>20108</v>
      </c>
      <c r="C6" s="24">
        <v>113</v>
      </c>
    </row>
    <row r="7" spans="1:3" x14ac:dyDescent="0.3">
      <c r="A7" s="25" t="s">
        <v>31</v>
      </c>
      <c r="B7" s="24">
        <v>20108</v>
      </c>
      <c r="C7" s="24">
        <v>113</v>
      </c>
    </row>
    <row r="8" spans="1:3" x14ac:dyDescent="0.3">
      <c r="A8" s="21" t="s">
        <v>39</v>
      </c>
      <c r="B8" s="24">
        <v>20111</v>
      </c>
      <c r="C8" s="24">
        <v>117</v>
      </c>
    </row>
    <row r="9" spans="1:3" x14ac:dyDescent="0.3">
      <c r="A9" s="22" t="s">
        <v>38</v>
      </c>
      <c r="B9" s="24">
        <v>20111</v>
      </c>
      <c r="C9" s="24">
        <v>117</v>
      </c>
    </row>
    <row r="10" spans="1:3" x14ac:dyDescent="0.3">
      <c r="A10" s="23" t="s">
        <v>15</v>
      </c>
      <c r="B10" s="24">
        <v>20111</v>
      </c>
      <c r="C10" s="24">
        <v>117</v>
      </c>
    </row>
    <row r="11" spans="1:3" x14ac:dyDescent="0.3">
      <c r="A11" s="25" t="s">
        <v>40</v>
      </c>
      <c r="B11" s="24">
        <v>20111</v>
      </c>
      <c r="C11" s="24">
        <v>117</v>
      </c>
    </row>
    <row r="12" spans="1:3" x14ac:dyDescent="0.3">
      <c r="A12" s="21" t="s">
        <v>24</v>
      </c>
      <c r="B12" s="24">
        <v>20106</v>
      </c>
      <c r="C12" s="24">
        <v>120</v>
      </c>
    </row>
    <row r="13" spans="1:3" x14ac:dyDescent="0.3">
      <c r="A13" s="22" t="s">
        <v>23</v>
      </c>
      <c r="B13" s="24">
        <v>20106</v>
      </c>
      <c r="C13" s="24">
        <v>120</v>
      </c>
    </row>
    <row r="14" spans="1:3" x14ac:dyDescent="0.3">
      <c r="A14" s="23" t="s">
        <v>15</v>
      </c>
      <c r="B14" s="24">
        <v>20106</v>
      </c>
      <c r="C14" s="24">
        <v>120</v>
      </c>
    </row>
    <row r="15" spans="1:3" x14ac:dyDescent="0.3">
      <c r="A15" s="25" t="s">
        <v>25</v>
      </c>
      <c r="B15" s="24">
        <v>20106</v>
      </c>
      <c r="C15" s="24">
        <v>120</v>
      </c>
    </row>
    <row r="16" spans="1:3" x14ac:dyDescent="0.3">
      <c r="A16" s="21" t="s">
        <v>14</v>
      </c>
      <c r="B16" s="24">
        <v>20103</v>
      </c>
      <c r="C16" s="24">
        <v>111</v>
      </c>
    </row>
    <row r="17" spans="1:3" x14ac:dyDescent="0.3">
      <c r="A17" s="22" t="s">
        <v>13</v>
      </c>
      <c r="B17" s="24">
        <v>20103</v>
      </c>
      <c r="C17" s="24">
        <v>111</v>
      </c>
    </row>
    <row r="18" spans="1:3" x14ac:dyDescent="0.3">
      <c r="A18" s="23" t="s">
        <v>15</v>
      </c>
      <c r="B18" s="24">
        <v>20103</v>
      </c>
      <c r="C18" s="24">
        <v>111</v>
      </c>
    </row>
    <row r="19" spans="1:3" x14ac:dyDescent="0.3">
      <c r="A19" s="25" t="s">
        <v>16</v>
      </c>
      <c r="B19" s="24">
        <v>20103</v>
      </c>
      <c r="C19" s="24">
        <v>111</v>
      </c>
    </row>
    <row r="20" spans="1:3" x14ac:dyDescent="0.3">
      <c r="A20" s="21" t="s">
        <v>21</v>
      </c>
      <c r="B20" s="24">
        <v>20105</v>
      </c>
      <c r="C20" s="24">
        <v>114</v>
      </c>
    </row>
    <row r="21" spans="1:3" x14ac:dyDescent="0.3">
      <c r="A21" s="22" t="s">
        <v>20</v>
      </c>
      <c r="B21" s="24">
        <v>20105</v>
      </c>
      <c r="C21" s="24">
        <v>114</v>
      </c>
    </row>
    <row r="22" spans="1:3" x14ac:dyDescent="0.3">
      <c r="A22" s="23" t="s">
        <v>8</v>
      </c>
      <c r="B22" s="24">
        <v>20105</v>
      </c>
      <c r="C22" s="24">
        <v>114</v>
      </c>
    </row>
    <row r="23" spans="1:3" x14ac:dyDescent="0.3">
      <c r="A23" s="25" t="s">
        <v>22</v>
      </c>
      <c r="B23" s="24">
        <v>20105</v>
      </c>
      <c r="C23" s="24">
        <v>114</v>
      </c>
    </row>
    <row r="24" spans="1:3" x14ac:dyDescent="0.3">
      <c r="A24" s="21" t="s">
        <v>36</v>
      </c>
      <c r="B24" s="24">
        <v>20110</v>
      </c>
      <c r="C24" s="24">
        <v>118</v>
      </c>
    </row>
    <row r="25" spans="1:3" x14ac:dyDescent="0.3">
      <c r="A25" s="22" t="s">
        <v>35</v>
      </c>
      <c r="B25" s="24">
        <v>20110</v>
      </c>
      <c r="C25" s="24">
        <v>118</v>
      </c>
    </row>
    <row r="26" spans="1:3" x14ac:dyDescent="0.3">
      <c r="A26" s="23" t="s">
        <v>8</v>
      </c>
      <c r="B26" s="24">
        <v>20110</v>
      </c>
      <c r="C26" s="24">
        <v>118</v>
      </c>
    </row>
    <row r="27" spans="1:3" x14ac:dyDescent="0.3">
      <c r="A27" s="25" t="s">
        <v>37</v>
      </c>
      <c r="B27" s="24">
        <v>20110</v>
      </c>
      <c r="C27" s="24">
        <v>118</v>
      </c>
    </row>
    <row r="28" spans="1:3" x14ac:dyDescent="0.3">
      <c r="A28" s="21" t="s">
        <v>27</v>
      </c>
      <c r="B28" s="24">
        <v>20107</v>
      </c>
      <c r="C28" s="24">
        <v>115</v>
      </c>
    </row>
    <row r="29" spans="1:3" x14ac:dyDescent="0.3">
      <c r="A29" s="22" t="s">
        <v>26</v>
      </c>
      <c r="B29" s="24">
        <v>20107</v>
      </c>
      <c r="C29" s="24">
        <v>115</v>
      </c>
    </row>
    <row r="30" spans="1:3" x14ac:dyDescent="0.3">
      <c r="A30" s="23" t="s">
        <v>15</v>
      </c>
      <c r="B30" s="24">
        <v>20107</v>
      </c>
      <c r="C30" s="24">
        <v>115</v>
      </c>
    </row>
    <row r="31" spans="1:3" x14ac:dyDescent="0.3">
      <c r="A31" s="25" t="s">
        <v>28</v>
      </c>
      <c r="B31" s="24">
        <v>20107</v>
      </c>
      <c r="C31" s="24">
        <v>115</v>
      </c>
    </row>
    <row r="32" spans="1:3" x14ac:dyDescent="0.3">
      <c r="A32" s="21" t="s">
        <v>18</v>
      </c>
      <c r="B32" s="24">
        <v>20104</v>
      </c>
      <c r="C32" s="24">
        <v>112</v>
      </c>
    </row>
    <row r="33" spans="1:3" x14ac:dyDescent="0.3">
      <c r="A33" s="22" t="s">
        <v>17</v>
      </c>
      <c r="B33" s="24">
        <v>20104</v>
      </c>
      <c r="C33" s="24">
        <v>112</v>
      </c>
    </row>
    <row r="34" spans="1:3" x14ac:dyDescent="0.3">
      <c r="A34" s="23" t="s">
        <v>15</v>
      </c>
      <c r="B34" s="24">
        <v>20104</v>
      </c>
      <c r="C34" s="24">
        <v>112</v>
      </c>
    </row>
    <row r="35" spans="1:3" x14ac:dyDescent="0.3">
      <c r="A35" s="25" t="s">
        <v>19</v>
      </c>
      <c r="B35" s="24">
        <v>20104</v>
      </c>
      <c r="C35" s="24">
        <v>112</v>
      </c>
    </row>
    <row r="36" spans="1:3" x14ac:dyDescent="0.3">
      <c r="A36" s="21" t="s">
        <v>11</v>
      </c>
      <c r="B36" s="24">
        <v>20102</v>
      </c>
      <c r="C36" s="24">
        <v>110</v>
      </c>
    </row>
    <row r="37" spans="1:3" x14ac:dyDescent="0.3">
      <c r="A37" s="22" t="s">
        <v>10</v>
      </c>
      <c r="B37" s="24">
        <v>20102</v>
      </c>
      <c r="C37" s="24">
        <v>110</v>
      </c>
    </row>
    <row r="38" spans="1:3" x14ac:dyDescent="0.3">
      <c r="A38" s="23" t="s">
        <v>8</v>
      </c>
      <c r="B38" s="24">
        <v>20102</v>
      </c>
      <c r="C38" s="24">
        <v>110</v>
      </c>
    </row>
    <row r="39" spans="1:3" x14ac:dyDescent="0.3">
      <c r="A39" s="25" t="s">
        <v>12</v>
      </c>
      <c r="B39" s="24">
        <v>20102</v>
      </c>
      <c r="C39" s="24">
        <v>110</v>
      </c>
    </row>
    <row r="40" spans="1:3" x14ac:dyDescent="0.3">
      <c r="A40" s="21" t="s">
        <v>7</v>
      </c>
      <c r="B40" s="24">
        <v>20101</v>
      </c>
      <c r="C40" s="24">
        <v>109</v>
      </c>
    </row>
    <row r="41" spans="1:3" x14ac:dyDescent="0.3">
      <c r="A41" s="22" t="s">
        <v>6</v>
      </c>
      <c r="B41" s="24">
        <v>20101</v>
      </c>
      <c r="C41" s="24">
        <v>109</v>
      </c>
    </row>
    <row r="42" spans="1:3" x14ac:dyDescent="0.3">
      <c r="A42" s="23" t="s">
        <v>8</v>
      </c>
      <c r="B42" s="24">
        <v>20101</v>
      </c>
      <c r="C42" s="24">
        <v>109</v>
      </c>
    </row>
    <row r="43" spans="1:3" x14ac:dyDescent="0.3">
      <c r="A43" s="25" t="s">
        <v>9</v>
      </c>
      <c r="B43" s="24">
        <v>20101</v>
      </c>
      <c r="C43" s="24">
        <v>109</v>
      </c>
    </row>
    <row r="44" spans="1:3" x14ac:dyDescent="0.3">
      <c r="A44" s="21" t="s">
        <v>33</v>
      </c>
      <c r="B44" s="24">
        <v>20109</v>
      </c>
      <c r="C44" s="24">
        <v>119</v>
      </c>
    </row>
    <row r="45" spans="1:3" x14ac:dyDescent="0.3">
      <c r="A45" s="22" t="s">
        <v>32</v>
      </c>
      <c r="B45" s="24">
        <v>20109</v>
      </c>
      <c r="C45" s="24">
        <v>119</v>
      </c>
    </row>
    <row r="46" spans="1:3" x14ac:dyDescent="0.3">
      <c r="A46" s="23" t="s">
        <v>8</v>
      </c>
      <c r="B46" s="24">
        <v>20109</v>
      </c>
      <c r="C46" s="24">
        <v>119</v>
      </c>
    </row>
    <row r="47" spans="1:3" x14ac:dyDescent="0.3">
      <c r="A47" s="25" t="s">
        <v>34</v>
      </c>
      <c r="B47" s="24">
        <v>20109</v>
      </c>
      <c r="C47" s="24">
        <v>119</v>
      </c>
    </row>
    <row r="48" spans="1:3" x14ac:dyDescent="0.3">
      <c r="A48" s="21" t="s">
        <v>162</v>
      </c>
      <c r="B48" s="24">
        <v>221166</v>
      </c>
      <c r="C48" s="24">
        <v>1258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2" sqref="F2"/>
    </sheetView>
  </sheetViews>
  <sheetFormatPr defaultRowHeight="14.4" x14ac:dyDescent="0.3"/>
  <cols>
    <col min="1" max="1" width="16" bestFit="1" customWidth="1"/>
    <col min="2" max="2" width="14" bestFit="1" customWidth="1"/>
    <col min="3" max="3" width="13" bestFit="1" customWidth="1"/>
    <col min="4" max="4" width="10.44140625" bestFit="1" customWidth="1"/>
    <col min="5" max="5" width="45.109375" customWidth="1"/>
    <col min="6" max="6" width="19.88671875" bestFit="1" customWidth="1"/>
  </cols>
  <sheetData>
    <row r="1" spans="1:7" ht="15.6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7"/>
    </row>
    <row r="2" spans="1:7" x14ac:dyDescent="0.3">
      <c r="A2" s="4">
        <v>20101</v>
      </c>
      <c r="B2" s="5" t="s">
        <v>6</v>
      </c>
      <c r="C2" s="6" t="s">
        <v>7</v>
      </c>
      <c r="D2" s="6" t="s">
        <v>8</v>
      </c>
      <c r="E2" s="6" t="s">
        <v>9</v>
      </c>
      <c r="F2" s="4">
        <v>109</v>
      </c>
      <c r="G2" s="16"/>
    </row>
    <row r="3" spans="1:7" x14ac:dyDescent="0.3">
      <c r="A3" s="4">
        <v>20102</v>
      </c>
      <c r="B3" s="5" t="s">
        <v>10</v>
      </c>
      <c r="C3" s="6" t="s">
        <v>11</v>
      </c>
      <c r="D3" s="6" t="s">
        <v>8</v>
      </c>
      <c r="E3" s="6" t="s">
        <v>12</v>
      </c>
      <c r="F3" s="4">
        <v>110</v>
      </c>
      <c r="G3" s="16"/>
    </row>
    <row r="4" spans="1:7" x14ac:dyDescent="0.3">
      <c r="A4" s="4">
        <v>20103</v>
      </c>
      <c r="B4" s="5" t="s">
        <v>13</v>
      </c>
      <c r="C4" s="6" t="s">
        <v>14</v>
      </c>
      <c r="D4" s="6" t="s">
        <v>15</v>
      </c>
      <c r="E4" s="6" t="s">
        <v>16</v>
      </c>
      <c r="F4" s="4">
        <v>111</v>
      </c>
      <c r="G4" s="16"/>
    </row>
    <row r="5" spans="1:7" x14ac:dyDescent="0.3">
      <c r="A5" s="4">
        <v>20104</v>
      </c>
      <c r="B5" s="5" t="s">
        <v>17</v>
      </c>
      <c r="C5" s="6" t="s">
        <v>18</v>
      </c>
      <c r="D5" s="6" t="s">
        <v>15</v>
      </c>
      <c r="E5" s="6" t="s">
        <v>19</v>
      </c>
      <c r="F5" s="4">
        <v>112</v>
      </c>
      <c r="G5" s="16"/>
    </row>
    <row r="6" spans="1:7" x14ac:dyDescent="0.3">
      <c r="A6" s="4">
        <v>20105</v>
      </c>
      <c r="B6" s="5" t="s">
        <v>20</v>
      </c>
      <c r="C6" s="6" t="s">
        <v>21</v>
      </c>
      <c r="D6" s="6" t="s">
        <v>8</v>
      </c>
      <c r="E6" s="6" t="s">
        <v>22</v>
      </c>
      <c r="F6" s="4">
        <v>114</v>
      </c>
      <c r="G6" s="16"/>
    </row>
    <row r="7" spans="1:7" x14ac:dyDescent="0.3">
      <c r="A7" s="4">
        <v>20106</v>
      </c>
      <c r="B7" s="5" t="s">
        <v>23</v>
      </c>
      <c r="C7" s="6" t="s">
        <v>24</v>
      </c>
      <c r="D7" s="6" t="s">
        <v>15</v>
      </c>
      <c r="E7" s="6" t="s">
        <v>25</v>
      </c>
      <c r="F7" s="4">
        <v>120</v>
      </c>
      <c r="G7" s="16"/>
    </row>
    <row r="8" spans="1:7" x14ac:dyDescent="0.3">
      <c r="A8" s="4">
        <v>20107</v>
      </c>
      <c r="B8" s="5" t="s">
        <v>26</v>
      </c>
      <c r="C8" s="6" t="s">
        <v>27</v>
      </c>
      <c r="D8" s="6" t="s">
        <v>15</v>
      </c>
      <c r="E8" s="6" t="s">
        <v>28</v>
      </c>
      <c r="F8" s="4">
        <v>115</v>
      </c>
      <c r="G8" s="16"/>
    </row>
    <row r="9" spans="1:7" x14ac:dyDescent="0.3">
      <c r="A9" s="4">
        <v>20108</v>
      </c>
      <c r="B9" s="5" t="s">
        <v>29</v>
      </c>
      <c r="C9" s="6" t="s">
        <v>30</v>
      </c>
      <c r="D9" s="6" t="s">
        <v>15</v>
      </c>
      <c r="E9" s="6" t="s">
        <v>31</v>
      </c>
      <c r="F9" s="4">
        <v>113</v>
      </c>
      <c r="G9" s="16"/>
    </row>
    <row r="10" spans="1:7" x14ac:dyDescent="0.3">
      <c r="A10" s="4">
        <v>20109</v>
      </c>
      <c r="B10" s="5" t="s">
        <v>32</v>
      </c>
      <c r="C10" s="6" t="s">
        <v>33</v>
      </c>
      <c r="D10" s="6" t="s">
        <v>8</v>
      </c>
      <c r="E10" s="6" t="s">
        <v>34</v>
      </c>
      <c r="F10" s="4">
        <v>119</v>
      </c>
      <c r="G10" s="16"/>
    </row>
    <row r="11" spans="1:7" x14ac:dyDescent="0.3">
      <c r="A11" s="4">
        <v>20110</v>
      </c>
      <c r="B11" s="5" t="s">
        <v>35</v>
      </c>
      <c r="C11" s="6" t="s">
        <v>36</v>
      </c>
      <c r="D11" s="6" t="s">
        <v>8</v>
      </c>
      <c r="E11" s="6" t="s">
        <v>37</v>
      </c>
      <c r="F11" s="4">
        <v>118</v>
      </c>
      <c r="G11" s="16"/>
    </row>
    <row r="12" spans="1:7" x14ac:dyDescent="0.3">
      <c r="A12" s="4">
        <v>20111</v>
      </c>
      <c r="B12" s="5" t="s">
        <v>38</v>
      </c>
      <c r="C12" s="6" t="s">
        <v>39</v>
      </c>
      <c r="D12" s="6" t="s">
        <v>15</v>
      </c>
      <c r="E12" s="6" t="s">
        <v>40</v>
      </c>
      <c r="F12" s="4">
        <v>117</v>
      </c>
      <c r="G12" s="16"/>
    </row>
  </sheetData>
  <autoFilter ref="A1:F12"/>
  <dataConsolidate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'Phone extensions'!$A$1:$A$21</xm:f>
          </x14:formula1>
          <xm:sqref>F3:F12</xm:sqref>
        </x14:dataValidation>
        <x14:dataValidation type="list" showInputMessage="1" showErrorMessage="1">
          <x14:formula1>
            <xm:f>'Phone extensions'!$A$1:$A$21</xm:f>
          </x14:formula1>
          <xm:sqref>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5"/>
  <sheetViews>
    <sheetView tabSelected="1" workbookViewId="0">
      <selection activeCell="H10" sqref="H10"/>
    </sheetView>
  </sheetViews>
  <sheetFormatPr defaultRowHeight="14.4" x14ac:dyDescent="0.3"/>
  <sheetData>
    <row r="1" spans="1:3" x14ac:dyDescent="0.3">
      <c r="A1" s="16">
        <v>100</v>
      </c>
      <c r="B1" s="16"/>
      <c r="C1">
        <f>COUNTIF(Staff!F:F,A1)</f>
        <v>0</v>
      </c>
    </row>
    <row r="2" spans="1:3" x14ac:dyDescent="0.3">
      <c r="A2" s="16">
        <v>101</v>
      </c>
      <c r="B2" s="16"/>
      <c r="C2">
        <f>COUNTIF(Staff!F:F,A2)</f>
        <v>0</v>
      </c>
    </row>
    <row r="3" spans="1:3" x14ac:dyDescent="0.3">
      <c r="A3" s="16">
        <v>102</v>
      </c>
      <c r="B3" s="16"/>
      <c r="C3">
        <f>COUNTIF(Staff!F:F,A3)</f>
        <v>0</v>
      </c>
    </row>
    <row r="4" spans="1:3" x14ac:dyDescent="0.3">
      <c r="A4" s="16">
        <v>103</v>
      </c>
      <c r="B4" s="16"/>
      <c r="C4">
        <f>COUNTIF(Staff!F:F,A4)</f>
        <v>0</v>
      </c>
    </row>
    <row r="5" spans="1:3" x14ac:dyDescent="0.3">
      <c r="A5" s="16">
        <v>104</v>
      </c>
      <c r="B5" s="16"/>
      <c r="C5">
        <f>COUNTIF(Staff!F:F,A5)</f>
        <v>0</v>
      </c>
    </row>
    <row r="6" spans="1:3" x14ac:dyDescent="0.3">
      <c r="A6" s="16">
        <v>105</v>
      </c>
      <c r="B6" s="16"/>
      <c r="C6">
        <f>COUNTIF(Staff!F:F,A6)</f>
        <v>0</v>
      </c>
    </row>
    <row r="7" spans="1:3" x14ac:dyDescent="0.3">
      <c r="A7" s="16">
        <v>106</v>
      </c>
      <c r="B7" s="16"/>
      <c r="C7">
        <f>COUNTIF(Staff!F:F,A7)</f>
        <v>0</v>
      </c>
    </row>
    <row r="8" spans="1:3" x14ac:dyDescent="0.3">
      <c r="A8" s="16">
        <v>107</v>
      </c>
      <c r="B8" s="16"/>
      <c r="C8">
        <f>COUNTIF(Staff!F:F,A8)</f>
        <v>0</v>
      </c>
    </row>
    <row r="9" spans="1:3" x14ac:dyDescent="0.3">
      <c r="A9" s="16">
        <v>108</v>
      </c>
      <c r="B9" s="16"/>
      <c r="C9">
        <f>COUNTIF(Staff!F:F,A9)</f>
        <v>0</v>
      </c>
    </row>
    <row r="10" spans="1:3" x14ac:dyDescent="0.3">
      <c r="A10" s="16">
        <v>109</v>
      </c>
      <c r="B10" s="16"/>
      <c r="C10">
        <f>COUNTIF(Staff!F:F,A10)</f>
        <v>1</v>
      </c>
    </row>
    <row r="11" spans="1:3" x14ac:dyDescent="0.3">
      <c r="A11" s="16">
        <v>110</v>
      </c>
      <c r="B11" s="16"/>
      <c r="C11">
        <f>COUNTIF(Staff!F:F,A11)</f>
        <v>1</v>
      </c>
    </row>
    <row r="12" spans="1:3" x14ac:dyDescent="0.3">
      <c r="A12" s="16">
        <v>111</v>
      </c>
      <c r="B12" s="16"/>
      <c r="C12">
        <f>COUNTIF(Staff!F:F,A12)</f>
        <v>1</v>
      </c>
    </row>
    <row r="13" spans="1:3" x14ac:dyDescent="0.3">
      <c r="A13" s="16">
        <v>112</v>
      </c>
      <c r="B13" s="16"/>
      <c r="C13">
        <f>COUNTIF(Staff!F:F,A13)</f>
        <v>1</v>
      </c>
    </row>
    <row r="14" spans="1:3" x14ac:dyDescent="0.3">
      <c r="A14" s="16">
        <v>113</v>
      </c>
      <c r="B14" s="16"/>
      <c r="C14">
        <f>COUNTIF(Staff!F:F,A14)</f>
        <v>1</v>
      </c>
    </row>
    <row r="15" spans="1:3" x14ac:dyDescent="0.3">
      <c r="A15" s="16">
        <v>114</v>
      </c>
      <c r="B15" s="16"/>
      <c r="C15">
        <f>COUNTIF(Staff!F:F,A15)</f>
        <v>1</v>
      </c>
    </row>
    <row r="16" spans="1:3" x14ac:dyDescent="0.3">
      <c r="A16" s="16">
        <v>115</v>
      </c>
      <c r="B16" s="16"/>
      <c r="C16">
        <f>COUNTIF(Staff!F:F,A16)</f>
        <v>1</v>
      </c>
    </row>
    <row r="17" spans="1:3" x14ac:dyDescent="0.3">
      <c r="A17" s="16">
        <v>116</v>
      </c>
      <c r="B17" s="16"/>
      <c r="C17">
        <f>COUNTIF(Staff!F:F,A17)</f>
        <v>0</v>
      </c>
    </row>
    <row r="18" spans="1:3" x14ac:dyDescent="0.3">
      <c r="A18" s="16">
        <v>117</v>
      </c>
      <c r="B18" s="16"/>
      <c r="C18">
        <f>COUNTIF(Staff!F:F,A18)</f>
        <v>1</v>
      </c>
    </row>
    <row r="19" spans="1:3" x14ac:dyDescent="0.3">
      <c r="A19" s="16">
        <v>118</v>
      </c>
      <c r="B19" s="16"/>
      <c r="C19">
        <f>COUNTIF(Staff!F:F,A19)</f>
        <v>1</v>
      </c>
    </row>
    <row r="20" spans="1:3" x14ac:dyDescent="0.3">
      <c r="A20" s="16">
        <v>119</v>
      </c>
      <c r="B20" s="16"/>
      <c r="C20">
        <f>COUNTIF(Staff!F:F,A20)</f>
        <v>1</v>
      </c>
    </row>
    <row r="21" spans="1:3" x14ac:dyDescent="0.3">
      <c r="A21" s="16">
        <v>120</v>
      </c>
      <c r="B21" s="16"/>
      <c r="C21">
        <f>COUNTIF(Staff!F:F,A21)</f>
        <v>1</v>
      </c>
    </row>
    <row r="22" spans="1:3" x14ac:dyDescent="0.3">
      <c r="A22" s="16">
        <v>100</v>
      </c>
      <c r="B22" s="16"/>
      <c r="C22">
        <f>COUNTIF(Staff!F:F,A22)</f>
        <v>0</v>
      </c>
    </row>
    <row r="23" spans="1:3" x14ac:dyDescent="0.3">
      <c r="A23" s="16">
        <v>100</v>
      </c>
      <c r="B23" s="16"/>
      <c r="C23">
        <f>COUNTIF(Staff!F:F,A23)</f>
        <v>0</v>
      </c>
    </row>
    <row r="24" spans="1:3" x14ac:dyDescent="0.3">
      <c r="A24" s="16">
        <v>100</v>
      </c>
      <c r="B24" s="16"/>
      <c r="C24">
        <f>COUNTIF(Staff!F:F,A24)</f>
        <v>0</v>
      </c>
    </row>
    <row r="25" spans="1:3" x14ac:dyDescent="0.3">
      <c r="A25" s="16">
        <v>100</v>
      </c>
      <c r="B25" s="16"/>
      <c r="C25">
        <f>COUNTIF(Staff!F:F,A25)</f>
        <v>0</v>
      </c>
    </row>
    <row r="26" spans="1:3" x14ac:dyDescent="0.3">
      <c r="A26" s="16">
        <v>100</v>
      </c>
      <c r="B26" s="16"/>
      <c r="C26">
        <f>COUNTIF(Staff!F:F,A26)</f>
        <v>0</v>
      </c>
    </row>
    <row r="27" spans="1:3" x14ac:dyDescent="0.3">
      <c r="A27" s="16">
        <v>100</v>
      </c>
      <c r="B27" s="16"/>
      <c r="C27">
        <f>COUNTIF(Staff!F:F,A27)</f>
        <v>0</v>
      </c>
    </row>
    <row r="28" spans="1:3" x14ac:dyDescent="0.3">
      <c r="A28" s="16">
        <v>100</v>
      </c>
      <c r="B28" s="16"/>
      <c r="C28">
        <f>COUNTIF(Staff!F:F,A28)</f>
        <v>0</v>
      </c>
    </row>
    <row r="29" spans="1:3" x14ac:dyDescent="0.3">
      <c r="A29" s="16">
        <v>100</v>
      </c>
      <c r="B29" s="16"/>
      <c r="C29">
        <f>COUNTIF(Staff!F:F,A29)</f>
        <v>0</v>
      </c>
    </row>
    <row r="30" spans="1:3" x14ac:dyDescent="0.3">
      <c r="A30" s="16">
        <v>100</v>
      </c>
      <c r="B30" s="16"/>
      <c r="C30">
        <f>COUNTIF(Staff!F:F,A30)</f>
        <v>0</v>
      </c>
    </row>
    <row r="31" spans="1:3" x14ac:dyDescent="0.3">
      <c r="A31" s="16">
        <v>100</v>
      </c>
      <c r="B31" s="16"/>
      <c r="C31">
        <f>COUNTIF(Staff!F:F,A31)</f>
        <v>0</v>
      </c>
    </row>
    <row r="32" spans="1:3" x14ac:dyDescent="0.3">
      <c r="A32" s="16">
        <v>100</v>
      </c>
      <c r="B32" s="16"/>
      <c r="C32">
        <f>COUNTIF(Staff!F:F,A32)</f>
        <v>0</v>
      </c>
    </row>
    <row r="33" spans="1:3" x14ac:dyDescent="0.3">
      <c r="A33" s="16">
        <v>100</v>
      </c>
      <c r="B33" s="16"/>
      <c r="C33">
        <f>COUNTIF(Staff!F:F,A33)</f>
        <v>0</v>
      </c>
    </row>
    <row r="34" spans="1:3" x14ac:dyDescent="0.3">
      <c r="A34" s="16">
        <v>100</v>
      </c>
      <c r="B34" s="16"/>
      <c r="C34">
        <f>COUNTIF(Staff!F:F,A34)</f>
        <v>0</v>
      </c>
    </row>
    <row r="35" spans="1:3" x14ac:dyDescent="0.3">
      <c r="A35" s="16">
        <v>100</v>
      </c>
      <c r="B35" s="16"/>
      <c r="C35">
        <f>COUNTIF(Staff!F:F,A35)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25"/>
  <sheetViews>
    <sheetView workbookViewId="0">
      <selection activeCell="C19" sqref="C19"/>
    </sheetView>
  </sheetViews>
  <sheetFormatPr defaultRowHeight="14.4" x14ac:dyDescent="0.3"/>
  <cols>
    <col min="1" max="1" width="9.88671875" customWidth="1"/>
    <col min="2" max="2" width="44.109375" customWidth="1"/>
    <col min="3" max="3" width="48.44140625" customWidth="1"/>
    <col min="5" max="5" width="19.44140625" customWidth="1"/>
    <col min="6" max="6" width="18.44140625" customWidth="1"/>
  </cols>
  <sheetData>
    <row r="1" spans="1:7" ht="28.8" x14ac:dyDescent="0.3">
      <c r="A1" s="10" t="s">
        <v>49</v>
      </c>
      <c r="B1" s="1" t="s">
        <v>50</v>
      </c>
      <c r="C1" s="1" t="s">
        <v>4</v>
      </c>
      <c r="D1" s="1" t="s">
        <v>51</v>
      </c>
      <c r="E1" s="1" t="s">
        <v>52</v>
      </c>
      <c r="F1" s="1" t="s">
        <v>53</v>
      </c>
      <c r="G1" s="16"/>
    </row>
    <row r="2" spans="1:7" x14ac:dyDescent="0.3">
      <c r="A2" s="4">
        <v>5001</v>
      </c>
      <c r="B2" s="6" t="s">
        <v>54</v>
      </c>
      <c r="C2" s="6" t="s">
        <v>55</v>
      </c>
      <c r="D2" s="6" t="s">
        <v>56</v>
      </c>
      <c r="E2" s="6" t="s">
        <v>57</v>
      </c>
      <c r="F2" s="6" t="s">
        <v>58</v>
      </c>
      <c r="G2" s="16"/>
    </row>
    <row r="3" spans="1:7" x14ac:dyDescent="0.3">
      <c r="A3" s="4">
        <v>5002</v>
      </c>
      <c r="B3" s="6" t="s">
        <v>59</v>
      </c>
      <c r="C3" s="6" t="s">
        <v>60</v>
      </c>
      <c r="D3" s="6" t="s">
        <v>56</v>
      </c>
      <c r="E3" s="11" t="s">
        <v>61</v>
      </c>
      <c r="F3" s="6" t="s">
        <v>62</v>
      </c>
      <c r="G3" s="16"/>
    </row>
    <row r="4" spans="1:7" x14ac:dyDescent="0.3">
      <c r="A4" s="4">
        <v>5003</v>
      </c>
      <c r="B4" s="6" t="s">
        <v>63</v>
      </c>
      <c r="C4" s="6" t="s">
        <v>64</v>
      </c>
      <c r="D4" s="6" t="s">
        <v>56</v>
      </c>
      <c r="E4" s="6" t="s">
        <v>65</v>
      </c>
      <c r="F4" s="6" t="s">
        <v>66</v>
      </c>
      <c r="G4" s="16"/>
    </row>
    <row r="5" spans="1:7" x14ac:dyDescent="0.3">
      <c r="A5" s="4">
        <v>5004</v>
      </c>
      <c r="B5" s="6" t="s">
        <v>67</v>
      </c>
      <c r="C5" s="6" t="s">
        <v>68</v>
      </c>
      <c r="D5" s="6" t="s">
        <v>56</v>
      </c>
      <c r="E5" s="6" t="s">
        <v>69</v>
      </c>
      <c r="F5" s="6" t="s">
        <v>70</v>
      </c>
      <c r="G5" s="16"/>
    </row>
    <row r="6" spans="1:7" x14ac:dyDescent="0.3">
      <c r="A6" s="4">
        <v>5005</v>
      </c>
      <c r="B6" s="6" t="s">
        <v>71</v>
      </c>
      <c r="C6" s="6" t="s">
        <v>72</v>
      </c>
      <c r="D6" s="6" t="s">
        <v>56</v>
      </c>
      <c r="E6" s="6" t="s">
        <v>73</v>
      </c>
      <c r="F6" s="6" t="s">
        <v>74</v>
      </c>
      <c r="G6" s="16"/>
    </row>
    <row r="7" spans="1:7" x14ac:dyDescent="0.3">
      <c r="A7" s="4">
        <v>5006</v>
      </c>
      <c r="B7" s="6" t="s">
        <v>75</v>
      </c>
      <c r="C7" s="6" t="s">
        <v>76</v>
      </c>
      <c r="D7" s="6" t="s">
        <v>56</v>
      </c>
      <c r="E7" s="6" t="s">
        <v>77</v>
      </c>
      <c r="F7" s="6" t="s">
        <v>78</v>
      </c>
      <c r="G7" s="16"/>
    </row>
    <row r="8" spans="1:7" x14ac:dyDescent="0.3">
      <c r="A8" s="4">
        <v>5007</v>
      </c>
      <c r="B8" s="6" t="s">
        <v>79</v>
      </c>
      <c r="C8" s="6" t="s">
        <v>80</v>
      </c>
      <c r="D8" s="6" t="s">
        <v>56</v>
      </c>
      <c r="E8" s="6" t="s">
        <v>81</v>
      </c>
      <c r="F8" s="6" t="s">
        <v>82</v>
      </c>
      <c r="G8" s="16"/>
    </row>
    <row r="9" spans="1:7" x14ac:dyDescent="0.3">
      <c r="A9" s="4">
        <v>5008</v>
      </c>
      <c r="B9" s="6" t="s">
        <v>83</v>
      </c>
      <c r="C9" s="6" t="s">
        <v>84</v>
      </c>
      <c r="D9" s="6" t="s">
        <v>56</v>
      </c>
      <c r="E9" s="6" t="s">
        <v>85</v>
      </c>
      <c r="F9" s="6" t="s">
        <v>86</v>
      </c>
      <c r="G9" s="16"/>
    </row>
    <row r="10" spans="1:7" x14ac:dyDescent="0.3">
      <c r="A10" s="4">
        <v>5009</v>
      </c>
      <c r="B10" s="6" t="s">
        <v>87</v>
      </c>
      <c r="C10" s="6" t="s">
        <v>88</v>
      </c>
      <c r="D10" s="6" t="s">
        <v>56</v>
      </c>
      <c r="E10" s="6" t="s">
        <v>89</v>
      </c>
      <c r="F10" s="6" t="s">
        <v>90</v>
      </c>
      <c r="G10" s="16"/>
    </row>
    <row r="11" spans="1:7" x14ac:dyDescent="0.3">
      <c r="A11" s="4">
        <v>5010</v>
      </c>
      <c r="B11" s="6" t="s">
        <v>91</v>
      </c>
      <c r="C11" s="6" t="s">
        <v>92</v>
      </c>
      <c r="D11" s="6" t="s">
        <v>56</v>
      </c>
      <c r="E11" s="6" t="s">
        <v>93</v>
      </c>
      <c r="F11" s="6" t="s">
        <v>94</v>
      </c>
      <c r="G11" s="16"/>
    </row>
    <row r="12" spans="1:7" x14ac:dyDescent="0.3">
      <c r="A12" s="4">
        <v>5011</v>
      </c>
      <c r="B12" s="6" t="s">
        <v>95</v>
      </c>
      <c r="C12" s="6" t="s">
        <v>96</v>
      </c>
      <c r="D12" s="6" t="s">
        <v>56</v>
      </c>
      <c r="E12" s="6" t="s">
        <v>97</v>
      </c>
      <c r="F12" s="6" t="s">
        <v>98</v>
      </c>
      <c r="G12" s="16"/>
    </row>
    <row r="13" spans="1:7" x14ac:dyDescent="0.3">
      <c r="A13" s="4">
        <v>5012</v>
      </c>
      <c r="B13" s="6" t="s">
        <v>99</v>
      </c>
      <c r="C13" s="6" t="s">
        <v>100</v>
      </c>
      <c r="D13" s="6" t="s">
        <v>56</v>
      </c>
      <c r="E13" s="6" t="s">
        <v>101</v>
      </c>
      <c r="F13" s="6" t="s">
        <v>102</v>
      </c>
      <c r="G13" s="16"/>
    </row>
    <row r="14" spans="1:7" x14ac:dyDescent="0.3">
      <c r="A14" s="4">
        <v>5013</v>
      </c>
      <c r="B14" s="6" t="s">
        <v>103</v>
      </c>
      <c r="C14" s="6" t="s">
        <v>104</v>
      </c>
      <c r="D14" s="6" t="s">
        <v>56</v>
      </c>
      <c r="E14" s="6" t="s">
        <v>105</v>
      </c>
      <c r="F14" s="6" t="s">
        <v>106</v>
      </c>
      <c r="G14" s="16"/>
    </row>
    <row r="15" spans="1:7" x14ac:dyDescent="0.3">
      <c r="A15" s="4">
        <v>5014</v>
      </c>
      <c r="B15" s="6" t="s">
        <v>107</v>
      </c>
      <c r="C15" s="6" t="s">
        <v>108</v>
      </c>
      <c r="D15" s="6" t="s">
        <v>56</v>
      </c>
      <c r="E15" s="6" t="s">
        <v>109</v>
      </c>
      <c r="F15" s="6" t="s">
        <v>110</v>
      </c>
      <c r="G15" s="16"/>
    </row>
    <row r="16" spans="1:7" x14ac:dyDescent="0.3">
      <c r="A16" s="4">
        <v>5015</v>
      </c>
      <c r="B16" s="6" t="s">
        <v>111</v>
      </c>
      <c r="C16" s="6" t="s">
        <v>112</v>
      </c>
      <c r="D16" s="6" t="s">
        <v>56</v>
      </c>
      <c r="E16" s="6" t="s">
        <v>113</v>
      </c>
      <c r="F16" s="6" t="s">
        <v>114</v>
      </c>
      <c r="G16" s="16"/>
    </row>
    <row r="17" spans="1:7" x14ac:dyDescent="0.3">
      <c r="A17" s="4">
        <v>5016</v>
      </c>
      <c r="B17" s="6" t="s">
        <v>115</v>
      </c>
      <c r="C17" s="6" t="s">
        <v>116</v>
      </c>
      <c r="D17" s="6" t="s">
        <v>56</v>
      </c>
      <c r="E17" s="6" t="s">
        <v>117</v>
      </c>
      <c r="F17" s="6" t="s">
        <v>118</v>
      </c>
      <c r="G17" s="16"/>
    </row>
    <row r="18" spans="1:7" x14ac:dyDescent="0.3">
      <c r="A18" s="4">
        <v>5017</v>
      </c>
      <c r="B18" s="6" t="s">
        <v>119</v>
      </c>
      <c r="C18" s="6" t="s">
        <v>120</v>
      </c>
      <c r="D18" s="6" t="s">
        <v>56</v>
      </c>
      <c r="E18" s="6" t="s">
        <v>121</v>
      </c>
      <c r="F18" s="6" t="s">
        <v>122</v>
      </c>
      <c r="G18" s="16"/>
    </row>
    <row r="19" spans="1:7" x14ac:dyDescent="0.3">
      <c r="A19" s="4">
        <v>5018</v>
      </c>
      <c r="B19" s="6" t="s">
        <v>123</v>
      </c>
      <c r="C19" s="6" t="s">
        <v>124</v>
      </c>
      <c r="D19" s="6" t="s">
        <v>56</v>
      </c>
      <c r="E19" s="6" t="s">
        <v>125</v>
      </c>
      <c r="F19" s="6" t="s">
        <v>126</v>
      </c>
      <c r="G19" s="16"/>
    </row>
    <row r="20" spans="1:7" x14ac:dyDescent="0.3">
      <c r="A20" s="4">
        <v>5019</v>
      </c>
      <c r="B20" s="6" t="s">
        <v>127</v>
      </c>
      <c r="C20" s="6" t="s">
        <v>128</v>
      </c>
      <c r="D20" s="6" t="s">
        <v>56</v>
      </c>
      <c r="E20" s="6" t="s">
        <v>129</v>
      </c>
      <c r="F20" s="6" t="s">
        <v>130</v>
      </c>
      <c r="G20" s="16"/>
    </row>
    <row r="21" spans="1:7" x14ac:dyDescent="0.3">
      <c r="A21" s="4">
        <v>5020</v>
      </c>
      <c r="B21" s="6" t="s">
        <v>131</v>
      </c>
      <c r="C21" s="6" t="s">
        <v>132</v>
      </c>
      <c r="D21" s="6" t="s">
        <v>56</v>
      </c>
      <c r="E21" s="6" t="s">
        <v>133</v>
      </c>
      <c r="F21" s="6" t="s">
        <v>134</v>
      </c>
      <c r="G21" s="16"/>
    </row>
    <row r="22" spans="1:7" x14ac:dyDescent="0.3">
      <c r="A22" s="4">
        <v>5021</v>
      </c>
      <c r="B22" s="18" t="s">
        <v>135</v>
      </c>
      <c r="C22" s="6" t="s">
        <v>136</v>
      </c>
      <c r="D22" s="6" t="s">
        <v>137</v>
      </c>
      <c r="E22" s="6" t="s">
        <v>138</v>
      </c>
      <c r="F22" s="6" t="s">
        <v>139</v>
      </c>
      <c r="G22" s="16"/>
    </row>
    <row r="23" spans="1:7" x14ac:dyDescent="0.3">
      <c r="A23" s="4">
        <v>5022</v>
      </c>
      <c r="B23" s="18" t="s">
        <v>140</v>
      </c>
      <c r="C23" s="6" t="s">
        <v>141</v>
      </c>
      <c r="D23" s="6" t="s">
        <v>137</v>
      </c>
      <c r="E23" s="6" t="s">
        <v>142</v>
      </c>
      <c r="F23" s="6" t="s">
        <v>143</v>
      </c>
      <c r="G23" s="16"/>
    </row>
    <row r="24" spans="1:7" x14ac:dyDescent="0.3">
      <c r="A24" s="4">
        <v>5023</v>
      </c>
      <c r="B24" s="6" t="s">
        <v>144</v>
      </c>
      <c r="C24" s="6" t="s">
        <v>145</v>
      </c>
      <c r="D24" s="6" t="s">
        <v>137</v>
      </c>
      <c r="E24" s="6" t="s">
        <v>146</v>
      </c>
      <c r="F24" s="6" t="s">
        <v>147</v>
      </c>
      <c r="G24" s="16"/>
    </row>
    <row r="25" spans="1:7" x14ac:dyDescent="0.3">
      <c r="A25" s="4">
        <v>5024</v>
      </c>
      <c r="B25" s="18" t="s">
        <v>148</v>
      </c>
      <c r="C25" s="18" t="s">
        <v>149</v>
      </c>
      <c r="D25" s="6" t="s">
        <v>137</v>
      </c>
      <c r="E25" s="6" t="s">
        <v>150</v>
      </c>
      <c r="F25" s="6" t="s">
        <v>151</v>
      </c>
      <c r="G2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Products</vt:lpstr>
      <vt:lpstr>Sales</vt:lpstr>
      <vt:lpstr>Sheet1</vt:lpstr>
      <vt:lpstr>Staff</vt:lpstr>
      <vt:lpstr>Phone extensions</vt:lpstr>
      <vt:lpstr>Customers</vt:lpstr>
      <vt:lpstr>customerTable</vt:lpstr>
      <vt:lpstr>name</vt:lpstr>
      <vt:lpstr>PRD</vt:lpstr>
      <vt:lpstr>SURNAMES</vt:lpstr>
      <vt:lpstr>SURNAMESX</vt:lpstr>
      <vt:lpstr>xd</vt:lpstr>
    </vt:vector>
  </TitlesOfParts>
  <Company>City of Westminister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NO password</dc:creator>
  <cp:lastModifiedBy>Abidon Jude Fernandes</cp:lastModifiedBy>
  <dcterms:created xsi:type="dcterms:W3CDTF">2017-01-04T13:26:08Z</dcterms:created>
  <dcterms:modified xsi:type="dcterms:W3CDTF">2017-05-14T19:57:17Z</dcterms:modified>
</cp:coreProperties>
</file>