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bbywoolf/Desktop/Data_Projects/SKU_Reassignment/SKU_Master3:"/>
    </mc:Choice>
  </mc:AlternateContent>
  <xr:revisionPtr revIDLastSave="0" documentId="13_ncr:1_{E21DC002-81A6-9D4F-94E6-EE8EFA777A36}" xr6:coauthVersionLast="47" xr6:coauthVersionMax="47" xr10:uidLastSave="{00000000-0000-0000-0000-000000000000}"/>
  <bookViews>
    <workbookView xWindow="-46200" yWindow="1680" windowWidth="48080" windowHeight="25180" tabRatio="992" xr2:uid="{00000000-000D-0000-FFFF-FFFF00000000}"/>
  </bookViews>
  <sheets>
    <sheet name="SKU List" sheetId="1" r:id="rId1"/>
    <sheet name="Sheet2" sheetId="13" r:id="rId2"/>
    <sheet name="SKU Wall Paper" sheetId="9" r:id="rId3"/>
    <sheet name="Materials" sheetId="3" r:id="rId4"/>
    <sheet name="Cali Frames" sheetId="4" r:id="rId5"/>
    <sheet name="Cali FPS" sheetId="5" r:id="rId6"/>
    <sheet name="FPS LO PROFILE" sheetId="10" r:id="rId7"/>
    <sheet name="TX" sheetId="6" r:id="rId8"/>
    <sheet name="CALI_SONDER " sheetId="7" r:id="rId9"/>
    <sheet name="CALI CB2" sheetId="8" r:id="rId10"/>
    <sheet name="PL CB2" sheetId="12" r:id="rId11"/>
    <sheet name="Sheet1" sheetId="11" r:id="rId12"/>
  </sheets>
  <externalReferences>
    <externalReference r:id="rId13"/>
  </externalReferences>
  <definedNames>
    <definedName name="_xlnm._FilterDatabase" localSheetId="4" hidden="1">'Cali Frames'!$A$1:$O$1</definedName>
    <definedName name="_xlnm._FilterDatabase" localSheetId="0" hidden="1">'SKU List'!$A$2707:$E$2713</definedName>
    <definedName name="_xlnm._FilterDatabase" localSheetId="2" hidden="1">'SKU Wall Paper'!$A$1:$ML$1</definedName>
    <definedName name="Birch">Materials!$E$21</definedName>
    <definedName name="BORDER" localSheetId="6">[1]MATERIALS!$B$2</definedName>
    <definedName name="Border">Materials!$D$3</definedName>
    <definedName name="BorderGW">Materials!$C$3</definedName>
    <definedName name="BorderL">Materials!$C$4</definedName>
    <definedName name="Brace12">Materials!$D$58</definedName>
    <definedName name="Brace16">Materials!$D$58</definedName>
    <definedName name="Brace20">Materials!#REF!</definedName>
    <definedName name="CanonC">Materials!$C$54</definedName>
    <definedName name="canonML">Materials!$C$53</definedName>
    <definedName name="Canvas">Materials!$E$12</definedName>
    <definedName name="CanvasC">Materials!$E$12</definedName>
    <definedName name="CanvasR">Materials!$E$14</definedName>
    <definedName name="EPSONC">Materials!$C$45</definedName>
    <definedName name="EPSONM">Materials!$C$44</definedName>
    <definedName name="EPSONML">Materials!$C$44</definedName>
    <definedName name="FinishC">Materials!$D$71</definedName>
    <definedName name="GPLABOR">Materials!$D$114</definedName>
    <definedName name="IncaC">Materials!$D$29</definedName>
    <definedName name="IncaCR">Materials!$D$32</definedName>
    <definedName name="IncaG">Materials!$D$28</definedName>
    <definedName name="IncaGR">Materials!$D$31</definedName>
    <definedName name="INKC">[1]MATERIALS!$C$7</definedName>
    <definedName name="INKL">[1]MATERIALS!$C$6</definedName>
    <definedName name="LABORC">[1]MATERIALS!$C$17</definedName>
    <definedName name="MDF">Materials!$E$25</definedName>
    <definedName name="MDFSHEET">Materials!$B$25</definedName>
    <definedName name="Non_Stock_Items" localSheetId="4">'Cali Frames'!$A$1:$D$37</definedName>
    <definedName name="Paper">Materials!$E$17</definedName>
    <definedName name="paper24">Materials!$D$51</definedName>
    <definedName name="paper44">Materials!$F$51</definedName>
    <definedName name="paper60">Materials!$H$51</definedName>
    <definedName name="PAPERC" localSheetId="6">[1]MATERIALS!$D$10</definedName>
    <definedName name="PaperC">Materials!$E$17</definedName>
    <definedName name="PETG48">Materials!$B$23</definedName>
    <definedName name="PETG60">Materials!$B$22</definedName>
    <definedName name="PETGL">Materials!$E$22</definedName>
    <definedName name="PETGS">Materials!$E$23</definedName>
    <definedName name="POLY">Materials!$E$24</definedName>
    <definedName name="POster">Materials!$E$19</definedName>
    <definedName name="_xlnm.Print_Area" localSheetId="5">'Cali FPS'!$A$3:$C$171</definedName>
    <definedName name="_xlnm.Print_Area" localSheetId="4">'Cali Frames'!$A$1:$D$578</definedName>
    <definedName name="_xlnm.Print_Area" localSheetId="0">'SKU List'!$A$2708:$E$2714</definedName>
    <definedName name="_xlnm.Print_Titles" localSheetId="5">'Cali FPS'!$1:$1</definedName>
    <definedName name="_xlnm.Print_Titles" localSheetId="4">'Cali Frames'!$1:$1</definedName>
    <definedName name="_xlnm.Print_Titles" localSheetId="0">'SKU List'!$1:$1</definedName>
    <definedName name="Stretch2">Materials!$E$64</definedName>
    <definedName name="StretchC">Materials!$E$62</definedName>
    <definedName name="Swiss1">Materials!$C$36</definedName>
    <definedName name="Swiss1ML">Materials!$C$36</definedName>
    <definedName name="Swiss2">Materials!$D$36</definedName>
    <definedName name="swiss3">Materials!$E$36</definedName>
    <definedName name="SWISSC1">Materials!$C$37</definedName>
    <definedName name="SWISSC2">Materials!$D$37</definedName>
    <definedName name="SWISSCR">Materials!$C$41</definedName>
    <definedName name="swissL">Materials!$E$36</definedName>
    <definedName name="SwissLow">Materials!$E$36</definedName>
    <definedName name="SWISSML">Materials!$C$36</definedName>
    <definedName name="SWISSMLR">Materials!$C$40</definedName>
    <definedName name="SWISSRC">Materials!$C$41</definedName>
    <definedName name="SWISSRML">Materials!$C$40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5" l="1"/>
  <c r="L5" i="5" s="1"/>
  <c r="K11" i="4" l="1"/>
  <c r="L11" i="4" s="1"/>
  <c r="E174" i="5" l="1"/>
  <c r="B40" i="3" l="1"/>
  <c r="K62" i="4" l="1"/>
  <c r="L62" i="4" s="1"/>
  <c r="K124" i="5"/>
  <c r="L124" i="5" s="1"/>
  <c r="K435" i="4"/>
  <c r="L435" i="4" s="1"/>
  <c r="K180" i="4" l="1"/>
  <c r="L180" i="4" s="1"/>
  <c r="K212" i="4"/>
  <c r="L212" i="4" s="1"/>
  <c r="K184" i="4"/>
  <c r="L184" i="4" s="1"/>
  <c r="K182" i="4"/>
  <c r="L182" i="4" s="1"/>
  <c r="K183" i="4"/>
  <c r="L183" i="4" s="1"/>
  <c r="K181" i="4"/>
  <c r="L181" i="4" s="1"/>
  <c r="K554" i="4"/>
  <c r="L554" i="4" s="1"/>
  <c r="K553" i="4"/>
  <c r="L553" i="4" s="1"/>
  <c r="K552" i="4"/>
  <c r="L552" i="4" s="1"/>
  <c r="K551" i="4"/>
  <c r="L551" i="4" s="1"/>
  <c r="K550" i="4"/>
  <c r="L550" i="4" s="1"/>
  <c r="K549" i="4"/>
  <c r="L549" i="4" s="1"/>
  <c r="K548" i="4"/>
  <c r="L548" i="4" s="1"/>
  <c r="K169" i="4"/>
  <c r="L169" i="4" s="1"/>
  <c r="K205" i="4" l="1"/>
  <c r="L205" i="4" s="1"/>
  <c r="K202" i="4"/>
  <c r="L202" i="4" s="1"/>
  <c r="K200" i="4"/>
  <c r="L200" i="4" s="1"/>
  <c r="K191" i="4"/>
  <c r="L191" i="4" s="1"/>
  <c r="K145" i="4"/>
  <c r="L145" i="4" s="1"/>
  <c r="K511" i="4" l="1"/>
  <c r="L511" i="4" s="1"/>
  <c r="K507" i="4"/>
  <c r="L507" i="4" s="1"/>
  <c r="K506" i="4"/>
  <c r="L506" i="4" s="1"/>
  <c r="K505" i="4"/>
  <c r="L505" i="4" s="1"/>
  <c r="K504" i="4"/>
  <c r="L504" i="4" s="1"/>
  <c r="K502" i="4"/>
  <c r="L502" i="4" s="1"/>
  <c r="K500" i="4"/>
  <c r="L500" i="4" s="1"/>
  <c r="K499" i="4"/>
  <c r="L499" i="4" s="1"/>
  <c r="K498" i="4"/>
  <c r="L498" i="4" s="1"/>
  <c r="K496" i="4"/>
  <c r="L496" i="4" s="1"/>
  <c r="K495" i="4"/>
  <c r="L495" i="4" s="1"/>
  <c r="K493" i="4"/>
  <c r="L493" i="4" s="1"/>
  <c r="K491" i="4"/>
  <c r="L491" i="4" s="1"/>
  <c r="K490" i="4"/>
  <c r="L490" i="4" s="1"/>
  <c r="K489" i="4"/>
  <c r="L489" i="4" s="1"/>
  <c r="K488" i="4"/>
  <c r="L488" i="4" s="1"/>
  <c r="K487" i="4"/>
  <c r="L487" i="4" s="1"/>
  <c r="K486" i="4"/>
  <c r="L486" i="4" s="1"/>
  <c r="K485" i="4"/>
  <c r="L485" i="4" s="1"/>
  <c r="K484" i="4"/>
  <c r="L484" i="4" s="1"/>
  <c r="K483" i="4"/>
  <c r="L483" i="4" s="1"/>
  <c r="K482" i="4"/>
  <c r="L482" i="4" s="1"/>
  <c r="K481" i="4"/>
  <c r="L481" i="4" s="1"/>
  <c r="K480" i="4"/>
  <c r="L480" i="4" s="1"/>
  <c r="K479" i="4"/>
  <c r="L479" i="4" s="1"/>
  <c r="K478" i="4"/>
  <c r="L478" i="4" s="1"/>
  <c r="K477" i="4"/>
  <c r="L477" i="4" s="1"/>
  <c r="K476" i="4"/>
  <c r="L476" i="4" s="1"/>
  <c r="K475" i="4"/>
  <c r="L475" i="4" s="1"/>
  <c r="K474" i="4"/>
  <c r="L474" i="4" s="1"/>
  <c r="K473" i="4"/>
  <c r="L473" i="4" s="1"/>
  <c r="K472" i="4"/>
  <c r="L472" i="4" s="1"/>
  <c r="K471" i="4"/>
  <c r="L471" i="4" s="1"/>
  <c r="K470" i="4"/>
  <c r="L470" i="4" s="1"/>
  <c r="K469" i="4"/>
  <c r="L469" i="4" s="1"/>
  <c r="K468" i="4"/>
  <c r="L468" i="4" s="1"/>
  <c r="K467" i="4"/>
  <c r="L467" i="4" s="1"/>
  <c r="K466" i="4"/>
  <c r="L466" i="4" s="1"/>
  <c r="K465" i="4"/>
  <c r="L465" i="4" s="1"/>
  <c r="K464" i="4"/>
  <c r="L464" i="4" s="1"/>
  <c r="K463" i="4"/>
  <c r="L463" i="4" s="1"/>
  <c r="K462" i="4"/>
  <c r="L462" i="4" s="1"/>
  <c r="K461" i="4"/>
  <c r="L461" i="4" s="1"/>
  <c r="K460" i="4"/>
  <c r="L460" i="4" s="1"/>
  <c r="K459" i="4"/>
  <c r="L459" i="4" s="1"/>
  <c r="K458" i="4"/>
  <c r="L458" i="4" s="1"/>
  <c r="K457" i="4"/>
  <c r="L457" i="4" s="1"/>
  <c r="K456" i="4"/>
  <c r="L456" i="4" s="1"/>
  <c r="K455" i="4"/>
  <c r="L455" i="4" s="1"/>
  <c r="K454" i="4"/>
  <c r="L454" i="4" s="1"/>
  <c r="K453" i="4"/>
  <c r="L453" i="4" s="1"/>
  <c r="K452" i="4"/>
  <c r="L452" i="4" s="1"/>
  <c r="K451" i="4"/>
  <c r="L451" i="4" s="1"/>
  <c r="K450" i="4"/>
  <c r="L450" i="4" s="1"/>
  <c r="K448" i="4"/>
  <c r="L448" i="4" s="1"/>
  <c r="K447" i="4"/>
  <c r="L447" i="4" s="1"/>
  <c r="K446" i="4"/>
  <c r="L446" i="4" s="1"/>
  <c r="K445" i="4"/>
  <c r="L445" i="4" s="1"/>
  <c r="K444" i="4"/>
  <c r="L444" i="4" s="1"/>
  <c r="K443" i="4"/>
  <c r="L443" i="4" s="1"/>
  <c r="K441" i="4"/>
  <c r="L441" i="4" s="1"/>
  <c r="K440" i="4"/>
  <c r="L440" i="4" s="1"/>
  <c r="K439" i="4"/>
  <c r="L439" i="4" s="1"/>
  <c r="K438" i="4"/>
  <c r="L438" i="4" s="1"/>
  <c r="K437" i="4"/>
  <c r="L437" i="4" s="1"/>
  <c r="K436" i="4"/>
  <c r="L436" i="4" s="1"/>
  <c r="K434" i="4"/>
  <c r="L434" i="4" s="1"/>
  <c r="K433" i="4"/>
  <c r="L433" i="4" s="1"/>
  <c r="K429" i="4"/>
  <c r="L429" i="4" s="1"/>
  <c r="K426" i="4"/>
  <c r="L426" i="4" s="1"/>
  <c r="K425" i="4"/>
  <c r="L425" i="4" s="1"/>
  <c r="K424" i="4"/>
  <c r="L424" i="4" s="1"/>
  <c r="K423" i="4"/>
  <c r="L423" i="4" s="1"/>
  <c r="K422" i="4"/>
  <c r="L422" i="4" s="1"/>
  <c r="K421" i="4"/>
  <c r="L421" i="4" s="1"/>
  <c r="K420" i="4"/>
  <c r="L420" i="4" s="1"/>
  <c r="K419" i="4"/>
  <c r="L419" i="4" s="1"/>
  <c r="K418" i="4"/>
  <c r="L418" i="4" s="1"/>
  <c r="K378" i="4"/>
  <c r="L378" i="4" s="1"/>
  <c r="K373" i="4"/>
  <c r="L373" i="4" s="1"/>
  <c r="K372" i="4"/>
  <c r="L372" i="4" s="1"/>
  <c r="K371" i="4"/>
  <c r="L371" i="4" s="1"/>
  <c r="K369" i="4"/>
  <c r="L369" i="4" s="1"/>
  <c r="K367" i="4"/>
  <c r="L367" i="4" s="1"/>
  <c r="K365" i="4"/>
  <c r="L365" i="4" s="1"/>
  <c r="K364" i="4"/>
  <c r="L364" i="4" s="1"/>
  <c r="K363" i="4"/>
  <c r="L363" i="4" s="1"/>
  <c r="K361" i="4"/>
  <c r="L361" i="4" s="1"/>
  <c r="K360" i="4"/>
  <c r="L360" i="4" s="1"/>
  <c r="K359" i="4"/>
  <c r="L359" i="4" s="1"/>
  <c r="K358" i="4"/>
  <c r="L358" i="4" s="1"/>
  <c r="K355" i="4"/>
  <c r="L355" i="4" s="1"/>
  <c r="K353" i="4"/>
  <c r="L353" i="4" s="1"/>
  <c r="K352" i="4"/>
  <c r="L352" i="4" s="1"/>
  <c r="K351" i="4"/>
  <c r="L351" i="4" s="1"/>
  <c r="K350" i="4"/>
  <c r="L350" i="4" s="1"/>
  <c r="K349" i="4"/>
  <c r="L349" i="4" s="1"/>
  <c r="K348" i="4"/>
  <c r="L348" i="4" s="1"/>
  <c r="K347" i="4"/>
  <c r="L347" i="4" s="1"/>
  <c r="K346" i="4"/>
  <c r="L346" i="4" s="1"/>
  <c r="K345" i="4"/>
  <c r="L345" i="4" s="1"/>
  <c r="K344" i="4"/>
  <c r="L344" i="4" s="1"/>
  <c r="K343" i="4"/>
  <c r="L343" i="4" s="1"/>
  <c r="K342" i="4"/>
  <c r="L342" i="4" s="1"/>
  <c r="K341" i="4"/>
  <c r="L341" i="4" s="1"/>
  <c r="K340" i="4"/>
  <c r="L340" i="4" s="1"/>
  <c r="K339" i="4"/>
  <c r="L339" i="4" s="1"/>
  <c r="K338" i="4"/>
  <c r="L338" i="4" s="1"/>
  <c r="K337" i="4"/>
  <c r="L337" i="4" s="1"/>
  <c r="K336" i="4"/>
  <c r="L336" i="4" s="1"/>
  <c r="K335" i="4"/>
  <c r="L335" i="4" s="1"/>
  <c r="K334" i="4"/>
  <c r="L334" i="4" s="1"/>
  <c r="K331" i="4"/>
  <c r="L331" i="4" s="1"/>
  <c r="K330" i="4"/>
  <c r="L330" i="4" s="1"/>
  <c r="K329" i="4"/>
  <c r="L329" i="4" s="1"/>
  <c r="K328" i="4"/>
  <c r="L328" i="4" s="1"/>
  <c r="K327" i="4"/>
  <c r="L327" i="4" s="1"/>
  <c r="K326" i="4"/>
  <c r="L326" i="4" s="1"/>
  <c r="K325" i="4"/>
  <c r="L325" i="4" s="1"/>
  <c r="K324" i="4"/>
  <c r="L324" i="4" s="1"/>
  <c r="K323" i="4"/>
  <c r="L323" i="4" s="1"/>
  <c r="K322" i="4"/>
  <c r="L322" i="4" s="1"/>
  <c r="K320" i="4"/>
  <c r="L320" i="4" s="1"/>
  <c r="K319" i="4"/>
  <c r="L319" i="4" s="1"/>
  <c r="K318" i="4"/>
  <c r="L318" i="4" s="1"/>
  <c r="K317" i="4"/>
  <c r="L317" i="4" s="1"/>
  <c r="K316" i="4"/>
  <c r="L316" i="4" s="1"/>
  <c r="K315" i="4"/>
  <c r="L315" i="4" s="1"/>
  <c r="K312" i="4"/>
  <c r="L312" i="4" s="1"/>
  <c r="K310" i="4"/>
  <c r="L310" i="4" s="1"/>
  <c r="K309" i="4"/>
  <c r="L309" i="4" s="1"/>
  <c r="K308" i="4"/>
  <c r="L308" i="4" s="1"/>
  <c r="K306" i="4"/>
  <c r="L306" i="4" s="1"/>
  <c r="K305" i="4"/>
  <c r="L305" i="4" s="1"/>
  <c r="K304" i="4"/>
  <c r="L304" i="4" s="1"/>
  <c r="K303" i="4"/>
  <c r="L303" i="4" s="1"/>
  <c r="K301" i="4"/>
  <c r="L301" i="4" s="1"/>
  <c r="K299" i="4"/>
  <c r="L299" i="4" s="1"/>
  <c r="K298" i="4"/>
  <c r="L298" i="4" s="1"/>
  <c r="K297" i="4"/>
  <c r="L297" i="4" s="1"/>
  <c r="K295" i="4"/>
  <c r="L295" i="4" s="1"/>
  <c r="K293" i="4"/>
  <c r="L293" i="4" s="1"/>
  <c r="K292" i="4"/>
  <c r="L292" i="4" s="1"/>
  <c r="K291" i="4"/>
  <c r="L291" i="4" s="1"/>
  <c r="K290" i="4"/>
  <c r="L290" i="4" s="1"/>
  <c r="K289" i="4"/>
  <c r="L289" i="4" s="1"/>
  <c r="K288" i="4"/>
  <c r="L288" i="4" s="1"/>
  <c r="K281" i="4"/>
  <c r="L281" i="4" s="1"/>
  <c r="K275" i="4"/>
  <c r="L275" i="4" s="1"/>
  <c r="K274" i="4"/>
  <c r="L274" i="4" s="1"/>
  <c r="K239" i="4"/>
  <c r="L239" i="4" s="1"/>
  <c r="K237" i="4"/>
  <c r="L237" i="4" s="1"/>
  <c r="K234" i="4"/>
  <c r="L234" i="4" s="1"/>
  <c r="K232" i="4"/>
  <c r="L232" i="4" s="1"/>
  <c r="K230" i="4"/>
  <c r="L230" i="4" s="1"/>
  <c r="K227" i="4"/>
  <c r="L227" i="4" s="1"/>
  <c r="K226" i="4"/>
  <c r="L226" i="4" s="1"/>
  <c r="K220" i="4"/>
  <c r="L220" i="4" s="1"/>
  <c r="K174" i="4"/>
  <c r="L174" i="4" s="1"/>
  <c r="K173" i="4"/>
  <c r="L173" i="4" s="1"/>
  <c r="K172" i="4"/>
  <c r="L172" i="4" s="1"/>
  <c r="K168" i="4"/>
  <c r="L168" i="4" s="1"/>
  <c r="K166" i="4"/>
  <c r="L166" i="4" s="1"/>
  <c r="K165" i="4"/>
  <c r="L165" i="4" s="1"/>
  <c r="K164" i="4"/>
  <c r="L164" i="4" s="1"/>
  <c r="K163" i="4"/>
  <c r="L163" i="4" s="1"/>
  <c r="K162" i="4"/>
  <c r="L162" i="4" s="1"/>
  <c r="K161" i="4"/>
  <c r="L161" i="4" s="1"/>
  <c r="K159" i="4"/>
  <c r="L159" i="4" s="1"/>
  <c r="K158" i="4"/>
  <c r="L158" i="4" s="1"/>
  <c r="K157" i="4"/>
  <c r="L157" i="4" s="1"/>
  <c r="K156" i="4"/>
  <c r="L156" i="4" s="1"/>
  <c r="K155" i="4"/>
  <c r="L155" i="4" s="1"/>
  <c r="K154" i="4"/>
  <c r="L154" i="4" s="1"/>
  <c r="K153" i="4"/>
  <c r="L153" i="4" s="1"/>
  <c r="K152" i="4"/>
  <c r="L152" i="4" s="1"/>
  <c r="K150" i="4"/>
  <c r="L150" i="4" s="1"/>
  <c r="K149" i="4"/>
  <c r="L149" i="4" s="1"/>
  <c r="K148" i="4"/>
  <c r="L148" i="4" s="1"/>
  <c r="K147" i="4"/>
  <c r="L147" i="4" s="1"/>
  <c r="K146" i="4"/>
  <c r="L146" i="4" s="1"/>
  <c r="K144" i="4"/>
  <c r="L144" i="4" s="1"/>
  <c r="K143" i="4"/>
  <c r="L143" i="4" s="1"/>
  <c r="K142" i="4"/>
  <c r="L142" i="4" s="1"/>
  <c r="K141" i="4"/>
  <c r="L141" i="4" s="1"/>
  <c r="K140" i="4"/>
  <c r="L140" i="4" s="1"/>
  <c r="K138" i="4"/>
  <c r="L138" i="4" s="1"/>
  <c r="K137" i="4"/>
  <c r="L137" i="4" s="1"/>
  <c r="K136" i="4"/>
  <c r="L136" i="4" s="1"/>
  <c r="K135" i="4"/>
  <c r="L135" i="4" s="1"/>
  <c r="K134" i="4"/>
  <c r="L134" i="4" s="1"/>
  <c r="K131" i="4"/>
  <c r="L131" i="4" s="1"/>
  <c r="K130" i="4"/>
  <c r="L130" i="4" s="1"/>
  <c r="K129" i="4"/>
  <c r="L129" i="4" s="1"/>
  <c r="K128" i="4"/>
  <c r="L128" i="4" s="1"/>
  <c r="K125" i="4"/>
  <c r="L125" i="4" s="1"/>
  <c r="K124" i="4"/>
  <c r="L124" i="4" s="1"/>
  <c r="K123" i="4"/>
  <c r="L123" i="4" s="1"/>
  <c r="K121" i="4"/>
  <c r="L121" i="4" s="1"/>
  <c r="K120" i="4"/>
  <c r="L120" i="4" s="1"/>
  <c r="K119" i="4"/>
  <c r="L119" i="4" s="1"/>
  <c r="K118" i="4"/>
  <c r="L118" i="4" s="1"/>
  <c r="K117" i="4"/>
  <c r="L117" i="4" s="1"/>
  <c r="K116" i="4"/>
  <c r="L116" i="4" s="1"/>
  <c r="K115" i="4"/>
  <c r="L115" i="4" s="1"/>
  <c r="K113" i="4"/>
  <c r="L113" i="4" s="1"/>
  <c r="K112" i="4"/>
  <c r="L112" i="4" s="1"/>
  <c r="K111" i="4"/>
  <c r="L111" i="4" s="1"/>
  <c r="K417" i="4" l="1"/>
  <c r="L417" i="4" s="1"/>
  <c r="K284" i="4"/>
  <c r="L284" i="4" s="1"/>
  <c r="K286" i="4"/>
  <c r="L286" i="4" s="1"/>
  <c r="K271" i="4"/>
  <c r="L271" i="4" s="1"/>
  <c r="K218" i="4"/>
  <c r="L218" i="4" s="1"/>
  <c r="K175" i="4"/>
  <c r="L175" i="4" s="1"/>
  <c r="K176" i="4"/>
  <c r="L176" i="4" s="1"/>
  <c r="K177" i="4"/>
  <c r="L177" i="4" s="1"/>
  <c r="K108" i="4"/>
  <c r="L108" i="4" s="1"/>
  <c r="K167" i="5" l="1"/>
  <c r="L167" i="5" s="1"/>
  <c r="K111" i="5"/>
  <c r="L111" i="5" s="1"/>
  <c r="K97" i="5"/>
  <c r="L97" i="5" s="1"/>
  <c r="K82" i="5"/>
  <c r="L82" i="5" s="1"/>
  <c r="K71" i="5"/>
  <c r="L71" i="5" s="1"/>
  <c r="K67" i="5"/>
  <c r="L67" i="5" s="1"/>
  <c r="K65" i="5"/>
  <c r="L65" i="5" s="1"/>
  <c r="K47" i="5"/>
  <c r="L47" i="5" s="1"/>
  <c r="K28" i="5"/>
  <c r="L28" i="5" s="1"/>
  <c r="K88" i="5" l="1"/>
  <c r="L88" i="5" s="1"/>
  <c r="K72" i="5"/>
  <c r="L72" i="5" s="1"/>
  <c r="K29" i="5"/>
  <c r="L29" i="5" s="1"/>
  <c r="K578" i="4" l="1"/>
  <c r="L578" i="4" s="1"/>
  <c r="K577" i="4"/>
  <c r="L577" i="4" s="1"/>
  <c r="K576" i="4"/>
  <c r="L576" i="4" s="1"/>
  <c r="K575" i="4"/>
  <c r="L575" i="4" s="1"/>
  <c r="K574" i="4"/>
  <c r="L574" i="4" s="1"/>
  <c r="K573" i="4"/>
  <c r="L573" i="4" s="1"/>
  <c r="K572" i="4"/>
  <c r="L572" i="4" s="1"/>
  <c r="K571" i="4"/>
  <c r="L571" i="4" s="1"/>
  <c r="K570" i="4"/>
  <c r="L570" i="4" s="1"/>
  <c r="K569" i="4"/>
  <c r="L569" i="4" s="1"/>
  <c r="K568" i="4"/>
  <c r="L568" i="4" s="1"/>
  <c r="K567" i="4"/>
  <c r="L567" i="4" s="1"/>
  <c r="K566" i="4"/>
  <c r="L566" i="4" s="1"/>
  <c r="K565" i="4"/>
  <c r="L565" i="4" s="1"/>
  <c r="K564" i="4"/>
  <c r="L564" i="4" s="1"/>
  <c r="K563" i="4"/>
  <c r="L563" i="4" s="1"/>
  <c r="K562" i="4"/>
  <c r="L562" i="4" s="1"/>
  <c r="K561" i="4"/>
  <c r="L561" i="4" s="1"/>
  <c r="K559" i="4"/>
  <c r="L559" i="4" s="1"/>
  <c r="K558" i="4"/>
  <c r="L558" i="4" s="1"/>
  <c r="K557" i="4"/>
  <c r="L557" i="4" s="1"/>
  <c r="K560" i="4"/>
  <c r="L560" i="4" s="1"/>
  <c r="K172" i="5"/>
  <c r="L172" i="5" s="1"/>
  <c r="K171" i="5"/>
  <c r="L171" i="5" s="1"/>
  <c r="K170" i="5"/>
  <c r="L170" i="5" s="1"/>
  <c r="K166" i="5"/>
  <c r="L166" i="5" s="1"/>
  <c r="K165" i="5"/>
  <c r="L165" i="5" s="1"/>
  <c r="K164" i="5"/>
  <c r="L164" i="5" s="1"/>
  <c r="K163" i="5"/>
  <c r="L163" i="5" s="1"/>
  <c r="K162" i="5"/>
  <c r="L162" i="5" s="1"/>
  <c r="K161" i="5"/>
  <c r="L161" i="5" s="1"/>
  <c r="K160" i="5"/>
  <c r="L160" i="5" s="1"/>
  <c r="K159" i="5"/>
  <c r="L159" i="5" s="1"/>
  <c r="K158" i="5"/>
  <c r="L158" i="5" s="1"/>
  <c r="K156" i="5"/>
  <c r="L156" i="5" s="1"/>
  <c r="K155" i="5"/>
  <c r="L155" i="5" s="1"/>
  <c r="K154" i="5"/>
  <c r="L154" i="5" s="1"/>
  <c r="K153" i="5"/>
  <c r="L153" i="5" s="1"/>
  <c r="K151" i="5"/>
  <c r="L151" i="5" s="1"/>
  <c r="K150" i="5"/>
  <c r="L150" i="5" s="1"/>
  <c r="K148" i="5"/>
  <c r="L148" i="5" s="1"/>
  <c r="K147" i="5"/>
  <c r="L147" i="5" s="1"/>
  <c r="K146" i="5"/>
  <c r="L146" i="5" s="1"/>
  <c r="K145" i="5"/>
  <c r="L145" i="5" s="1"/>
  <c r="K144" i="5"/>
  <c r="L144" i="5" s="1"/>
  <c r="K143" i="5"/>
  <c r="L143" i="5" s="1"/>
  <c r="K139" i="5"/>
  <c r="L139" i="5" s="1"/>
  <c r="K140" i="5"/>
  <c r="L140" i="5" s="1"/>
  <c r="K138" i="5"/>
  <c r="L138" i="5" s="1"/>
  <c r="K136" i="5"/>
  <c r="L136" i="5" s="1"/>
  <c r="K133" i="5"/>
  <c r="L133" i="5" s="1"/>
  <c r="K132" i="5"/>
  <c r="L132" i="5" s="1"/>
  <c r="K131" i="5"/>
  <c r="L131" i="5" s="1"/>
  <c r="K130" i="5"/>
  <c r="L130" i="5" s="1"/>
  <c r="K129" i="5"/>
  <c r="L129" i="5" s="1"/>
  <c r="K128" i="5"/>
  <c r="L128" i="5" s="1"/>
  <c r="K127" i="5"/>
  <c r="L127" i="5" s="1"/>
  <c r="K126" i="5"/>
  <c r="L126" i="5" s="1"/>
  <c r="K125" i="5"/>
  <c r="L125" i="5" s="1"/>
  <c r="K123" i="5"/>
  <c r="L123" i="5" s="1"/>
  <c r="K118" i="5"/>
  <c r="L118" i="5" s="1"/>
  <c r="K122" i="5"/>
  <c r="L122" i="5" s="1"/>
  <c r="K121" i="5"/>
  <c r="L121" i="5" s="1"/>
  <c r="K120" i="5"/>
  <c r="L120" i="5" s="1"/>
  <c r="K117" i="5"/>
  <c r="L117" i="5" s="1"/>
  <c r="K116" i="5"/>
  <c r="L116" i="5" s="1"/>
  <c r="K115" i="5"/>
  <c r="L115" i="5" s="1"/>
  <c r="K114" i="5"/>
  <c r="L114" i="5" s="1"/>
  <c r="K113" i="5"/>
  <c r="L113" i="5" s="1"/>
  <c r="K112" i="5"/>
  <c r="L112" i="5" s="1"/>
  <c r="K110" i="5"/>
  <c r="L110" i="5" s="1"/>
  <c r="K109" i="5"/>
  <c r="L109" i="5" s="1"/>
  <c r="K108" i="5"/>
  <c r="L108" i="5" s="1"/>
  <c r="K107" i="5"/>
  <c r="L107" i="5" s="1"/>
  <c r="K106" i="5"/>
  <c r="L106" i="5" s="1"/>
  <c r="K105" i="5"/>
  <c r="L105" i="5" s="1"/>
  <c r="K104" i="5"/>
  <c r="L104" i="5" s="1"/>
  <c r="K103" i="5"/>
  <c r="L103" i="5" s="1"/>
  <c r="K102" i="5"/>
  <c r="L102" i="5" s="1"/>
  <c r="K101" i="5"/>
  <c r="L101" i="5" s="1"/>
  <c r="K100" i="5"/>
  <c r="L100" i="5" s="1"/>
  <c r="K99" i="5"/>
  <c r="L99" i="5" s="1"/>
  <c r="K98" i="5"/>
  <c r="L98" i="5" s="1"/>
  <c r="K95" i="5"/>
  <c r="L95" i="5" s="1"/>
  <c r="K94" i="5"/>
  <c r="L94" i="5" s="1"/>
  <c r="K93" i="5"/>
  <c r="L93" i="5" s="1"/>
  <c r="K92" i="5"/>
  <c r="L92" i="5" s="1"/>
  <c r="K91" i="5"/>
  <c r="L91" i="5" s="1"/>
  <c r="K90" i="5"/>
  <c r="L90" i="5" s="1"/>
  <c r="K89" i="5"/>
  <c r="L89" i="5" s="1"/>
  <c r="K87" i="5"/>
  <c r="L87" i="5" s="1"/>
  <c r="K86" i="5"/>
  <c r="L86" i="5" s="1"/>
  <c r="K85" i="5"/>
  <c r="L85" i="5" s="1"/>
  <c r="K83" i="5"/>
  <c r="L83" i="5" s="1"/>
  <c r="K81" i="5"/>
  <c r="L81" i="5" s="1"/>
  <c r="K80" i="5"/>
  <c r="L80" i="5" s="1"/>
  <c r="K79" i="5"/>
  <c r="L79" i="5" s="1"/>
  <c r="K78" i="5"/>
  <c r="L78" i="5" s="1"/>
  <c r="K77" i="5"/>
  <c r="L77" i="5" s="1"/>
  <c r="K76" i="5"/>
  <c r="L76" i="5" s="1"/>
  <c r="K75" i="5"/>
  <c r="L75" i="5" s="1"/>
  <c r="K74" i="5"/>
  <c r="L74" i="5" s="1"/>
  <c r="K73" i="5"/>
  <c r="L73" i="5" s="1"/>
  <c r="K68" i="5"/>
  <c r="L68" i="5" s="1"/>
  <c r="K70" i="5"/>
  <c r="L70" i="5" s="1"/>
  <c r="K69" i="5"/>
  <c r="L69" i="5" s="1"/>
  <c r="K66" i="5"/>
  <c r="L66" i="5" s="1"/>
  <c r="K64" i="5"/>
  <c r="L64" i="5" s="1"/>
  <c r="K63" i="5"/>
  <c r="L63" i="5" s="1"/>
  <c r="K62" i="5"/>
  <c r="L62" i="5" s="1"/>
  <c r="K61" i="5"/>
  <c r="L61" i="5" s="1"/>
  <c r="K60" i="5"/>
  <c r="L60" i="5" s="1"/>
  <c r="K59" i="5"/>
  <c r="L59" i="5" s="1"/>
  <c r="K58" i="5"/>
  <c r="L58" i="5" s="1"/>
  <c r="K56" i="5"/>
  <c r="L56" i="5" s="1"/>
  <c r="K55" i="5"/>
  <c r="L55" i="5" s="1"/>
  <c r="K54" i="5"/>
  <c r="L54" i="5" s="1"/>
  <c r="K53" i="5"/>
  <c r="L53" i="5" s="1"/>
  <c r="K52" i="5"/>
  <c r="L52" i="5" s="1"/>
  <c r="K50" i="5"/>
  <c r="L50" i="5" s="1"/>
  <c r="K49" i="5"/>
  <c r="L49" i="5" s="1"/>
  <c r="K48" i="5"/>
  <c r="L48" i="5" s="1"/>
  <c r="K45" i="5"/>
  <c r="L45" i="5" s="1"/>
  <c r="K43" i="5"/>
  <c r="L43" i="5" s="1"/>
  <c r="K39" i="5"/>
  <c r="L39" i="5" s="1"/>
  <c r="K37" i="5"/>
  <c r="L37" i="5" s="1"/>
  <c r="K44" i="5"/>
  <c r="L44" i="5" s="1"/>
  <c r="K38" i="5"/>
  <c r="L38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27" i="5"/>
  <c r="L27" i="5" s="1"/>
  <c r="K26" i="5"/>
  <c r="L26" i="5" s="1"/>
  <c r="K25" i="5"/>
  <c r="L25" i="5" s="1"/>
  <c r="K24" i="5"/>
  <c r="L24" i="5" s="1"/>
  <c r="K22" i="5"/>
  <c r="L22" i="5" s="1"/>
  <c r="K20" i="5"/>
  <c r="L20" i="5" s="1"/>
  <c r="K18" i="5"/>
  <c r="L18" i="5" s="1"/>
  <c r="K16" i="5"/>
  <c r="L16" i="5" s="1"/>
  <c r="K14" i="5"/>
  <c r="L14" i="5" s="1"/>
  <c r="K13" i="5"/>
  <c r="L13" i="5" s="1"/>
  <c r="K8" i="5"/>
  <c r="L8" i="5" s="1"/>
  <c r="K11" i="5"/>
  <c r="L11" i="5" s="1"/>
  <c r="K556" i="4" l="1"/>
  <c r="L556" i="4" s="1"/>
  <c r="B45" i="12" l="1"/>
  <c r="B37" i="12"/>
  <c r="B28" i="12"/>
  <c r="D49" i="12"/>
  <c r="D48" i="12"/>
  <c r="D43" i="12"/>
  <c r="D42" i="12"/>
  <c r="D41" i="12"/>
  <c r="D35" i="12"/>
  <c r="M35" i="12" s="1"/>
  <c r="D34" i="12"/>
  <c r="M34" i="12" s="1"/>
  <c r="D12" i="12"/>
  <c r="D11" i="12"/>
  <c r="N11" i="12" s="1"/>
  <c r="D10" i="12"/>
  <c r="M10" i="12" s="1"/>
  <c r="N12" i="12" l="1"/>
  <c r="I48" i="12"/>
  <c r="J48" i="12" s="1"/>
  <c r="N35" i="12"/>
  <c r="N34" i="12"/>
  <c r="N10" i="12"/>
  <c r="M12" i="12"/>
  <c r="O12" i="12" s="1"/>
  <c r="M11" i="12"/>
  <c r="N8" i="12" l="1"/>
  <c r="D26" i="12" s="1"/>
  <c r="N30" i="12"/>
  <c r="D31" i="12" s="1"/>
  <c r="D25" i="12" l="1"/>
  <c r="D18" i="12"/>
  <c r="D19" i="12"/>
  <c r="D24" i="12"/>
  <c r="D13" i="12"/>
  <c r="D9" i="12"/>
  <c r="D8" i="12"/>
  <c r="D14" i="12"/>
  <c r="D17" i="12"/>
  <c r="D21" i="12"/>
  <c r="D20" i="12"/>
  <c r="D22" i="12"/>
  <c r="D16" i="12"/>
  <c r="D32" i="12"/>
  <c r="D33" i="12"/>
  <c r="K38" i="4" l="1"/>
  <c r="L38" i="4" s="1"/>
  <c r="K47" i="4" l="1"/>
  <c r="L47" i="4" s="1"/>
  <c r="K41" i="4"/>
  <c r="L41" i="4" s="1"/>
  <c r="K32" i="4" l="1"/>
  <c r="L32" i="4" s="1"/>
  <c r="L634" i="4"/>
  <c r="L620" i="4"/>
  <c r="L612" i="4"/>
  <c r="L270" i="4"/>
  <c r="L71" i="4"/>
  <c r="L61" i="4"/>
  <c r="K634" i="4" l="1"/>
  <c r="K629" i="4"/>
  <c r="L629" i="4" s="1"/>
  <c r="K628" i="4"/>
  <c r="L628" i="4" s="1"/>
  <c r="K627" i="4"/>
  <c r="L627" i="4" s="1"/>
  <c r="K626" i="4"/>
  <c r="L626" i="4" s="1"/>
  <c r="K625" i="4"/>
  <c r="L625" i="4" s="1"/>
  <c r="K624" i="4"/>
  <c r="L624" i="4" s="1"/>
  <c r="K620" i="4"/>
  <c r="K618" i="4"/>
  <c r="L618" i="4" s="1"/>
  <c r="K617" i="4"/>
  <c r="L617" i="4" s="1"/>
  <c r="K616" i="4"/>
  <c r="L616" i="4" s="1"/>
  <c r="K615" i="4"/>
  <c r="L615" i="4" s="1"/>
  <c r="K614" i="4"/>
  <c r="L614" i="4" s="1"/>
  <c r="K613" i="4"/>
  <c r="L613" i="4" s="1"/>
  <c r="K612" i="4"/>
  <c r="K61" i="4" l="1"/>
  <c r="K63" i="4" l="1"/>
  <c r="L63" i="4" s="1"/>
  <c r="K64" i="4"/>
  <c r="L64" i="4" s="1"/>
  <c r="K65" i="4"/>
  <c r="L65" i="4" s="1"/>
  <c r="K66" i="4"/>
  <c r="L66" i="4" s="1"/>
  <c r="K67" i="4"/>
  <c r="L67" i="4" s="1"/>
  <c r="K68" i="4"/>
  <c r="L68" i="4" s="1"/>
  <c r="K69" i="4"/>
  <c r="L69" i="4" s="1"/>
  <c r="K70" i="4"/>
  <c r="L70" i="4" s="1"/>
  <c r="K71" i="4"/>
  <c r="K100" i="4"/>
  <c r="L100" i="4" s="1"/>
  <c r="K101" i="4"/>
  <c r="L101" i="4" s="1"/>
  <c r="K102" i="4"/>
  <c r="L102" i="4" s="1"/>
  <c r="K103" i="4"/>
  <c r="L103" i="4" s="1"/>
  <c r="K104" i="4"/>
  <c r="L104" i="4" s="1"/>
  <c r="K270" i="4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34" i="4"/>
  <c r="L34" i="4" s="1"/>
  <c r="K35" i="4"/>
  <c r="L35" i="4" s="1"/>
  <c r="K37" i="4"/>
  <c r="L37" i="4" s="1"/>
  <c r="K39" i="4"/>
  <c r="L39" i="4" s="1"/>
  <c r="K42" i="4"/>
  <c r="L42" i="4" s="1"/>
  <c r="K43" i="4"/>
  <c r="L43" i="4" s="1"/>
  <c r="K45" i="4"/>
  <c r="L45" i="4" s="1"/>
  <c r="K46" i="4"/>
  <c r="L46" i="4" s="1"/>
  <c r="K49" i="4"/>
  <c r="L49" i="4" s="1"/>
  <c r="K50" i="4"/>
  <c r="L50" i="4" s="1"/>
  <c r="K51" i="4"/>
  <c r="L51" i="4" s="1"/>
  <c r="K52" i="4"/>
  <c r="L52" i="4" s="1"/>
  <c r="K12" i="4"/>
  <c r="L12" i="4" s="1"/>
  <c r="D19" i="3" l="1"/>
  <c r="E19" i="3" s="1"/>
  <c r="E74" i="3"/>
  <c r="D74" i="3"/>
  <c r="D76" i="3" s="1"/>
  <c r="G74" i="3"/>
  <c r="G76" i="3" s="1"/>
  <c r="F74" i="3"/>
  <c r="E76" i="3" l="1"/>
  <c r="F76" i="3"/>
  <c r="D172" i="5" l="1"/>
  <c r="F172" i="5" s="1"/>
  <c r="E172" i="5" l="1"/>
  <c r="E36" i="3" l="1"/>
  <c r="D13" i="3"/>
  <c r="D29" i="3"/>
  <c r="C54" i="3"/>
  <c r="E46" i="3"/>
  <c r="F41" i="3"/>
  <c r="D18" i="3"/>
  <c r="E17" i="3" s="1"/>
  <c r="D58" i="3"/>
  <c r="C53" i="3"/>
  <c r="C46" i="3"/>
  <c r="D66" i="3"/>
  <c r="D111" i="3"/>
  <c r="D107" i="3"/>
  <c r="D101" i="3"/>
  <c r="D103" i="3" s="1"/>
  <c r="D65" i="3"/>
  <c r="E64" i="3" s="1"/>
  <c r="D63" i="3"/>
  <c r="E62" i="3" s="1"/>
  <c r="D71" i="3"/>
  <c r="D88" i="3"/>
  <c r="D92" i="3" s="1"/>
  <c r="D94" i="3" s="1"/>
  <c r="D25" i="3"/>
  <c r="E25" i="3" s="1"/>
  <c r="F252" i="1"/>
  <c r="D83" i="3"/>
  <c r="D86" i="3"/>
  <c r="D85" i="3"/>
  <c r="D87" i="3"/>
  <c r="D81" i="3"/>
  <c r="E80" i="3" s="1"/>
  <c r="D79" i="3"/>
  <c r="D60" i="3"/>
  <c r="D59" i="3"/>
  <c r="E24" i="3"/>
  <c r="D23" i="3"/>
  <c r="E23" i="3" s="1"/>
  <c r="D22" i="3"/>
  <c r="E22" i="3" s="1"/>
  <c r="D21" i="3"/>
  <c r="E21" i="3" s="1"/>
  <c r="E12" i="3" l="1"/>
  <c r="E14" i="3"/>
  <c r="G46" i="3"/>
  <c r="D90" i="3"/>
  <c r="D8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Cooke</author>
    <author>tc={5C50053C-1DCC-0342-8418-4BBC70BADF9E}</author>
    <author>tc={84971804-4F77-524D-823A-0BB73BAEEA53}</author>
    <author>tc={8DA56558-6441-D840-ACF5-6399F9F25AF0}</author>
    <author>tc={7FC3F7C1-D7E5-234D-8845-18D12C0DDC3E}</author>
    <author>tc={081D8958-BA4B-A94E-8193-32956B6D5539}</author>
    <author>tc={54D9DF0D-C4D9-2843-9392-8CB09981F850}</author>
    <author>tc={B7E4F914-24AB-D64D-BF3C-CC9625B06E1E}</author>
    <author>tc={595974EC-09A8-ED45-919F-19289AA4183D}</author>
    <author>tc={36655647-4C0B-FE48-A598-1BFD9BCB1EE8}</author>
    <author>tc={6DAE2261-5133-B44C-820F-73BC9E96BF03}</author>
    <author>tc={483A392B-EDF7-474B-90DF-A366F9D437FD}</author>
    <author>tc={5CB82A7A-475B-BF4A-BE66-1F012758E955}</author>
    <author>tc={88D635F1-B7A3-4840-879F-4E7B0D3C42E1}</author>
    <author>tc={9A13EE67-5FA8-A348-8532-65D1A9B2E150}</author>
    <author>tc={81CBFB58-9415-334B-9817-37999CB6C8AE}</author>
    <author>tc={24421711-78A7-4245-8EF2-659D60C35638}</author>
    <author>tc={CB829F40-93E6-F545-817D-448EDF0D1E35}</author>
    <author>tc={3CE1AC3E-52AA-8C4D-ABEF-890C6B3E2910}</author>
    <author>tc={F90F72F4-2FBF-B348-9A7D-2B9B03B01CFA}</author>
    <author>tc={716E1F15-1BF9-BC48-857F-BFEBC24BED18}</author>
    <author>tc={7353E9E4-6C76-B54F-AEBE-0D30461F626C}</author>
    <author>tc={18C4BDC2-6780-E643-B44F-48BDD5548217}</author>
    <author>tc={A2CDCCCE-3A5E-744B-9619-B5327556C7B9}</author>
    <author>tc={46AD50D2-E5DB-5047-8707-72991AB2A4EA}</author>
    <author>tc={4BBDD5DB-5F42-FB47-9C9E-76737D0DCC78}</author>
    <author>tc={A238D969-9DFA-0C40-A559-BE2730938691}</author>
    <author>tc={2C38F4CD-D5C3-744D-B748-B12079F0FE53}</author>
    <author>tc={105A93FD-D8BA-5E45-9632-CAFB0C65A428}</author>
    <author>tc={CCB1C06D-D6C3-A943-83D9-F2497866B492}</author>
    <author>tc={F0AD18D5-797F-AA43-9E21-378E047E09F2}</author>
    <author>tc={9EB67F11-9BF9-8B48-A199-50933F5B92BB}</author>
    <author>tc={C1632DF1-101F-9646-AC5C-E5FDF36A6400}</author>
    <author>tc={FC11774A-8720-1B4A-B5BD-43E0E3704585}</author>
    <author>tc={B940399F-DCE3-8D4C-AA36-127074C29E79}</author>
    <author>tc={B1A358FC-54C1-3C4B-A5FC-C8C4F2B1D3AB}</author>
    <author>tc={C48D17FB-065D-E74F-A00F-5755A9849634}</author>
    <author>tc={DEEF954D-DC28-AD46-AE99-693F5BE96A80}</author>
    <author>tc={34A39CF5-D1DF-654D-863B-172AADB15B60}</author>
    <author>tc={622B572B-C063-C64E-AC0A-6CFF89E920F2}</author>
    <author>tc={9B395CBE-27AF-BA49-9C8F-3F7D58E755D9}</author>
    <author>tc={7158C6A5-F2C1-A94A-95D4-4CAF48DEFFFB}</author>
    <author>tc={3CF209CC-395A-DE44-9181-1338763E98C7}</author>
    <author>tc={79389E5D-212E-2643-B22E-7EEF729CABEB}</author>
    <author>tc={E1FF3EBB-AFD8-F449-AA3C-1B8D4A442E64}</author>
    <author>tc={794FD858-AB53-6646-A152-FCB1F51510B0}</author>
  </authors>
  <commentList>
    <comment ref="J78" authorId="0" shapeId="0" xr:uid="{2296DD38-7102-0E43-8728-751D436636E7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CHAMPAGNE FLOAT</t>
        </r>
      </text>
    </comment>
    <comment ref="J79" authorId="0" shapeId="0" xr:uid="{34D650E4-8E6E-DF4D-935D-6F13630E01A9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CHAMPAGNE FLOAT</t>
        </r>
      </text>
    </comment>
    <comment ref="A126" authorId="1" shapeId="0" xr:uid="{5C50053C-1DCC-0342-8418-4BBC70BADF9E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Dropped from line</t>
      </text>
    </comment>
    <comment ref="A152" authorId="2" shapeId="0" xr:uid="{84971804-4F77-524D-823A-0BB73BAEEA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WALNUT CAP ACRYLIC NO MAT </t>
      </text>
    </comment>
    <comment ref="A153" authorId="3" shapeId="0" xr:uid="{8DA56558-6441-D840-ACF5-6399F9F25AF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WHITE ACYRLIC no mat
</t>
      </text>
    </comment>
    <comment ref="A157" authorId="4" shapeId="0" xr:uid="{7FC3F7C1-D7E5-234D-8845-18D12C0DDC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WHITE ACYRLIC no mat
</t>
      </text>
    </comment>
    <comment ref="J223" authorId="5" shapeId="0" xr:uid="{081D8958-BA4B-A94E-8193-32956B6D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BLK TO NAT 4.20.22</t>
      </text>
    </comment>
    <comment ref="E385" authorId="6" shapeId="0" xr:uid="{54D9DF0D-C4D9-2843-9392-8CB09981F850}">
      <text>
        <t>[Threaded comment]
Your version of Excel allows you to read this threaded comment; however, any edits to it will get removed if the file is opened in a newer version of Excel. Learn more: https://go.microsoft.com/fwlink/?linkid=870924
Comment:
    size updated 7.14.22</t>
      </text>
    </comment>
    <comment ref="A433" authorId="7" shapeId="0" xr:uid="{B7E4F914-24AB-D64D-BF3C-CC9625B06E1E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OF COCO SKU</t>
      </text>
    </comment>
    <comment ref="J434" authorId="8" shapeId="0" xr:uid="{595974EC-09A8-ED45-919F-19289AA4183D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BF 4.20.22</t>
      </text>
    </comment>
    <comment ref="A436" authorId="9" shapeId="0" xr:uid="{36655647-4C0B-FE48-A598-1BFD9BCB1EE8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OF COCO SKU</t>
      </text>
    </comment>
    <comment ref="J437" authorId="10" shapeId="0" xr:uid="{6DAE2261-5133-B44C-820F-73BC9E96BF03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BF 4.20.22</t>
      </text>
    </comment>
    <comment ref="A471" authorId="0" shapeId="0" xr:uid="{552AF8CE-0EA2-B546-8B87-B71BF909CF5B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DISCONTINUED 8.11.21 TR TO CANVAS</t>
        </r>
      </text>
    </comment>
    <comment ref="A473" authorId="0" shapeId="0" xr:uid="{435D6B45-A96B-C94E-AC07-A16D975C9C1E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DISCONTINUED 8.11.21 TR TO CANVAS</t>
        </r>
      </text>
    </comment>
    <comment ref="A475" authorId="0" shapeId="0" xr:uid="{B68BD256-F032-0940-AF21-EC99614651CA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DISCONTINUED 8.11.21 TR TO CANVAS</t>
        </r>
      </text>
    </comment>
    <comment ref="A477" authorId="0" shapeId="0" xr:uid="{ED255B8B-DCAF-E349-9E01-9D2C5690A08A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DISCONTINUED 8.11.21 TR TO CANVAS</t>
        </r>
      </text>
    </comment>
    <comment ref="J523" authorId="11" shapeId="0" xr:uid="{483A392B-EDF7-474B-90DF-A366F9D437FD}">
      <text>
        <t>[Threaded comment]
Your version of Excel allows you to read this threaded comment; however, any edits to it will get removed if the file is opened in a newer version of Excel. Learn more: https://go.microsoft.com/fwlink/?linkid=870924
Comment:
    CHAMPAGNE FLOAT</t>
      </text>
    </comment>
    <comment ref="A603" authorId="12" shapeId="0" xr:uid="{00000000-0006-0000-0000-00000F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PDR 5.5.21 leave Sonder on Inca.  RH on SwissQ</t>
      </text>
    </comment>
    <comment ref="J679" authorId="13" shapeId="0" xr:uid="{88D635F1-B7A3-4840-879F-4E7B0D3C42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NF 4.20.22</t>
      </text>
    </comment>
    <comment ref="B735" authorId="14" shapeId="0" xr:uid="{9A13EE67-5FA8-A348-8532-65D1A9B2E150}">
      <text>
        <t>[Threaded comment]
Your version of Excel allows you to read this threaded comment; however, any edits to it will get removed if the file is opened in a newer version of Excel. Learn more: https://go.microsoft.com/fwlink/?linkid=870924
Comment:
    RH 10029362GMNT</t>
      </text>
    </comment>
    <comment ref="J748" authorId="15" shapeId="0" xr:uid="{81CBFB58-9415-334B-9817-37999CB6C8AE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GW TO NF 4.20.22</t>
      </text>
    </comment>
    <comment ref="C781" authorId="16" shapeId="0" xr:uid="{24421711-78A7-4245-8EF2-659D60C356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12X24 FROM 12X6 9.21.23 PER SL</t>
      </text>
    </comment>
    <comment ref="I890" authorId="17" shapeId="0" xr:uid="{CB829F40-93E6-F545-817D-448EDF0D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CHG FROM BA TO SHADOW BOX PER RH Deckle Edge
</t>
      </text>
    </comment>
    <comment ref="I891" authorId="18" shapeId="0" xr:uid="{3CE1AC3E-52AA-8C4D-ABEF-890C6B3E29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CHG FROM BA TO SHADOW BOX PER RH Deckle Edge
</t>
      </text>
    </comment>
    <comment ref="A941" authorId="19" shapeId="0" xr:uid="{F90F72F4-2FBF-B348-9A7D-2B9B03B01CFA}">
      <text>
        <t>[Threaded comment]
Your version of Excel allows you to read this threaded comment; however, any edits to it will get removed if the file is opened in a newer version of Excel. Learn more: https://go.microsoft.com/fwlink/?linkid=870924
Comment:
    RH SPO request Jan24</t>
      </text>
    </comment>
    <comment ref="B994" authorId="20" shapeId="0" xr:uid="{716E1F15-1BF9-BC48-857F-BFEBC24BED18}">
      <text>
        <t>[Threaded comment]
Your version of Excel allows you to read this threaded comment; however, any edits to it will get removed if the file is opened in a newer version of Excel. Learn more: https://go.microsoft.com/fwlink/?linkid=870924
Comment:
    SR-ART-11513-C SONDER #</t>
      </text>
    </comment>
    <comment ref="B1258" authorId="21" shapeId="0" xr:uid="{7353E9E4-6C76-B54F-AEBE-0D30461F626C}">
      <text>
        <t>[Threaded comment]
Your version of Excel allows you to read this threaded comment; however, any edits to it will get removed if the file is opened in a newer version of Excel. Learn more: https://go.microsoft.com/fwlink/?linkid=870924
Comment:
    RH 10062462GMNT</t>
      </text>
    </comment>
    <comment ref="B1411" authorId="22" shapeId="0" xr:uid="{18C4BDC2-6780-E643-B44F-48BDD5548217}">
      <text>
        <t>[Threaded comment]
Your version of Excel allows you to read this threaded comment; however, any edits to it will get removed if the file is opened in a newer version of Excel. Learn more: https://go.microsoft.com/fwlink/?linkid=870924
Comment:
    10062048GMNT RH removed 3/23</t>
      </text>
    </comment>
    <comment ref="A1463" authorId="0" shapeId="0" xr:uid="{00000000-0006-0000-0000-00000A000000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chg'd 8.13.20 to match SO56 and Acu system from GP2001709</t>
        </r>
      </text>
    </comment>
    <comment ref="A1464" authorId="0" shapeId="0" xr:uid="{00000000-0006-0000-0000-00000B000000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chg'd 8.13.20 to match SO56 and Acu system from GP2001709</t>
        </r>
      </text>
    </comment>
    <comment ref="C1481" authorId="23" shapeId="0" xr:uid="{A2CDCCCE-3A5E-744B-9619-B5327556C7B9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16x24 to 20x30 1.31.22
Reply:
    resize to 16x20 2.28.22</t>
      </text>
    </comment>
    <comment ref="C1698" authorId="24" shapeId="0" xr:uid="{46AD50D2-E5DB-5047-8707-72991AB2A4EA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change to 20x16. Laura to confirm 3.2.22</t>
      </text>
    </comment>
    <comment ref="C1705" authorId="25" shapeId="0" xr:uid="{4BBDD5DB-5F42-FB47-9C9E-76737D0DCC78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Canvas swatch 6”x6”
Card printed 6.25”x7.5”</t>
      </text>
    </comment>
    <comment ref="J1738" authorId="26" shapeId="0" xr:uid="{A238D969-9DFA-0C40-A559-BE2730938691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GW 4.20.22</t>
      </text>
    </comment>
    <comment ref="J1739" authorId="27" shapeId="0" xr:uid="{2C38F4CD-D5C3-744D-B748-B12079F0FE53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GW 4.20.22</t>
      </text>
    </comment>
    <comment ref="J1740" authorId="28" shapeId="0" xr:uid="{105A93FD-D8BA-5E45-9632-CAFB0C65A428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GW 4.20.22</t>
      </text>
    </comment>
    <comment ref="J1856" authorId="29" shapeId="0" xr:uid="{CCB1C06D-D6C3-A943-83D9-F2497866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GF 6.14.22</t>
      </text>
    </comment>
    <comment ref="G1990" authorId="30" shapeId="0" xr:uid="{F0AD18D5-797F-AA43-9E21-378E047E09F2}">
      <text>
        <t>[Threaded comment]
Your version of Excel allows you to read this threaded comment; however, any edits to it will get removed if the file is opened in a newer version of Excel. Learn more: https://go.microsoft.com/fwlink/?linkid=870924
Comment:
    Chg’d to Syno to Red+ 9.5.23 per SH</t>
      </text>
    </comment>
    <comment ref="G1992" authorId="31" shapeId="0" xr:uid="{9EB67F11-9BF9-8B48-A199-50933F5B92BB}">
      <text>
        <t>[Threaded comment]
Your version of Excel allows you to read this threaded comment; however, any edits to it will get removed if the file is opened in a newer version of Excel. Learn more: https://go.microsoft.com/fwlink/?linkid=870924
Comment:
    Chg’d to Syno to Red+ 9.5.23 per SH</t>
      </text>
    </comment>
    <comment ref="A2004" authorId="32" shapeId="0" xr:uid="{C1632DF1-101F-9646-AC5C-E5FDF36A6400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20x16 6.15.23 from 16x20 per hannah</t>
      </text>
    </comment>
    <comment ref="H2025" authorId="33" shapeId="0" xr:uid="{FC11774A-8720-1B4A-B5BD-43E0E370458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INCA 12.6.21 per ES</t>
      </text>
    </comment>
    <comment ref="H2026" authorId="34" shapeId="0" xr:uid="{B940399F-DCE3-8D4C-AA36-127074C29E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INCA 12.6.21 per ES</t>
      </text>
    </comment>
    <comment ref="H2028" authorId="35" shapeId="0" xr:uid="{B1A358FC-54C1-3C4B-A5FC-C8C4F2B1D3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inca 12.6.21 per ES</t>
      </text>
    </comment>
    <comment ref="J2077" authorId="36" shapeId="0" xr:uid="{C48D17FB-065D-E74F-A00F-5755A9849634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GF 6.14.22</t>
      </text>
    </comment>
    <comment ref="C2184" authorId="37" shapeId="0" xr:uid="{DEEF954D-DC28-AD46-AE99-693F5BE96A80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UNTITLED I 111/20/23</t>
      </text>
    </comment>
    <comment ref="C2185" authorId="38" shapeId="0" xr:uid="{34A39CF5-D1DF-654D-863B-172AADB15B60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UNTITLED I 111/20/23</t>
      </text>
    </comment>
    <comment ref="C2186" authorId="39" shapeId="0" xr:uid="{622B572B-C063-C64E-AC0A-6CFF89E920F2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UNTITLED I 111/20/23</t>
      </text>
    </comment>
    <comment ref="J2203" authorId="40" shapeId="0" xr:uid="{9B395CBE-27AF-BA49-9C8F-3F7D58E755D9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from WF to NF 4.20.22</t>
      </text>
    </comment>
    <comment ref="B2291" authorId="41" shapeId="0" xr:uid="{7158C6A5-F2C1-A94A-95D4-4CAF48DEFFFB}">
      <text>
        <t>[Threaded comment]
Your version of Excel allows you to read this threaded comment; however, any edits to it will get removed if the file is opened in a newer version of Excel. Learn more: https://go.microsoft.com/fwlink/?linkid=870924
Comment:
    RH 10014684GMNT</t>
      </text>
    </comment>
    <comment ref="J2548" authorId="42" shapeId="0" xr:uid="{3CF209CC-395A-DE44-9181-1338763E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GF 6.14.22</t>
      </text>
    </comment>
    <comment ref="J2552" authorId="43" shapeId="0" xr:uid="{79389E5D-212E-2643-B22E-7EEF729CABEB}">
      <text>
        <t>[Threaded comment]
Your version of Excel allows you to read this threaded comment; however, any edits to it will get removed if the file is opened in a newer version of Excel. Learn more: https://go.microsoft.com/fwlink/?linkid=870924
Comment:
    chg to GF 6.14.22</t>
      </text>
    </comment>
    <comment ref="C2600" authorId="44" shapeId="0" xr:uid="{E1FF3EBB-AFD8-F449-AA3C-1B8D4A442E64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change from FAIL to FALL</t>
      </text>
    </comment>
    <comment ref="B2665" authorId="45" shapeId="0" xr:uid="{794FD858-AB53-6646-A152-FCB1F51510B0}">
      <text>
        <t>[Threaded comment]
Your version of Excel allows you to read this threaded comment; however, any edits to it will get removed if the file is opened in a newer version of Excel. Learn more: https://go.microsoft.com/fwlink/?linkid=870924
Comment:
    RH 10088635GMNT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tc={B18AA621-9AFB-A341-866A-D213E853FFB7}</author>
    <author>tc={3307FAD9-C4D0-5949-AE7D-FEF7762529ED}</author>
    <author>tc={464634E0-847F-5346-84D4-A9B2C6C87AFC}</author>
    <author>tc={97DDBCB1-1408-8B4A-819E-24F9F1E19199}</author>
    <author>tc={FF4C4165-CB1D-7943-9D74-0FAC1DB9335D}</author>
    <author>tc={AE627C7F-DB35-D041-A715-C9155B456D2C}</author>
    <author>tc={FD8AA526-C2B8-224C-A03D-F5F2CD3E0D50}</author>
    <author>tc={0BFA6F91-8DAB-2040-9BB6-0E5A8C92F907}</author>
    <author>tc={1150A089-56DF-6C4A-81F4-C4FB66EF4828}</author>
  </authors>
  <commentList>
    <comment ref="D12" authorId="0" shapeId="0" xr:uid="{B18AA621-9AFB-A341-866A-D213E853FFB7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canvas cost 10.15.21 from  $ .43
Reply:
    5/2/22 Price inc. to 0.55 for 122”
Reply:
    10.3.23 price decrease to 0.53 for 122”</t>
      </text>
    </comment>
    <comment ref="D28" authorId="1" shapeId="0" xr:uid="{3307FAD9-C4D0-5949-AE7D-FEF7762529E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Inca data 11/22</t>
      </text>
    </comment>
    <comment ref="C29" authorId="2" shapeId="0" xr:uid="{464634E0-847F-5346-84D4-A9B2C6C87AFC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landed ink cost 9/22</t>
      </text>
    </comment>
    <comment ref="D31" authorId="3" shapeId="0" xr:uid="{97DDBCB1-1408-8B4A-819E-24F9F1E1919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11/22</t>
      </text>
    </comment>
    <comment ref="B36" authorId="4" shapeId="0" xr:uid="{FF4C4165-CB1D-7943-9D74-0FAC1DB9335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11/22 landed cost (9/22)</t>
      </text>
    </comment>
    <comment ref="C36" authorId="5" shapeId="0" xr:uid="{AE627C7F-DB35-D041-A715-C9155B456D2C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11/22</t>
      </text>
    </comment>
    <comment ref="C37" authorId="6" shapeId="0" xr:uid="{FD8AA526-C2B8-224C-A03D-F5F2CD3E0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ink profile. Reduce $5.55 to $5.0 5/2/22
Reply:
    New ink profile cost  11/22 from $5.55</t>
      </text>
    </comment>
    <comment ref="B40" authorId="7" shapeId="0" xr:uid="{0BFA6F91-8DAB-2040-9BB6-0E5A8C92F907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11/22 landed cost (9/22)</t>
      </text>
    </comment>
    <comment ref="C40" authorId="8" shapeId="0" xr:uid="{1150A089-56DF-6C4A-81F4-C4FB66EF482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11/30/21 new calc Zephyr
Reply:
    update 9/30 data on 11/22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Cooke</author>
  </authors>
  <commentList>
    <comment ref="H1" authorId="0" shapeId="0" xr:uid="{00000000-0006-0000-0500-000001000000}">
      <text>
        <r>
          <rPr>
            <b/>
            <sz val="10"/>
            <color rgb="FF000000"/>
            <rFont val="Tahoma"/>
            <family val="2"/>
          </rPr>
          <t>Michael Cooke: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stretch and FPS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ock_Items" type="4" refreshedVersion="1" background="1" saveData="1">
    <webPr firstRow="1" xl2000="1" url="https://generalpublic.acumatica.com//Export/GenInqExcelQuery.axd?companyid=PILOT" post="requestData=%7B%22company%22%3A%22PILOT%22%2C%22parameters%22%3A%7B%7D%2C%22filter_name%22%3A%22Saved%20Filter%22%2C%22filters%22%3A%7B%7D%2C%22data%22%3A%7B%22design_id%22%3A%22e4352bbd-a53a-42c4-9b96-e9f0fda070c7%22%2C%22parameters%22%3Anull%2C%22filters%22%3A%5B%5D%2C%22fields%22%3A%22InventoryItem_inventoryCD%2CInventoryItem_descr%2CInventoryItem_itemType%2CInventoryItem_itemClassID%2CInventoryItem_postClassID%2CInventoryItem_taxCategoryID%2CInventoryItem_dfltSiteID%2CInventoryItem_baseUnit%2CInventoryItem_basePrice%2CInventoryItem_itemStatus%22%7D%7D" htmlFormat="all"/>
  </connection>
</connections>
</file>

<file path=xl/sharedStrings.xml><?xml version="1.0" encoding="utf-8"?>
<sst xmlns="http://schemas.openxmlformats.org/spreadsheetml/2006/main" count="27833" uniqueCount="8048">
  <si>
    <t>Customer</t>
  </si>
  <si>
    <t>Collection</t>
  </si>
  <si>
    <t>INVENTORY ID</t>
  </si>
  <si>
    <t>ALTERNATE ID</t>
  </si>
  <si>
    <t>Description</t>
  </si>
  <si>
    <t>Artist</t>
  </si>
  <si>
    <t>VO</t>
  </si>
  <si>
    <t>OD</t>
  </si>
  <si>
    <t>Print Type</t>
  </si>
  <si>
    <t>Substrate</t>
  </si>
  <si>
    <t>Frame</t>
  </si>
  <si>
    <t>Color</t>
  </si>
  <si>
    <t>Work Center</t>
  </si>
  <si>
    <t>VO Wdth</t>
  </si>
  <si>
    <t>VO Hgt</t>
  </si>
  <si>
    <t>Min VO</t>
  </si>
  <si>
    <t>Max VO</t>
  </si>
  <si>
    <t>OD Wdth</t>
  </si>
  <si>
    <t>OD Hgt</t>
  </si>
  <si>
    <t>Print Wth</t>
  </si>
  <si>
    <t>Print Ht</t>
  </si>
  <si>
    <t>Canvas Roll</t>
  </si>
  <si>
    <t>Cut Width</t>
  </si>
  <si>
    <t>Cut Height</t>
  </si>
  <si>
    <t>Substrate SF</t>
  </si>
  <si>
    <t>Ink g/mL</t>
  </si>
  <si>
    <t>Substrate $</t>
  </si>
  <si>
    <t>Ink $</t>
  </si>
  <si>
    <t>GP Labor/unit</t>
  </si>
  <si>
    <t>CALI FINISH</t>
  </si>
  <si>
    <t>GP FINISH</t>
  </si>
  <si>
    <t>Royalty</t>
  </si>
  <si>
    <t>Total Cost</t>
  </si>
  <si>
    <t>Margin</t>
  </si>
  <si>
    <t>Price/Sinch</t>
  </si>
  <si>
    <t>OD Sq Inch</t>
  </si>
  <si>
    <t>Frame2</t>
  </si>
  <si>
    <t>Print</t>
  </si>
  <si>
    <t>Column9</t>
  </si>
  <si>
    <t>GP10547-GW</t>
  </si>
  <si>
    <t>10061989GMNT</t>
  </si>
  <si>
    <t>16 DAYS OF RAIN 30X40</t>
  </si>
  <si>
    <t>Kim Frances</t>
  </si>
  <si>
    <t>30X40</t>
  </si>
  <si>
    <t>Synograph</t>
  </si>
  <si>
    <t>Canvas</t>
  </si>
  <si>
    <t>Gallery Wrap</t>
  </si>
  <si>
    <t>GW</t>
  </si>
  <si>
    <t>GP1054701-BF</t>
  </si>
  <si>
    <t>10156613BLK</t>
  </si>
  <si>
    <t>16 DAYS OF RAIN 68X90</t>
  </si>
  <si>
    <t>68X90</t>
  </si>
  <si>
    <t>69X91</t>
  </si>
  <si>
    <t>Floater Frame</t>
  </si>
  <si>
    <t>BF</t>
  </si>
  <si>
    <t>GP1054701-GF</t>
  </si>
  <si>
    <t>10156613GLD</t>
  </si>
  <si>
    <t>GF</t>
  </si>
  <si>
    <t>GP1054701-GW</t>
  </si>
  <si>
    <t>10156613GMNT</t>
  </si>
  <si>
    <t>GP1054701-NF</t>
  </si>
  <si>
    <t>10156613NATL</t>
  </si>
  <si>
    <t>NF</t>
  </si>
  <si>
    <t>GP1054702-BC</t>
  </si>
  <si>
    <t>16 DAYS OF RAIN 72X96</t>
  </si>
  <si>
    <t>72X96</t>
  </si>
  <si>
    <t>74X98</t>
  </si>
  <si>
    <t>Cap Frame</t>
  </si>
  <si>
    <t>BC</t>
  </si>
  <si>
    <t>GP1054702-BF</t>
  </si>
  <si>
    <t>73X97</t>
  </si>
  <si>
    <t>GP1054702-GF</t>
  </si>
  <si>
    <t>GP1054702-GW</t>
  </si>
  <si>
    <t>GP1054702-NF</t>
  </si>
  <si>
    <t>BP2003624-BA</t>
  </si>
  <si>
    <t>SOLO SERIES VIII 44X60</t>
  </si>
  <si>
    <t>Seb Sweatman</t>
  </si>
  <si>
    <t>44X60</t>
  </si>
  <si>
    <t>49X65</t>
  </si>
  <si>
    <t>Work on Paper</t>
  </si>
  <si>
    <t>Paper</t>
  </si>
  <si>
    <t>BASB Acrylic (DECKLE 2" Mat)</t>
  </si>
  <si>
    <t>BA</t>
  </si>
  <si>
    <t>GP2002912-GW</t>
  </si>
  <si>
    <t>7AM 24X36</t>
  </si>
  <si>
    <t>Atlasbaba</t>
  </si>
  <si>
    <t>24X36</t>
  </si>
  <si>
    <t>GP2010130-NF</t>
  </si>
  <si>
    <t>A BROWN AND A WHITE HORSE 14X10</t>
  </si>
  <si>
    <t>GP Public Domain</t>
  </si>
  <si>
    <t>14X10</t>
  </si>
  <si>
    <t>15X11</t>
  </si>
  <si>
    <t>Reductive</t>
  </si>
  <si>
    <t>GP2000633-GW</t>
  </si>
  <si>
    <t>A DIFFERENT SHADE OF BLUE I 48X48</t>
  </si>
  <si>
    <t>Dustin Rousseau</t>
  </si>
  <si>
    <t>48X48</t>
  </si>
  <si>
    <t>GP2010121-GT</t>
  </si>
  <si>
    <t>A DOG ON A CHAIR 9X12</t>
  </si>
  <si>
    <t>9X12</t>
  </si>
  <si>
    <t>Gallery Wrap + Tacks</t>
  </si>
  <si>
    <t>GT</t>
  </si>
  <si>
    <t>GP2006605-GW</t>
  </si>
  <si>
    <t>A MILLION KISSES 33X50</t>
  </si>
  <si>
    <t>Freddy Bosche</t>
  </si>
  <si>
    <t>33X50</t>
  </si>
  <si>
    <t>GP2001940-GW</t>
  </si>
  <si>
    <t>A MOMENT OF MIST  II 42X52 (original)</t>
  </si>
  <si>
    <t>Kristin Brin</t>
  </si>
  <si>
    <t>42X52</t>
  </si>
  <si>
    <t>GP2001939-GW</t>
  </si>
  <si>
    <t>A MOMENT OF MIST I 42X52 (contemporary)</t>
  </si>
  <si>
    <t>GP200161701-BF</t>
  </si>
  <si>
    <t>A WEAVER OF TALES 24X36</t>
  </si>
  <si>
    <t>Keren Toledano</t>
  </si>
  <si>
    <t>25X27</t>
  </si>
  <si>
    <t xml:space="preserve"> </t>
  </si>
  <si>
    <t>GP2001617-BF</t>
  </si>
  <si>
    <t>A WEAVER OF TALES 36X48</t>
  </si>
  <si>
    <t>36X48</t>
  </si>
  <si>
    <t>37X49</t>
  </si>
  <si>
    <t>GP2001617-GW</t>
  </si>
  <si>
    <t>GP10350-GW</t>
  </si>
  <si>
    <t>ABEDARE IN SPRING 24X24</t>
  </si>
  <si>
    <t>Leslie Nix</t>
  </si>
  <si>
    <t>24X24</t>
  </si>
  <si>
    <t>GP2000317-BF</t>
  </si>
  <si>
    <t>ABSENT 48X48</t>
  </si>
  <si>
    <t>Christian Klingeler</t>
  </si>
  <si>
    <t>49X49</t>
  </si>
  <si>
    <t>SNOW ON TREES II 20X16</t>
  </si>
  <si>
    <t>Koen Lybaert</t>
  </si>
  <si>
    <t>20X16</t>
  </si>
  <si>
    <t>22X18</t>
  </si>
  <si>
    <t>Cap Acrylic</t>
  </si>
  <si>
    <t xml:space="preserve">	GP10364-BA</t>
  </si>
  <si>
    <t>COUNTRYSIDE II</t>
  </si>
  <si>
    <t>19X19</t>
  </si>
  <si>
    <t>21X21</t>
  </si>
  <si>
    <t>Ink Print</t>
  </si>
  <si>
    <t>Cap Acrylic (No Mat)</t>
  </si>
  <si>
    <t xml:space="preserve">	GP10365-BA</t>
  </si>
  <si>
    <t>COUNTRYSIDE III</t>
  </si>
  <si>
    <t xml:space="preserve">	GP10366-BA</t>
  </si>
  <si>
    <t>FLOWER FIELD I 20X16</t>
  </si>
  <si>
    <t xml:space="preserve">	GP10367-BA</t>
  </si>
  <si>
    <t>FLOWER FIELD II 20X16</t>
  </si>
  <si>
    <t xml:space="preserve">	GP10368-BA</t>
  </si>
  <si>
    <t>SNOW ON TREES I 20X16</t>
  </si>
  <si>
    <t xml:space="preserve">	GP2001839-GW</t>
  </si>
  <si>
    <t>WATERFALL V 31X47</t>
  </si>
  <si>
    <t>31x47</t>
  </si>
  <si>
    <t xml:space="preserve">	GP200184101-BC</t>
  </si>
  <si>
    <t>WATERFALL VII 64X96</t>
  </si>
  <si>
    <t>64X96</t>
  </si>
  <si>
    <t>65X97</t>
  </si>
  <si>
    <t xml:space="preserve">	GP200184101-GW</t>
  </si>
  <si>
    <t xml:space="preserve">	GP2001841-GW</t>
  </si>
  <si>
    <t>10088681GMNT</t>
  </si>
  <si>
    <t>WATERFALL VII 31X47</t>
  </si>
  <si>
    <t>31X47</t>
  </si>
  <si>
    <t xml:space="preserve">	GP200184601-BC</t>
  </si>
  <si>
    <t>WATERFALL XII 64X96</t>
  </si>
  <si>
    <t xml:space="preserve">	GP200184601-GW</t>
  </si>
  <si>
    <t xml:space="preserve">	GP2001846-GW</t>
  </si>
  <si>
    <t>10088648GMNT</t>
  </si>
  <si>
    <t>WATERFALL XII 31X47</t>
  </si>
  <si>
    <t xml:space="preserve">	GP2001849-GW</t>
  </si>
  <si>
    <t>WATERFALL XV 31X47</t>
  </si>
  <si>
    <t>GP1000201AP-UF</t>
  </si>
  <si>
    <t>ABSTRACT 583 48X60 ARTPROOF UNFRAMED</t>
  </si>
  <si>
    <t>48X60</t>
  </si>
  <si>
    <t>Poster Paper</t>
  </si>
  <si>
    <t>Unframed</t>
  </si>
  <si>
    <t>UF</t>
  </si>
  <si>
    <t>GP1000201S-BF</t>
  </si>
  <si>
    <t>ABSTRACT 583 48X60</t>
  </si>
  <si>
    <t>49X61</t>
  </si>
  <si>
    <t>GP1000201S-GW</t>
  </si>
  <si>
    <t>GP1000201S-NF</t>
  </si>
  <si>
    <t>GP10002-BC</t>
  </si>
  <si>
    <t>41450763BLK</t>
  </si>
  <si>
    <t>ABSTRACT 583  48X62</t>
  </si>
  <si>
    <t>48X62</t>
  </si>
  <si>
    <t>50X64</t>
  </si>
  <si>
    <t>GP10030-BC</t>
  </si>
  <si>
    <t>41450767BLK</t>
  </si>
  <si>
    <t>ABSTRACT 779  39X55</t>
  </si>
  <si>
    <t>39X55</t>
  </si>
  <si>
    <t>41X57</t>
  </si>
  <si>
    <t>GP10030-GW</t>
  </si>
  <si>
    <t>41450767GMNT</t>
  </si>
  <si>
    <t>GP1003101AP-UF</t>
  </si>
  <si>
    <t>ALMOST BLUE VII 48X60 ARTPROOF UNFRAMED</t>
  </si>
  <si>
    <t>GP1003101S-BF</t>
  </si>
  <si>
    <t>ALMOST BLUE VII 48X60</t>
  </si>
  <si>
    <t>GP1003101S-GW</t>
  </si>
  <si>
    <t>GP1003101S-NF</t>
  </si>
  <si>
    <t>GP10031-BC</t>
  </si>
  <si>
    <t>41450759BLK</t>
  </si>
  <si>
    <t>ALMOST BLUE VII  54X72</t>
  </si>
  <si>
    <t>54X72</t>
  </si>
  <si>
    <t>56X74</t>
  </si>
  <si>
    <t>GP10031-GW</t>
  </si>
  <si>
    <t>41450759GMNT</t>
  </si>
  <si>
    <t>GP1005501AP-UF</t>
  </si>
  <si>
    <t>ABSTRACT 2056 48X60 ARTPROOF UNFRAMED</t>
  </si>
  <si>
    <t>GP1005501S-BF</t>
  </si>
  <si>
    <t>ABSTRACT 2056 48X60</t>
  </si>
  <si>
    <t>GP1005501S-GW</t>
  </si>
  <si>
    <t>GP1005501S-NF</t>
  </si>
  <si>
    <t>GP10055-BC</t>
  </si>
  <si>
    <t>41450803BLK</t>
  </si>
  <si>
    <t>ABSTRACT 2056 47X69</t>
  </si>
  <si>
    <t>47X69</t>
  </si>
  <si>
    <t>49X71</t>
  </si>
  <si>
    <t>GP10055-GW</t>
  </si>
  <si>
    <t>41450803GMNT</t>
  </si>
  <si>
    <t>GP10055-NF</t>
  </si>
  <si>
    <t>41450803NATL</t>
  </si>
  <si>
    <t>ABSTRACT 2056 47X69 NEW FRAME</t>
  </si>
  <si>
    <t>48X70</t>
  </si>
  <si>
    <t>GP1005601-BC</t>
  </si>
  <si>
    <t>ABSTRACT 2055 36X55 NEW SIZE</t>
  </si>
  <si>
    <t>36x53</t>
  </si>
  <si>
    <t>38x55</t>
  </si>
  <si>
    <t>GP1005601-GW</t>
  </si>
  <si>
    <t>GP1005601-NF</t>
  </si>
  <si>
    <t>37x54</t>
  </si>
  <si>
    <t>GP10056-BC</t>
  </si>
  <si>
    <t>41450795BLK</t>
  </si>
  <si>
    <t>ABSTRACT 2055 47X69</t>
  </si>
  <si>
    <t>SEP23</t>
  </si>
  <si>
    <t>GP2005550101-BA</t>
  </si>
  <si>
    <t>ACROBAT 32X44</t>
  </si>
  <si>
    <t>Henri Matisse/ARS</t>
  </si>
  <si>
    <t>32X44</t>
  </si>
  <si>
    <t>34X46</t>
  </si>
  <si>
    <t>GP2005501PO-BA</t>
  </si>
  <si>
    <t>ACROBAT 36X48 Poster Black Cap with Acrylic</t>
  </si>
  <si>
    <t>38X50</t>
  </si>
  <si>
    <t>Black Cap with Acrylic</t>
  </si>
  <si>
    <t>GP2005501PO-NA</t>
  </si>
  <si>
    <t>ACROBAT 36X48 Poster Natural Cap with Acrylic</t>
  </si>
  <si>
    <t>Natural Cap with Acrylic</t>
  </si>
  <si>
    <t>NA</t>
  </si>
  <si>
    <t>GP2005501PO-UF</t>
  </si>
  <si>
    <t>ACROBAT 36X48 Poster Unframed</t>
  </si>
  <si>
    <t>GP10217R-GW</t>
  </si>
  <si>
    <t>ACROSS THE BRIDGE 16X16 R TRIPTYCH</t>
  </si>
  <si>
    <t>16x16</t>
  </si>
  <si>
    <t>GP1021701-NGM</t>
  </si>
  <si>
    <t>ACROSS THE BRIDGE 24X24</t>
  </si>
  <si>
    <t>MDF</t>
  </si>
  <si>
    <t>Gallery Mount</t>
  </si>
  <si>
    <t>NGM</t>
  </si>
  <si>
    <t>GP10217-GW</t>
  </si>
  <si>
    <t>ACROSS THE BRIDGE A 16X16 TRIPTYCH</t>
  </si>
  <si>
    <t>GP200427801-NF</t>
  </si>
  <si>
    <t>ADAGIO 70X110</t>
  </si>
  <si>
    <t>Charlie Leal</t>
  </si>
  <si>
    <t>70X110</t>
  </si>
  <si>
    <t>71X111</t>
  </si>
  <si>
    <t>GP2004278-GC</t>
  </si>
  <si>
    <t>10123993GLD</t>
  </si>
  <si>
    <t>ADAGIO 80X64</t>
  </si>
  <si>
    <t>80X64</t>
  </si>
  <si>
    <t>81X65</t>
  </si>
  <si>
    <t>GC</t>
  </si>
  <si>
    <t xml:space="preserve">	GP2002621-NA</t>
  </si>
  <si>
    <t>AERIAL 24X32</t>
  </si>
  <si>
    <t>Mark Davies</t>
  </si>
  <si>
    <t>24X32</t>
  </si>
  <si>
    <t>26X34</t>
  </si>
  <si>
    <t>GP2006819-BF</t>
  </si>
  <si>
    <t>AERIAL I 32X24</t>
  </si>
  <si>
    <t>Carlotta Orta</t>
  </si>
  <si>
    <t>32X24</t>
  </si>
  <si>
    <t>33X25</t>
  </si>
  <si>
    <t>GP2006819-GF</t>
  </si>
  <si>
    <t>GP2006819-GW</t>
  </si>
  <si>
    <t>GP2006819-WF</t>
  </si>
  <si>
    <t>WF</t>
  </si>
  <si>
    <t>GP2006820-GW</t>
  </si>
  <si>
    <t>AERIAL II 32X24</t>
  </si>
  <si>
    <t>GP2001106-CF</t>
  </si>
  <si>
    <t>AFTER MID MORNING 36X24</t>
  </si>
  <si>
    <t>Jeffrey Fitzgerald</t>
  </si>
  <si>
    <t>36X24</t>
  </si>
  <si>
    <t>37X25</t>
  </si>
  <si>
    <t>CF</t>
  </si>
  <si>
    <t>CB2</t>
  </si>
  <si>
    <t>GP2001106-GW</t>
  </si>
  <si>
    <t>GP2001935-BC</t>
  </si>
  <si>
    <t>AFTER THE RAIN 24X24</t>
  </si>
  <si>
    <t>GP2001935-BF</t>
  </si>
  <si>
    <t>GP2001935-GC</t>
  </si>
  <si>
    <t>GP2001935-GF</t>
  </si>
  <si>
    <t>GP2001935-GW</t>
  </si>
  <si>
    <t>GP2001935-NC</t>
  </si>
  <si>
    <t>NC</t>
  </si>
  <si>
    <t>GP2001935-NF</t>
  </si>
  <si>
    <t>GP2001710-BF</t>
  </si>
  <si>
    <t>10156610BLK</t>
  </si>
  <si>
    <t>AFTER THE RAIN 36X48</t>
  </si>
  <si>
    <t>GP2001710-GF</t>
  </si>
  <si>
    <t>10156610GLD</t>
  </si>
  <si>
    <t>GP2001710-GW</t>
  </si>
  <si>
    <t>10156610GMNT</t>
  </si>
  <si>
    <t>GP2001710-NF</t>
  </si>
  <si>
    <t>10156610NATL</t>
  </si>
  <si>
    <t>EA</t>
  </si>
  <si>
    <t>GP2005004S-NF</t>
  </si>
  <si>
    <t>AGENT JAR 12X16</t>
  </si>
  <si>
    <t>Brian Blackham</t>
  </si>
  <si>
    <t>12X16</t>
  </si>
  <si>
    <t>13X17</t>
  </si>
  <si>
    <t>GP200500401-GW</t>
  </si>
  <si>
    <t>AGENT JAR 24X30</t>
  </si>
  <si>
    <t>24X30</t>
  </si>
  <si>
    <t>GP2005004</t>
  </si>
  <si>
    <t>AGENT JAR 26X32</t>
  </si>
  <si>
    <t>26X32</t>
  </si>
  <si>
    <t>27X32</t>
  </si>
  <si>
    <t>GP10269-BC</t>
  </si>
  <si>
    <t>AHEAD OF YOURSELF 30X40</t>
  </si>
  <si>
    <t>Suzie Jellinek</t>
  </si>
  <si>
    <t>32X42</t>
  </si>
  <si>
    <t>GP10269-BF</t>
  </si>
  <si>
    <t>31X41</t>
  </si>
  <si>
    <t>GP10269-GW</t>
  </si>
  <si>
    <t>GP10395-NF</t>
  </si>
  <si>
    <t>10011749NATL</t>
  </si>
  <si>
    <t>AHEAD OF YOURSELF BLUE  40X30</t>
  </si>
  <si>
    <t>40X30</t>
  </si>
  <si>
    <t>41X31</t>
  </si>
  <si>
    <t>GP2003912-GW</t>
  </si>
  <si>
    <t>AKASHA I 48X48</t>
  </si>
  <si>
    <t>Tricia French</t>
  </si>
  <si>
    <t>GP2003913-GW</t>
  </si>
  <si>
    <t>AKASHA II 48X48</t>
  </si>
  <si>
    <t>GP2006834-BF</t>
  </si>
  <si>
    <t>ALABASTER 01 48X72</t>
  </si>
  <si>
    <t>48X72</t>
  </si>
  <si>
    <t>49X72</t>
  </si>
  <si>
    <t>GP2006834-GW</t>
  </si>
  <si>
    <t>GP2006835-GW</t>
  </si>
  <si>
    <t>ALABASTER 02 48X72</t>
  </si>
  <si>
    <t>GP1028201-BC</t>
  </si>
  <si>
    <t>ALL FALL DOWN   48X48</t>
  </si>
  <si>
    <t>Sallie White</t>
  </si>
  <si>
    <t>50X50</t>
  </si>
  <si>
    <t>GP10282-BC</t>
  </si>
  <si>
    <t>10011743BLK</t>
  </si>
  <si>
    <t>ALL FALL DOWN   72X72</t>
  </si>
  <si>
    <t>72X72</t>
  </si>
  <si>
    <t>74X74</t>
  </si>
  <si>
    <t>GP102821S-GW</t>
  </si>
  <si>
    <t>ALL FALL DOWN 60X60</t>
  </si>
  <si>
    <t>60X60</t>
  </si>
  <si>
    <t>GP102821S-BF</t>
  </si>
  <si>
    <t xml:space="preserve">ALL FALL DOWN 60X60 </t>
  </si>
  <si>
    <t>61X61</t>
  </si>
  <si>
    <t>GP102821S-NF</t>
  </si>
  <si>
    <t>GP102821AP-UF</t>
  </si>
  <si>
    <t>ALL FALL DOWN 60X60 Art Proof Unframed</t>
  </si>
  <si>
    <t>GP10285-GW</t>
  </si>
  <si>
    <t>ALL THAT REMAINS 48X48</t>
  </si>
  <si>
    <t>48x48</t>
  </si>
  <si>
    <t>GP10056-GW</t>
  </si>
  <si>
    <t>41450795GMNT</t>
  </si>
  <si>
    <t>GP1013001-BC</t>
  </si>
  <si>
    <t>10079114BLK</t>
  </si>
  <si>
    <t>ABSTRACT 1757 36X53 NEW SIZE</t>
  </si>
  <si>
    <t>GP1013001-GW</t>
  </si>
  <si>
    <t>10079114GMNT</t>
  </si>
  <si>
    <t>GP1013001-NF</t>
  </si>
  <si>
    <t>10079114NATL</t>
  </si>
  <si>
    <t>GP10130-BC</t>
  </si>
  <si>
    <t>41450799BLK</t>
  </si>
  <si>
    <t>ABSTRACT 1757 47X69</t>
  </si>
  <si>
    <t>GP10130-GW</t>
  </si>
  <si>
    <t>41450799GMNT</t>
  </si>
  <si>
    <t>ABSTRACT 1757 47X69 NEW FRAME</t>
  </si>
  <si>
    <t>GP10130-NF</t>
  </si>
  <si>
    <t>41450799NATL</t>
  </si>
  <si>
    <t>47x69</t>
  </si>
  <si>
    <t>GP1013301-BC</t>
  </si>
  <si>
    <t>10079112BLK</t>
  </si>
  <si>
    <t>ABSTRACT 1759 36X53 NEW SIZE</t>
  </si>
  <si>
    <t>GP1013301-GW</t>
  </si>
  <si>
    <t>10079112GMNT</t>
  </si>
  <si>
    <t>GP1013301-NF</t>
  </si>
  <si>
    <t>10079112NATL</t>
  </si>
  <si>
    <t>GP1013302AP-UF</t>
  </si>
  <si>
    <t>ABSTRACT 1759 48X60 ARTPROOF UNFRAMED</t>
  </si>
  <si>
    <t>GP1013302S-BF</t>
  </si>
  <si>
    <t>ABSTRACT 1759 48X60</t>
  </si>
  <si>
    <t>GP1013302S-GW</t>
  </si>
  <si>
    <t>GP1013302S-NF</t>
  </si>
  <si>
    <t>GP10133-BC</t>
  </si>
  <si>
    <t>41450775BLK</t>
  </si>
  <si>
    <t>ABSTRACT 1759 47X69</t>
  </si>
  <si>
    <t>GP10315-BF</t>
  </si>
  <si>
    <t>ALREADY THERE 36X36</t>
  </si>
  <si>
    <t>Alexandra Rose</t>
  </si>
  <si>
    <t>36X36</t>
  </si>
  <si>
    <t>37X37</t>
  </si>
  <si>
    <t>GP10315-GW</t>
  </si>
  <si>
    <t>GP10386-SA</t>
  </si>
  <si>
    <t>10062091GMNT</t>
  </si>
  <si>
    <t>AME 48X48</t>
  </si>
  <si>
    <t>Michalle Sessions</t>
  </si>
  <si>
    <t>GP2001620-BF</t>
  </si>
  <si>
    <t>AN ERUDITE DELIUSION 40X30</t>
  </si>
  <si>
    <t>GP2001620-GW</t>
  </si>
  <si>
    <t>GP2003438-GW</t>
  </si>
  <si>
    <t>AN UNEXPECTED MEMORY 36X48</t>
  </si>
  <si>
    <t>GPCB169</t>
  </si>
  <si>
    <t>ANCIENT WISDOM 18X24</t>
  </si>
  <si>
    <t>18X24</t>
  </si>
  <si>
    <t>GP10525-GW</t>
  </si>
  <si>
    <t>ANCIENT WISDOM 48X36</t>
  </si>
  <si>
    <t>48x36</t>
  </si>
  <si>
    <t>GP10525S-BF</t>
  </si>
  <si>
    <t>50X38</t>
  </si>
  <si>
    <t>GP10525S-GW</t>
  </si>
  <si>
    <t>GP10525S-NF</t>
  </si>
  <si>
    <t>GP10525AP-UF</t>
  </si>
  <si>
    <t>ANCIENT WISDOM 48X36 ART PROOF</t>
  </si>
  <si>
    <t>GP10525R-GW</t>
  </si>
  <si>
    <t>ANCIENT WISDOM 48X36 R</t>
  </si>
  <si>
    <t>GP2003445-BF</t>
  </si>
  <si>
    <t>AND LATER WE'LL REMEMBER 80X64</t>
  </si>
  <si>
    <t>GP2003445-GF</t>
  </si>
  <si>
    <t>GP2003445-GW</t>
  </si>
  <si>
    <t>GP2003445-NF</t>
  </si>
  <si>
    <t>GP2003440-BF</t>
  </si>
  <si>
    <t>AND THEN LOVE I KNEW I 40X60</t>
  </si>
  <si>
    <t>40X60</t>
  </si>
  <si>
    <t>41X61</t>
  </si>
  <si>
    <t>GP2003440-GW</t>
  </si>
  <si>
    <t>40x60</t>
  </si>
  <si>
    <t>GP2003440-NF</t>
  </si>
  <si>
    <t>GP2003441-BF</t>
  </si>
  <si>
    <t>AND THEN LOVE I KNEW II 40X60</t>
  </si>
  <si>
    <t>GP2003441-GW</t>
  </si>
  <si>
    <t>GP2003441-NF</t>
  </si>
  <si>
    <t>GP2003442-GF</t>
  </si>
  <si>
    <t>AND YOU WILL SAY NO WONDER THE BIRDS FLEW AWAY 110X72</t>
  </si>
  <si>
    <t>110X72</t>
  </si>
  <si>
    <t>111X73</t>
  </si>
  <si>
    <t>GP2003442-GW</t>
  </si>
  <si>
    <t>GPCB46</t>
  </si>
  <si>
    <t>ANOTHER PLACE</t>
  </si>
  <si>
    <t>16x20</t>
  </si>
  <si>
    <t>GPCB47</t>
  </si>
  <si>
    <t>GP2010122-WA</t>
  </si>
  <si>
    <t>ANTIQUE BUST OF CONSPICUOUS WOMAN 10X12</t>
  </si>
  <si>
    <t>10X12</t>
  </si>
  <si>
    <t>12X14</t>
  </si>
  <si>
    <t>WA</t>
  </si>
  <si>
    <t>GP2010122-WHCA</t>
  </si>
  <si>
    <t>WHCA</t>
  </si>
  <si>
    <t>GP201012201-BA</t>
  </si>
  <si>
    <t>ANTIQUE BUST OF CONSPICUOUS WOMAN 16X20</t>
  </si>
  <si>
    <t>19x23</t>
  </si>
  <si>
    <t>Black Shadow Box</t>
  </si>
  <si>
    <t>PIW.5</t>
  </si>
  <si>
    <t>GP201012201-NA</t>
  </si>
  <si>
    <t>Natural Shadow Box</t>
  </si>
  <si>
    <t>GP201012201-WA</t>
  </si>
  <si>
    <t>19X23</t>
  </si>
  <si>
    <t>GP201012201-WHCA</t>
  </si>
  <si>
    <t>16X20</t>
  </si>
  <si>
    <t>18x22</t>
  </si>
  <si>
    <t>GP10433-GW</t>
  </si>
  <si>
    <t>10029357GMNT</t>
  </si>
  <si>
    <t>ANYONE YOU OPEN  48X60</t>
  </si>
  <si>
    <t>GP2001104-GW</t>
  </si>
  <si>
    <t>APRIL INTO MAY 40X30</t>
  </si>
  <si>
    <t>GP2001104-GW        B</t>
  </si>
  <si>
    <t>GP200460801-GW</t>
  </si>
  <si>
    <t>10076045GMNT</t>
  </si>
  <si>
    <t>ARCHITECTONIC 21 48X35</t>
  </si>
  <si>
    <t>Loren Yagoda</t>
  </si>
  <si>
    <t>48x35</t>
  </si>
  <si>
    <t>GP200460801S-GW</t>
  </si>
  <si>
    <t>SR-ART-79454-U</t>
  </si>
  <si>
    <t>GP2004608-GW</t>
  </si>
  <si>
    <t>10076043GMNT</t>
  </si>
  <si>
    <t>ARCHITECTONIC 21 64X46</t>
  </si>
  <si>
    <t>64x46</t>
  </si>
  <si>
    <t>GP2004608S-GW</t>
  </si>
  <si>
    <t>SR-ART-48435-P</t>
  </si>
  <si>
    <t>GP10497-GW</t>
  </si>
  <si>
    <t>10062103GMNT</t>
  </si>
  <si>
    <t>ARTIFICE 40X54</t>
  </si>
  <si>
    <t>40X54</t>
  </si>
  <si>
    <t>GP2002629-BF</t>
  </si>
  <si>
    <t>10097795BLK</t>
  </si>
  <si>
    <t>ARTIFICE BLACK 40X54</t>
  </si>
  <si>
    <t>40x54</t>
  </si>
  <si>
    <t>41X55</t>
  </si>
  <si>
    <t>GP2002630-BF</t>
  </si>
  <si>
    <t>ARTIFICE GREY 40X54</t>
  </si>
  <si>
    <t>GP10497-NF</t>
  </si>
  <si>
    <t>10062103NATL</t>
  </si>
  <si>
    <t>ARTIFICE WHITE 40X54</t>
  </si>
  <si>
    <t>GP2003437-BF</t>
  </si>
  <si>
    <t>AS WE ARE NO LONGER 30X40</t>
  </si>
  <si>
    <t>GP2003437-GW</t>
  </si>
  <si>
    <t>GP200343701-BF</t>
  </si>
  <si>
    <t>AS WE ARE NO LONGER 60X80</t>
  </si>
  <si>
    <t>60X80</t>
  </si>
  <si>
    <t>61X81</t>
  </si>
  <si>
    <t>GP10224-BC</t>
  </si>
  <si>
    <t>10011719BLK</t>
  </si>
  <si>
    <t>ASLEEP IN THE FIELD   36X48</t>
  </si>
  <si>
    <t>Isabella Innis</t>
  </si>
  <si>
    <t>GP10337-BC</t>
  </si>
  <si>
    <t>GP10337-BF</t>
  </si>
  <si>
    <t>GP10337-NC</t>
  </si>
  <si>
    <t>GP2005205-BF</t>
  </si>
  <si>
    <t>ATLAND 48X48</t>
  </si>
  <si>
    <t>Garrett Low</t>
  </si>
  <si>
    <t>GP2004807-BF</t>
  </si>
  <si>
    <t>ATMOSPHERIC CURRENTS 60X40</t>
  </si>
  <si>
    <t>Mark Russell Jones</t>
  </si>
  <si>
    <t>60X40</t>
  </si>
  <si>
    <t>61X41</t>
  </si>
  <si>
    <t>Reductive+</t>
  </si>
  <si>
    <t>PL</t>
  </si>
  <si>
    <t>GP1006206-GC</t>
  </si>
  <si>
    <t>10123994GOLD</t>
  </si>
  <si>
    <t>AUGEAT 48X60</t>
  </si>
  <si>
    <t>Vito Lorusso</t>
  </si>
  <si>
    <t>GP1006206-GW</t>
  </si>
  <si>
    <t>GP2005111-NGM</t>
  </si>
  <si>
    <t>AUSPEX 24X30</t>
  </si>
  <si>
    <t>Alison Van Pelt</t>
  </si>
  <si>
    <t>24x30</t>
  </si>
  <si>
    <t>GP2005111S-NGM</t>
  </si>
  <si>
    <t>GP2005111AP-UF</t>
  </si>
  <si>
    <t>AUSPEX 24X30 Art Proof Unframed</t>
  </si>
  <si>
    <t>GP10341-GW</t>
  </si>
  <si>
    <t>10062104GMNT</t>
  </si>
  <si>
    <t>AUTUMN 30X40</t>
  </si>
  <si>
    <t>GP1034101-GW</t>
  </si>
  <si>
    <t>AUTUMN 45X60</t>
  </si>
  <si>
    <t>45x60</t>
  </si>
  <si>
    <t>GP2000320-GW</t>
  </si>
  <si>
    <t>AUTUMN CREEK 25X31</t>
  </si>
  <si>
    <t>25X31</t>
  </si>
  <si>
    <t>GP200032001-BC</t>
  </si>
  <si>
    <t>AUTUMN CREEK 48X60</t>
  </si>
  <si>
    <t>50X62</t>
  </si>
  <si>
    <t>GP200032001-GC</t>
  </si>
  <si>
    <t>10180206GLD</t>
  </si>
  <si>
    <t>GP200032001-GW</t>
  </si>
  <si>
    <t>10180206GMNT</t>
  </si>
  <si>
    <t>GP2000321-GW</t>
  </si>
  <si>
    <t>AUTUMN RESOLVE 25X31</t>
  </si>
  <si>
    <t>GP10205</t>
  </si>
  <si>
    <t>AVENT DINER 24X36</t>
  </si>
  <si>
    <t>GP20038091S-BF</t>
  </si>
  <si>
    <t>BALANCE OF NATURE I 48X60</t>
  </si>
  <si>
    <t>Tania Dibbs</t>
  </si>
  <si>
    <t>GP20038091S-GW</t>
  </si>
  <si>
    <t>GP20038091S-NF</t>
  </si>
  <si>
    <t>GP20038091AP-UF</t>
  </si>
  <si>
    <t>BALANCE OF NATURE I 48X60 ART PROOF</t>
  </si>
  <si>
    <t>GP2003809-GW</t>
  </si>
  <si>
    <t>10063425GMNT</t>
  </si>
  <si>
    <t>BALANCE OF NATURE I 60X72</t>
  </si>
  <si>
    <t>60X72</t>
  </si>
  <si>
    <t>GP2003810-BF</t>
  </si>
  <si>
    <t>BALANCE OF NATURE II 48X60</t>
  </si>
  <si>
    <t>GP2003810-GW</t>
  </si>
  <si>
    <t>GP2003810-NF</t>
  </si>
  <si>
    <t>GP20038101AP-UF</t>
  </si>
  <si>
    <t>BALANCE OF NATURE II 48X60 ART PROOF</t>
  </si>
  <si>
    <t>10063424GMNT</t>
  </si>
  <si>
    <t>BALANCE OF NATURE II 60X72</t>
  </si>
  <si>
    <t>GP1000001-GW</t>
  </si>
  <si>
    <t>BERLINER  32X26</t>
  </si>
  <si>
    <t>Kali Sanders</t>
  </si>
  <si>
    <t>32X26</t>
  </si>
  <si>
    <t>GP10000-BC</t>
  </si>
  <si>
    <t>41450839BLK</t>
  </si>
  <si>
    <t>BERLINER  76X54</t>
  </si>
  <si>
    <t>76X54</t>
  </si>
  <si>
    <t>78X56</t>
  </si>
  <si>
    <t>GP10000-GW</t>
  </si>
  <si>
    <t>41450839GMNT</t>
  </si>
  <si>
    <t>GP10001-BC</t>
  </si>
  <si>
    <t>41450879BLK</t>
  </si>
  <si>
    <t>DRESSAGE  72X36</t>
  </si>
  <si>
    <t>72X36</t>
  </si>
  <si>
    <t>74X38</t>
  </si>
  <si>
    <t>GP10001-GF</t>
  </si>
  <si>
    <t>41450879GLD</t>
  </si>
  <si>
    <t>73X37</t>
  </si>
  <si>
    <t>GP10007-GW</t>
  </si>
  <si>
    <t>STACK 24X36</t>
  </si>
  <si>
    <t>GP103581S-GW</t>
  </si>
  <si>
    <t>BASIN 36X30</t>
  </si>
  <si>
    <t>Wes Aderhold</t>
  </si>
  <si>
    <t>36X30</t>
  </si>
  <si>
    <t>GP10358-GC</t>
  </si>
  <si>
    <t>BASIN 72X60</t>
  </si>
  <si>
    <t>72X60</t>
  </si>
  <si>
    <t>73X61</t>
  </si>
  <si>
    <t>GP10358-GW</t>
  </si>
  <si>
    <t>10062033GMNT</t>
  </si>
  <si>
    <t>GP2001907-GW</t>
  </si>
  <si>
    <t>BEACH  60X40</t>
  </si>
  <si>
    <t>60x40</t>
  </si>
  <si>
    <t>GP100081R-GW</t>
  </si>
  <si>
    <t>LAINE  36X36</t>
  </si>
  <si>
    <t>GP10008-BC</t>
  </si>
  <si>
    <t>41450787BLK</t>
  </si>
  <si>
    <t>LAINE  48X48</t>
  </si>
  <si>
    <t>GP10011-BF</t>
  </si>
  <si>
    <t>41450779BLK</t>
  </si>
  <si>
    <t>OBTUSE I  36X36</t>
  </si>
  <si>
    <t>Textures</t>
  </si>
  <si>
    <t>TX</t>
  </si>
  <si>
    <t>GP10012-BF</t>
  </si>
  <si>
    <t>41450871BLK</t>
  </si>
  <si>
    <t>COLLAGE I  20X24</t>
  </si>
  <si>
    <t>20X24</t>
  </si>
  <si>
    <t>21X25</t>
  </si>
  <si>
    <t>GP10013-BF</t>
  </si>
  <si>
    <t>41450863BLK</t>
  </si>
  <si>
    <t>COLLAGE II  20X24</t>
  </si>
  <si>
    <t>GP10014-BF</t>
  </si>
  <si>
    <t>41450859BLK</t>
  </si>
  <si>
    <t>COLLAGE III  20X24</t>
  </si>
  <si>
    <t>GP2004802-BF</t>
  </si>
  <si>
    <t>BEFORE NOW 16X20</t>
  </si>
  <si>
    <t>17X21</t>
  </si>
  <si>
    <t>GP2000226-NF</t>
  </si>
  <si>
    <t>BEFORE THE STORM 30X40</t>
  </si>
  <si>
    <t>GP200193801-GW</t>
  </si>
  <si>
    <t>BEFORE THE SUN 12X12</t>
  </si>
  <si>
    <t>12X12</t>
  </si>
  <si>
    <t>GP2001938-GW</t>
  </si>
  <si>
    <t>BEFORE THE SUN 24X24</t>
  </si>
  <si>
    <t>GP1050201L-GW</t>
  </si>
  <si>
    <t>BEGINNINGS 36X36 L</t>
  </si>
  <si>
    <t>Low Texture</t>
  </si>
  <si>
    <t>GP10502-GW</t>
  </si>
  <si>
    <t>10062032GMNT</t>
  </si>
  <si>
    <t>BEGINNINGS 60X60</t>
  </si>
  <si>
    <t>GP10502L-GW</t>
  </si>
  <si>
    <t>BEGINNINGS 60X60 L</t>
  </si>
  <si>
    <t>GP200192401-GW</t>
  </si>
  <si>
    <t>BELIEVE IN THE BEACH 56X34</t>
  </si>
  <si>
    <t>56X34</t>
  </si>
  <si>
    <t>GP2001924-GW</t>
  </si>
  <si>
    <t>BELIEVE IN THE BEACH 70X43</t>
  </si>
  <si>
    <t>70X43</t>
  </si>
  <si>
    <t>GP2005109-NGM</t>
  </si>
  <si>
    <t>BELONGING TO DREAMTIME 24X30</t>
  </si>
  <si>
    <t>GP2005109AP-UF</t>
  </si>
  <si>
    <t xml:space="preserve">BELONGING TO DREAMTIME 24X30 Art Proof </t>
  </si>
  <si>
    <t>GP10503-SA</t>
  </si>
  <si>
    <t>10062031GMNT</t>
  </si>
  <si>
    <t>BERLIN 36X48</t>
  </si>
  <si>
    <t>GP10015-BF</t>
  </si>
  <si>
    <t>41450855BLK</t>
  </si>
  <si>
    <t>COLLAGE IV  20X24</t>
  </si>
  <si>
    <t>GP2004801-BF</t>
  </si>
  <si>
    <t>BEYOND THE CLEARING 30X20</t>
  </si>
  <si>
    <t>30X20</t>
  </si>
  <si>
    <t>31X21</t>
  </si>
  <si>
    <t>GP2004801-NF</t>
  </si>
  <si>
    <t>GP200450801-BF</t>
  </si>
  <si>
    <t>BIANCO DESERTO   36X45</t>
  </si>
  <si>
    <t>Fabian Albertini</t>
  </si>
  <si>
    <t>36X45</t>
  </si>
  <si>
    <t>37X46</t>
  </si>
  <si>
    <t>GP2004508-BF</t>
  </si>
  <si>
    <t>BIANCO DESERTO   47X59</t>
  </si>
  <si>
    <t>47X59</t>
  </si>
  <si>
    <t>GP200450901-BF</t>
  </si>
  <si>
    <t>BIANCO DESERTO VII 36X45</t>
  </si>
  <si>
    <t>GP2004509-BF</t>
  </si>
  <si>
    <t>BIANCO DESERTO VII 47X59</t>
  </si>
  <si>
    <t>GP2004510-BF</t>
  </si>
  <si>
    <t>BIANCO DESERTO XI 39X39</t>
  </si>
  <si>
    <t>39X39</t>
  </si>
  <si>
    <t>40X40</t>
  </si>
  <si>
    <t>GP200451101-BF</t>
  </si>
  <si>
    <t>BIANCO DESERTO XV 36X45</t>
  </si>
  <si>
    <t>GP2004511-BF</t>
  </si>
  <si>
    <t>BIANCO DESERTO XV 47X59</t>
  </si>
  <si>
    <t>GP200450201-BF</t>
  </si>
  <si>
    <t>10076294BLK</t>
  </si>
  <si>
    <t>BIANCO I 36X27</t>
  </si>
  <si>
    <t>36X27</t>
  </si>
  <si>
    <t>37X28</t>
  </si>
  <si>
    <t>GP2004502-BF</t>
  </si>
  <si>
    <t>10076297BLK</t>
  </si>
  <si>
    <t>BIANCO I 52X39</t>
  </si>
  <si>
    <t>52X39</t>
  </si>
  <si>
    <t>53X40</t>
  </si>
  <si>
    <t>GP2004503-BF</t>
  </si>
  <si>
    <t>10076300BLK</t>
  </si>
  <si>
    <t>BIANCO V 39X39</t>
  </si>
  <si>
    <t>GP200450101-BF</t>
  </si>
  <si>
    <t>10076302BLK</t>
  </si>
  <si>
    <t>BIANCO VI 36X27</t>
  </si>
  <si>
    <t>GP2004501-BF</t>
  </si>
  <si>
    <t>10076295BLK</t>
  </si>
  <si>
    <t>BIANCO VI 52X39</t>
  </si>
  <si>
    <t>GP10133-GW</t>
  </si>
  <si>
    <t>41450775GMNT</t>
  </si>
  <si>
    <t>GP10133-NF</t>
  </si>
  <si>
    <t>41450775NATL</t>
  </si>
  <si>
    <t>GP200161601-BF</t>
  </si>
  <si>
    <t>BIRD ON A WIRE 24X36</t>
  </si>
  <si>
    <t>25X37</t>
  </si>
  <si>
    <t>GP2001616-BF</t>
  </si>
  <si>
    <t>BIRD ON A WIRE 36X48</t>
  </si>
  <si>
    <t>GP2001616-GW</t>
  </si>
  <si>
    <t>GP10498-GW</t>
  </si>
  <si>
    <t>BLACK AND WHITE 12X12</t>
  </si>
  <si>
    <t>Ruth Shively</t>
  </si>
  <si>
    <t>GP2006906-GW</t>
  </si>
  <si>
    <t>BLACK AND WHITE SCRIBBLES 48X72</t>
  </si>
  <si>
    <t>Parker Heath</t>
  </si>
  <si>
    <t>GP10015-GC</t>
  </si>
  <si>
    <t>22X26</t>
  </si>
  <si>
    <t>GP10136-BF</t>
  </si>
  <si>
    <t>41450807BLK</t>
  </si>
  <si>
    <t>BLACK DRIFTWOOD  39X39</t>
  </si>
  <si>
    <t>Paul Van Rij</t>
  </si>
  <si>
    <t>GP11288-BC</t>
  </si>
  <si>
    <t>BLACK HORSE 20X16</t>
  </si>
  <si>
    <t>GP11288-BF</t>
  </si>
  <si>
    <t>21X17</t>
  </si>
  <si>
    <t>GP11288-CB</t>
  </si>
  <si>
    <t>23X19</t>
  </si>
  <si>
    <t>Capitol B</t>
  </si>
  <si>
    <t>CB</t>
  </si>
  <si>
    <t>GP11288-GT</t>
  </si>
  <si>
    <t>GP11288-GW</t>
  </si>
  <si>
    <t>GP11288-NC</t>
  </si>
  <si>
    <t>GP11288-NF</t>
  </si>
  <si>
    <t>GP11288-WF</t>
  </si>
  <si>
    <t>GP1128801-WF</t>
  </si>
  <si>
    <t>BLACK HORSE 31X39</t>
  </si>
  <si>
    <t>31X39</t>
  </si>
  <si>
    <t>32X40</t>
  </si>
  <si>
    <t>GP010501-BC</t>
  </si>
  <si>
    <t>10079115BLK</t>
  </si>
  <si>
    <t>MAKEBA I 36X48 NEW SIZE</t>
  </si>
  <si>
    <t>GP010501-GW</t>
  </si>
  <si>
    <t>10079115GMNT</t>
  </si>
  <si>
    <t>GP10222-NGM</t>
  </si>
  <si>
    <t>BLACK SEA 24X24</t>
  </si>
  <si>
    <t>GP200450401-BF</t>
  </si>
  <si>
    <t>BLACK SEA I 36X45</t>
  </si>
  <si>
    <t>GP2004504-BF</t>
  </si>
  <si>
    <t>BLACK SEA I 47X59</t>
  </si>
  <si>
    <t>GP200450501-BF</t>
  </si>
  <si>
    <t>BLACK SEA II 36X45</t>
  </si>
  <si>
    <t>GP2004505-BF</t>
  </si>
  <si>
    <t>BLACK SEA II 47X59</t>
  </si>
  <si>
    <t>GP200450601-BF</t>
  </si>
  <si>
    <t>BLACK SEA III 36X45</t>
  </si>
  <si>
    <t>GP2004506-BF</t>
  </si>
  <si>
    <t>BLACK SEA III 47X59</t>
  </si>
  <si>
    <t>GP2004523-BF</t>
  </si>
  <si>
    <t>BLACK SEA IV 55X70</t>
  </si>
  <si>
    <t>55X70</t>
  </si>
  <si>
    <t>56X71</t>
  </si>
  <si>
    <t>GP2004524-BF</t>
  </si>
  <si>
    <t>BLACK SEA V 39X47</t>
  </si>
  <si>
    <t>39X47</t>
  </si>
  <si>
    <t>40X48</t>
  </si>
  <si>
    <t>GP2004525-BF</t>
  </si>
  <si>
    <t>BLACK SEA VI 39X47</t>
  </si>
  <si>
    <t>GP2006831-BF</t>
  </si>
  <si>
    <t>BLISS 48X48</t>
  </si>
  <si>
    <t>GP2006831-GW</t>
  </si>
  <si>
    <t>GPCB07</t>
  </si>
  <si>
    <t>BLOCKAGE (YELLOW)</t>
  </si>
  <si>
    <t>John Baldessari</t>
  </si>
  <si>
    <t>52x71</t>
  </si>
  <si>
    <t>GPCB08</t>
  </si>
  <si>
    <t>GP2004526-BF</t>
  </si>
  <si>
    <t>BLUE E ROSSO V 48X60</t>
  </si>
  <si>
    <t>GP2004526-GW</t>
  </si>
  <si>
    <t>GP2004526-NF</t>
  </si>
  <si>
    <t>GP2004526AP-UF</t>
  </si>
  <si>
    <t>BLUE E ROSSO V 48X60 Art Proof Unframed</t>
  </si>
  <si>
    <t>GP010501-NF</t>
  </si>
  <si>
    <t>10079115NATL</t>
  </si>
  <si>
    <t>GP010501S-GW</t>
  </si>
  <si>
    <t>MAKEBA I 36X48</t>
  </si>
  <si>
    <t>GP2004201-GW</t>
  </si>
  <si>
    <t>BLUE SCRIBBLES  42X42</t>
  </si>
  <si>
    <t>42x42</t>
  </si>
  <si>
    <t>GPCB13</t>
  </si>
  <si>
    <t>BLUE WHITE</t>
  </si>
  <si>
    <t>Ellsworth Kelly</t>
  </si>
  <si>
    <t>67x85</t>
  </si>
  <si>
    <t>GPCB14</t>
  </si>
  <si>
    <t>GP0105-BC</t>
  </si>
  <si>
    <t>41450867BLK</t>
  </si>
  <si>
    <t>MAKEBA I  54X72</t>
  </si>
  <si>
    <t>GP2000814-BF</t>
  </si>
  <si>
    <t>BLUR II 24X36</t>
  </si>
  <si>
    <t>George Glass</t>
  </si>
  <si>
    <t>GP200081401-BA</t>
  </si>
  <si>
    <t>26X38</t>
  </si>
  <si>
    <t>GP10353-BC</t>
  </si>
  <si>
    <t>10011697BLK</t>
  </si>
  <si>
    <t>BLURSKOPPLE   48X72</t>
  </si>
  <si>
    <t>Jason Adkins</t>
  </si>
  <si>
    <t>50X74</t>
  </si>
  <si>
    <t>GP2003433-GW</t>
  </si>
  <si>
    <t>10088661GMNT</t>
  </si>
  <si>
    <t>BORROWED MEMORY 60X30</t>
  </si>
  <si>
    <t>60x30</t>
  </si>
  <si>
    <t xml:space="preserve">	GP2002618-NA</t>
  </si>
  <si>
    <t>BOTANIST 24X32</t>
  </si>
  <si>
    <t>24 x 32</t>
  </si>
  <si>
    <t>26 x 34</t>
  </si>
  <si>
    <t xml:space="preserve">  </t>
  </si>
  <si>
    <t>GP10500X-GW</t>
  </si>
  <si>
    <t>BOTTOM OF THE LAKE I 36X48</t>
  </si>
  <si>
    <t>GP10500-GW</t>
  </si>
  <si>
    <t>10062027GMNT</t>
  </si>
  <si>
    <t>BOTTOM OF THE LAKE I 60X72</t>
  </si>
  <si>
    <t>60x72</t>
  </si>
  <si>
    <t>GP10501X-P</t>
  </si>
  <si>
    <t>BOTTOM OF THE LAKE II 36X48</t>
  </si>
  <si>
    <t>GP10501-GW</t>
  </si>
  <si>
    <t>BOTTOM OF THE LAKE II 60X72</t>
  </si>
  <si>
    <t>GPCB65</t>
  </si>
  <si>
    <t>BOUQUET II</t>
  </si>
  <si>
    <t>Peter Halasz</t>
  </si>
  <si>
    <t>20x28</t>
  </si>
  <si>
    <t>GP10240-NGM</t>
  </si>
  <si>
    <t>BOXED MOON 36X36</t>
  </si>
  <si>
    <t>36x36</t>
  </si>
  <si>
    <t>GP1024003-GW</t>
  </si>
  <si>
    <t>GP10240S-NGM</t>
  </si>
  <si>
    <t>GP10240AP-UF</t>
  </si>
  <si>
    <t>BOXED MOON 36X36 Art Proof Unframed</t>
  </si>
  <si>
    <t>GP1024002-GW</t>
  </si>
  <si>
    <t>BOXED MOON 60X60</t>
  </si>
  <si>
    <t>GP1024001-GW</t>
  </si>
  <si>
    <t>BOXED MOON 72X72</t>
  </si>
  <si>
    <t>GP2010132-BA</t>
  </si>
  <si>
    <t>BRANCH WITH YOUNG SHOOTS 8X12</t>
  </si>
  <si>
    <t>8X12</t>
  </si>
  <si>
    <t>10X14</t>
  </si>
  <si>
    <t>GP2006905-GW</t>
  </si>
  <si>
    <t>BRICK 48X72</t>
  </si>
  <si>
    <t>GP200191001-GW</t>
  </si>
  <si>
    <t>10103370GMNT</t>
  </si>
  <si>
    <t>BRIGHT MOMENT 48X48</t>
  </si>
  <si>
    <t>GP2001910-GW</t>
  </si>
  <si>
    <t>BRIGHT MOMENT 72X72</t>
  </si>
  <si>
    <t>72x72</t>
  </si>
  <si>
    <t>GP2001711-GW</t>
  </si>
  <si>
    <t>BRONZE BRICK ROAD 36X48</t>
  </si>
  <si>
    <t>GP200171101-BF</t>
  </si>
  <si>
    <t>10156611BLK</t>
  </si>
  <si>
    <t>BRONZE BRICK ROAD 48X64</t>
  </si>
  <si>
    <t>48X64</t>
  </si>
  <si>
    <t>GP200171101-GF</t>
  </si>
  <si>
    <t>10156611GLD</t>
  </si>
  <si>
    <t>GP200171101-GW</t>
  </si>
  <si>
    <t>10156611GMNT</t>
  </si>
  <si>
    <t>GP200171101-NF</t>
  </si>
  <si>
    <t>10156611NATL</t>
  </si>
  <si>
    <t>GP2010124-GT</t>
  </si>
  <si>
    <t>BROOK  IN THE WOODS NEAR OOSTERBEEK 16X20</t>
  </si>
  <si>
    <t>GP2005302WP-BA</t>
  </si>
  <si>
    <t xml:space="preserve">BROOKLYN WOOD II 16X20 </t>
  </si>
  <si>
    <t>Mary Reilly</t>
  </si>
  <si>
    <t>GP2005302WP-NA</t>
  </si>
  <si>
    <t>GP2005302WP-UF</t>
  </si>
  <si>
    <t>GPCB36</t>
  </si>
  <si>
    <t>BROOKLYN WOODS II</t>
  </si>
  <si>
    <t>18x24</t>
  </si>
  <si>
    <t>GPCB37</t>
  </si>
  <si>
    <t>GP1128401-BC</t>
  </si>
  <si>
    <t>BROWN HORSE 16X20</t>
  </si>
  <si>
    <t>18X22</t>
  </si>
  <si>
    <t>GP1128401-BF</t>
  </si>
  <si>
    <t>GP1128401-CB</t>
  </si>
  <si>
    <t>GP1128401-GT</t>
  </si>
  <si>
    <t>GP1128401-GW</t>
  </si>
  <si>
    <t>GP1128401-NC</t>
  </si>
  <si>
    <t>GP1128401-NF</t>
  </si>
  <si>
    <t>GP1128401-WF</t>
  </si>
  <si>
    <t>GP11284-WF</t>
  </si>
  <si>
    <t>BROWN HORSE 30X20</t>
  </si>
  <si>
    <t>GP10354R-BF</t>
  </si>
  <si>
    <t>10062469BLK</t>
  </si>
  <si>
    <t>BUILDT (PROCESSION)   72X48</t>
  </si>
  <si>
    <t>72x48</t>
  </si>
  <si>
    <t>73X49</t>
  </si>
  <si>
    <t>GP10354-BF</t>
  </si>
  <si>
    <t>10029388BLK</t>
  </si>
  <si>
    <t>BUILDT (PROCESSION)  48X72</t>
  </si>
  <si>
    <t>49X73</t>
  </si>
  <si>
    <t>Panel</t>
  </si>
  <si>
    <t>GP10354-GW</t>
  </si>
  <si>
    <t>10029388GMNT</t>
  </si>
  <si>
    <t>GP10142-CB</t>
  </si>
  <si>
    <t>BUSTER 12X16</t>
  </si>
  <si>
    <t>15X19</t>
  </si>
  <si>
    <t>GP10142R-BF</t>
  </si>
  <si>
    <t>BUSTER 16X20</t>
  </si>
  <si>
    <t>GP10142R-CB</t>
  </si>
  <si>
    <t>GP10142R-GT</t>
  </si>
  <si>
    <t>GP10142R-GW</t>
  </si>
  <si>
    <t>GP11875-BA</t>
  </si>
  <si>
    <t>BUTTERFLY STUDY II 14X20</t>
  </si>
  <si>
    <t>14X20</t>
  </si>
  <si>
    <t>16X22</t>
  </si>
  <si>
    <t>GP11874-BA</t>
  </si>
  <si>
    <t>BUTTERLFY STUDY I 14X20</t>
  </si>
  <si>
    <t>GP10343-NGM</t>
  </si>
  <si>
    <t>BUZIOS SUNRISE 24X24</t>
  </si>
  <si>
    <t>GP2004277-GCA</t>
  </si>
  <si>
    <t>10123773GLD</t>
  </si>
  <si>
    <t>CADENCE 48X60</t>
  </si>
  <si>
    <t>Shadow Box</t>
  </si>
  <si>
    <t>GA</t>
  </si>
  <si>
    <t>GP200427701-GA</t>
  </si>
  <si>
    <t>CADENCE 60X75 (straight mount 2' mat to show)</t>
  </si>
  <si>
    <t>60X75</t>
  </si>
  <si>
    <t>65X80</t>
  </si>
  <si>
    <t>CAIRN I 16X20</t>
  </si>
  <si>
    <t>GP2004253-BF</t>
  </si>
  <si>
    <t>CAIRN III 16X20</t>
  </si>
  <si>
    <t>GP200425301-GW</t>
  </si>
  <si>
    <t>CAIRN III 30X40</t>
  </si>
  <si>
    <t>30x40</t>
  </si>
  <si>
    <t>GP2004254-BF</t>
  </si>
  <si>
    <t>CAIRN IV 16X20</t>
  </si>
  <si>
    <t>GP2004255-GW</t>
  </si>
  <si>
    <t>CAIRN V 30X40</t>
  </si>
  <si>
    <t>GP2004256-BF</t>
  </si>
  <si>
    <t>CAIRN VI 16X20</t>
  </si>
  <si>
    <t>GP200425601-GW</t>
  </si>
  <si>
    <t>CAIRN VI 30X40</t>
  </si>
  <si>
    <t>GP2004257-GW</t>
  </si>
  <si>
    <t>CAIRN VII 30X40</t>
  </si>
  <si>
    <t>GP2000616-GW</t>
  </si>
  <si>
    <t>CALLIGRAPHY 48X48</t>
  </si>
  <si>
    <t>10088643GMNT</t>
  </si>
  <si>
    <t>GP10248-BF</t>
  </si>
  <si>
    <t>CANAL LUST 48X60</t>
  </si>
  <si>
    <t>GP10248-NF</t>
  </si>
  <si>
    <t>CARMEL BY THE SEA 60X60</t>
  </si>
  <si>
    <t xml:space="preserve">	GP2003427-GW</t>
  </si>
  <si>
    <t>10088695GMNT</t>
  </si>
  <si>
    <t>CAUGHT IN THE LIGHT I 48X60</t>
  </si>
  <si>
    <t>48x60</t>
  </si>
  <si>
    <t xml:space="preserve">	GP2003428-GW</t>
  </si>
  <si>
    <t>10088669GMNT</t>
  </si>
  <si>
    <t>CAUGHT IN THE LIGHT II 48X60</t>
  </si>
  <si>
    <t>GP2005211-GW</t>
  </si>
  <si>
    <t>CEIL 48X60</t>
  </si>
  <si>
    <t xml:space="preserve">	GP2004623-BF</t>
  </si>
  <si>
    <t>CENTERED 101 54X63</t>
  </si>
  <si>
    <t>54x63</t>
  </si>
  <si>
    <t>55X64</t>
  </si>
  <si>
    <t xml:space="preserve">	GP2004623-GW</t>
  </si>
  <si>
    <t>10088666GMNT</t>
  </si>
  <si>
    <t xml:space="preserve">	GP2004623R-GW</t>
  </si>
  <si>
    <t>GP2004622-GW</t>
  </si>
  <si>
    <t>10088686GMNT</t>
  </si>
  <si>
    <t>CENTERED I 54X63</t>
  </si>
  <si>
    <t>GP2004622S-GW</t>
  </si>
  <si>
    <t>SR-ART-23120-8</t>
  </si>
  <si>
    <t>GP2003313-BC</t>
  </si>
  <si>
    <t>CHANEL NO.5  24X24</t>
  </si>
  <si>
    <t>25X25</t>
  </si>
  <si>
    <t>GP2003313-BF</t>
  </si>
  <si>
    <t>GP2003313-GW</t>
  </si>
  <si>
    <t>24x24</t>
  </si>
  <si>
    <t>GP2003313-NC</t>
  </si>
  <si>
    <t>GP2001615-NF</t>
  </si>
  <si>
    <t>CHARCOAL AND FENNEL 24X36</t>
  </si>
  <si>
    <t>24x36</t>
  </si>
  <si>
    <t>GP201010101-WF</t>
  </si>
  <si>
    <t>CHARLES 16X12</t>
  </si>
  <si>
    <t>16X12</t>
  </si>
  <si>
    <t>17X13</t>
  </si>
  <si>
    <t>GP2010101-CB</t>
  </si>
  <si>
    <t>CHARLES 20X16</t>
  </si>
  <si>
    <t>GP2001905-GW</t>
  </si>
  <si>
    <t>10062098GMNT</t>
  </si>
  <si>
    <t>CHARMED WATERS RISE 48X60</t>
  </si>
  <si>
    <t>GP200190501-GW</t>
  </si>
  <si>
    <t>10145077GMNT</t>
  </si>
  <si>
    <t>CHARMED WATERS RISE 56X70</t>
  </si>
  <si>
    <t>56X70</t>
  </si>
  <si>
    <t>GP2010133-GT</t>
  </si>
  <si>
    <t>CHESTNUT 20X16</t>
  </si>
  <si>
    <t>GP11872-BA</t>
  </si>
  <si>
    <t>CHESTNUT LEAVES 12X16</t>
  </si>
  <si>
    <t>14X18</t>
  </si>
  <si>
    <t>GP11872-CBA</t>
  </si>
  <si>
    <t>CBA</t>
  </si>
  <si>
    <t>GP2005007-NF</t>
  </si>
  <si>
    <t>CHILLED WATER 24X24</t>
  </si>
  <si>
    <t>25x25</t>
  </si>
  <si>
    <t>GP200500701-BC</t>
  </si>
  <si>
    <t>CHILLED WATER 32X36</t>
  </si>
  <si>
    <t>32X36</t>
  </si>
  <si>
    <t>34X38</t>
  </si>
  <si>
    <t>GP200500701-NC</t>
  </si>
  <si>
    <t>GP2005007S</t>
  </si>
  <si>
    <t>33X36</t>
  </si>
  <si>
    <t>GP2010134-WF</t>
  </si>
  <si>
    <t>CHRISTOPHLE LE MORE 8X12</t>
  </si>
  <si>
    <t>9X13</t>
  </si>
  <si>
    <t>GPCB15</t>
  </si>
  <si>
    <t>CIRCLE FROM THE NEW YORK COLLECTION</t>
  </si>
  <si>
    <t>Sol LeWitt</t>
  </si>
  <si>
    <t>9x9</t>
  </si>
  <si>
    <t>GPCB16</t>
  </si>
  <si>
    <t>GP2002627-NA</t>
  </si>
  <si>
    <t>CISTERN 24X32</t>
  </si>
  <si>
    <t>GPCB09</t>
  </si>
  <si>
    <t>CITY</t>
  </si>
  <si>
    <t>Phillip Guston</t>
  </si>
  <si>
    <t>30x20</t>
  </si>
  <si>
    <t>GPCB10</t>
  </si>
  <si>
    <t>GP2005001</t>
  </si>
  <si>
    <t>CITY BOTTLES</t>
  </si>
  <si>
    <t>54X42</t>
  </si>
  <si>
    <t>55X43</t>
  </si>
  <si>
    <t>GP2005001-BC</t>
  </si>
  <si>
    <t>CITY BOTTLES 60X48</t>
  </si>
  <si>
    <t>60X48</t>
  </si>
  <si>
    <t>62X50</t>
  </si>
  <si>
    <t>GP2005001-BF</t>
  </si>
  <si>
    <t>61X49</t>
  </si>
  <si>
    <t>GP2005001-GW</t>
  </si>
  <si>
    <t>GP2005001-NC</t>
  </si>
  <si>
    <t>GP2005001-NF</t>
  </si>
  <si>
    <t>GP2010135-WA</t>
  </si>
  <si>
    <t>CITYSCAPE 12X8</t>
  </si>
  <si>
    <t>12X8</t>
  </si>
  <si>
    <t>GP200010301-GW</t>
  </si>
  <si>
    <t>CLARITY II 24X36</t>
  </si>
  <si>
    <t>Adriana Jimenez Blanchet</t>
  </si>
  <si>
    <t>GP200010301-NF</t>
  </si>
  <si>
    <t>GP2000103-GW</t>
  </si>
  <si>
    <t>CLARITY II 36X47</t>
  </si>
  <si>
    <t>36X47</t>
  </si>
  <si>
    <t>GP2000105-GW</t>
  </si>
  <si>
    <t>CLARITY V 47X47</t>
  </si>
  <si>
    <t>47X47</t>
  </si>
  <si>
    <t>GP2000112-GW</t>
  </si>
  <si>
    <t>CLARITY VI 36X36</t>
  </si>
  <si>
    <t>GP2000107-GW</t>
  </si>
  <si>
    <t>CLARITY VII 39X47</t>
  </si>
  <si>
    <t>GP10223-BC</t>
  </si>
  <si>
    <t>CLAY ROMANCE   36X48</t>
  </si>
  <si>
    <t>GP10223-GW</t>
  </si>
  <si>
    <t>10011724GMNT</t>
  </si>
  <si>
    <t>GP10223-NC</t>
  </si>
  <si>
    <t>GP2005016</t>
  </si>
  <si>
    <t>CLEAR WATER 9X10</t>
  </si>
  <si>
    <t>9X10</t>
  </si>
  <si>
    <t>10X11</t>
  </si>
  <si>
    <t>GP2001923-GW</t>
  </si>
  <si>
    <t>CLEAR WHISPER 38X23</t>
  </si>
  <si>
    <t>38X23</t>
  </si>
  <si>
    <t>GP2001923R-GW</t>
  </si>
  <si>
    <t>GP2001915-GW</t>
  </si>
  <si>
    <t>CLIFTON BLUFF 16X20</t>
  </si>
  <si>
    <t>GP2001915R-GW</t>
  </si>
  <si>
    <t>GP200191501-GW</t>
  </si>
  <si>
    <t>CLIFTON BLUFF 32X40</t>
  </si>
  <si>
    <t>32x40</t>
  </si>
  <si>
    <t>GP2001916-GW</t>
  </si>
  <si>
    <t>CLIFTON CANYON 16X20</t>
  </si>
  <si>
    <t>GP200191601-GW</t>
  </si>
  <si>
    <t>CLIFTON CANYON 32X40</t>
  </si>
  <si>
    <t>GP2006510-NA</t>
  </si>
  <si>
    <t>CLOUDS AGAINST BLUE SKY 20X16</t>
  </si>
  <si>
    <t>GP2010136-GT</t>
  </si>
  <si>
    <t>CLOVER FLOWERS 13X11</t>
  </si>
  <si>
    <t>13X11</t>
  </si>
  <si>
    <t>GP2004273-BF</t>
  </si>
  <si>
    <t>10123501BLK</t>
  </si>
  <si>
    <t>CODA 48X60</t>
  </si>
  <si>
    <t>GP2004273-GC</t>
  </si>
  <si>
    <t>10123501GLD</t>
  </si>
  <si>
    <t>GP2004273-GF</t>
  </si>
  <si>
    <t>GP2004273-GW</t>
  </si>
  <si>
    <t>10123501GMNT</t>
  </si>
  <si>
    <t>GP2004273-NF</t>
  </si>
  <si>
    <t>10123501NATL</t>
  </si>
  <si>
    <t>GP200427301-GC</t>
  </si>
  <si>
    <t>CODA 56X70</t>
  </si>
  <si>
    <t>58X72</t>
  </si>
  <si>
    <t>GP200427302-BF</t>
  </si>
  <si>
    <t>CODA 65X90</t>
  </si>
  <si>
    <t>65X90</t>
  </si>
  <si>
    <t>66X91</t>
  </si>
  <si>
    <t>GP2001919-GW</t>
  </si>
  <si>
    <t>COFFEE CANYON 12X14</t>
  </si>
  <si>
    <t>GP200191901-GW</t>
  </si>
  <si>
    <t>COFFEE CANYON 24X28</t>
  </si>
  <si>
    <t>24x28</t>
  </si>
  <si>
    <t>GP2000313-BF</t>
  </si>
  <si>
    <t>COFFEE ON CANVAS I 60X48</t>
  </si>
  <si>
    <t>GP2000313-GW</t>
  </si>
  <si>
    <t>GP2000314-BF</t>
  </si>
  <si>
    <t>COFFEE ON CANVAS II 60X48</t>
  </si>
  <si>
    <t>GP2000314-GW</t>
  </si>
  <si>
    <t>GP2006103-GW</t>
  </si>
  <si>
    <t>COLLAGE BiANCO  A 30X40</t>
  </si>
  <si>
    <t>Kim Fonder</t>
  </si>
  <si>
    <t>GP200610301-BC</t>
  </si>
  <si>
    <t>COLLAGE BIANCO A 60X80</t>
  </si>
  <si>
    <t>62X82</t>
  </si>
  <si>
    <t>GP200610301-BF</t>
  </si>
  <si>
    <t>GP200610301-GF</t>
  </si>
  <si>
    <t>GP200610301-GW</t>
  </si>
  <si>
    <t>GP200610301-WF</t>
  </si>
  <si>
    <t>GP10018-BC</t>
  </si>
  <si>
    <t>41050847BLK</t>
  </si>
  <si>
    <t>LANDSCAPE I  50X38</t>
  </si>
  <si>
    <t>52X40</t>
  </si>
  <si>
    <t>GP1002401-GW</t>
  </si>
  <si>
    <t>INDIGO DIESEL 20X30</t>
  </si>
  <si>
    <t>20X30</t>
  </si>
  <si>
    <t>GP10024-BF</t>
  </si>
  <si>
    <t>41450843BLK</t>
  </si>
  <si>
    <t>INDIGO DIESEL  36X48</t>
  </si>
  <si>
    <t>37x49</t>
  </si>
  <si>
    <t>GP10025-BF</t>
  </si>
  <si>
    <t>41450835BLK</t>
  </si>
  <si>
    <t>BLACK DIESEL  36X48</t>
  </si>
  <si>
    <t>GP1003901-BF</t>
  </si>
  <si>
    <t>BARCELONA 40X30</t>
  </si>
  <si>
    <t>GP1003901-GW</t>
  </si>
  <si>
    <t>GP10039-BC</t>
  </si>
  <si>
    <t>41450847BLK</t>
  </si>
  <si>
    <t>BARCELONA 60X48</t>
  </si>
  <si>
    <t>GP10039-BF</t>
  </si>
  <si>
    <t>GP10041-BF</t>
  </si>
  <si>
    <t>EL TORO 24X36</t>
  </si>
  <si>
    <t>GP1001501S-BF</t>
  </si>
  <si>
    <t>COLORBLIND 60X36</t>
  </si>
  <si>
    <t>60X36</t>
  </si>
  <si>
    <t>61X37</t>
  </si>
  <si>
    <t>GP1001501S-GW</t>
  </si>
  <si>
    <t>GP1001501S-NF</t>
  </si>
  <si>
    <t>GP100501AP-UF</t>
  </si>
  <si>
    <t>COLORBLIND 60X36 ARTPROOF UNFRAMED</t>
  </si>
  <si>
    <t>GP200460701-GW</t>
  </si>
  <si>
    <t>10076021GMNT</t>
  </si>
  <si>
    <t>COLORBLIND 72X42</t>
  </si>
  <si>
    <t>72x42</t>
  </si>
  <si>
    <t>GP2004607-GW</t>
  </si>
  <si>
    <t>10076026GMNT</t>
  </si>
  <si>
    <t>COLORBLIND 96X56</t>
  </si>
  <si>
    <t>96x56</t>
  </si>
  <si>
    <t>GP10243-BF</t>
  </si>
  <si>
    <t>10011729BLCK</t>
  </si>
  <si>
    <t>COLOSSEUM   48X60</t>
  </si>
  <si>
    <t>GP10243-NF</t>
  </si>
  <si>
    <t>10011729NATL</t>
  </si>
  <si>
    <t>GP10243-NGM</t>
  </si>
  <si>
    <t>10011729GMNT</t>
  </si>
  <si>
    <t>GP1024301S-BF</t>
  </si>
  <si>
    <t>GP1024301S-NF</t>
  </si>
  <si>
    <t>GP1024301S-NGM</t>
  </si>
  <si>
    <t>GP1024301AP-UF</t>
  </si>
  <si>
    <t xml:space="preserve">   </t>
  </si>
  <si>
    <t>COLOSSEUM   48X60 ARTPROOF UNFRAMED</t>
  </si>
  <si>
    <t>COMING HOME 60X60</t>
  </si>
  <si>
    <t>GP10041-GW</t>
  </si>
  <si>
    <t>GP2010120-WA</t>
  </si>
  <si>
    <t>COMPOSITION 16X24</t>
  </si>
  <si>
    <t>16X24</t>
  </si>
  <si>
    <t>18X26</t>
  </si>
  <si>
    <t>WC</t>
  </si>
  <si>
    <t>GP201012001-WA</t>
  </si>
  <si>
    <t>COMPOSITION 24X36</t>
  </si>
  <si>
    <t>GP10294-BF</t>
  </si>
  <si>
    <t>10011734BLK</t>
  </si>
  <si>
    <t>COMPOSITION IN BLACK &amp; WHITE I   20X24</t>
  </si>
  <si>
    <t>Daniela Schweinsberg</t>
  </si>
  <si>
    <t>GP2000401-BF</t>
  </si>
  <si>
    <t>10103747BLK</t>
  </si>
  <si>
    <t>GP10296-BF</t>
  </si>
  <si>
    <t>10011735BLK</t>
  </si>
  <si>
    <t>COMPOSITION IN BLACK &amp; WHITE II  20X24</t>
  </si>
  <si>
    <t>GP2000402-BF</t>
  </si>
  <si>
    <t>10103748BLK</t>
  </si>
  <si>
    <t>GP10293-BF</t>
  </si>
  <si>
    <t>10011732BLK</t>
  </si>
  <si>
    <t>COMPOSITION IN BLACK &amp; WHITE III  20X24</t>
  </si>
  <si>
    <t>GP2000403-BF</t>
  </si>
  <si>
    <t>10103745BLK</t>
  </si>
  <si>
    <t>GP10295-BF</t>
  </si>
  <si>
    <t>10011733BLK</t>
  </si>
  <si>
    <t>COMPOSITION IN BLACK &amp; WHITE IV  20X24</t>
  </si>
  <si>
    <t>GP2000404-BF</t>
  </si>
  <si>
    <t>10103746BLK</t>
  </si>
  <si>
    <t>GP1022501-GW</t>
  </si>
  <si>
    <t>CONEJO I 20X30</t>
  </si>
  <si>
    <t>GP10225-BC</t>
  </si>
  <si>
    <t>CONEJO I 36X48</t>
  </si>
  <si>
    <t>GP10225-GW</t>
  </si>
  <si>
    <t>GP10225-NC</t>
  </si>
  <si>
    <t>GP10299-BC</t>
  </si>
  <si>
    <t>CONEJO II 36X48</t>
  </si>
  <si>
    <t>GP10299-GW</t>
  </si>
  <si>
    <t>GP10299-NC</t>
  </si>
  <si>
    <t>GP2004017-GW</t>
  </si>
  <si>
    <t>10062029GMNT</t>
  </si>
  <si>
    <t>CONFINEMENT I 28X35</t>
  </si>
  <si>
    <t>28X35</t>
  </si>
  <si>
    <t>GP2004018-GW</t>
  </si>
  <si>
    <t>10063412GMNT</t>
  </si>
  <si>
    <t>CONFINEMENT II 28X35</t>
  </si>
  <si>
    <t>GP2004019-GW</t>
  </si>
  <si>
    <t>10063413GMNT</t>
  </si>
  <si>
    <t>CONFINEMENT III 28X35</t>
  </si>
  <si>
    <t>GP2004020-GW</t>
  </si>
  <si>
    <t>10063410GMNT</t>
  </si>
  <si>
    <t>CONFINEMENT IV 28X35</t>
  </si>
  <si>
    <t>GP10270-GW</t>
  </si>
  <si>
    <t>10011718GMNT</t>
  </si>
  <si>
    <t>CONNOTATIONS   48X48</t>
  </si>
  <si>
    <t>GP10270-NC</t>
  </si>
  <si>
    <t>10011718NATL</t>
  </si>
  <si>
    <t>GP2000803-WA</t>
  </si>
  <si>
    <t>CONTACT III 8X12</t>
  </si>
  <si>
    <t>Cap Acrylic w/Matt</t>
  </si>
  <si>
    <t>GP2000807-WA</t>
  </si>
  <si>
    <t>CONTACT VII 8X12</t>
  </si>
  <si>
    <t>GP10509-SA</t>
  </si>
  <si>
    <t>10062092GMNT</t>
  </si>
  <si>
    <t>CONTINUALLY YOU 60X48</t>
  </si>
  <si>
    <t>GP200461501-GW</t>
  </si>
  <si>
    <t>10076025GMNT</t>
  </si>
  <si>
    <t>CONUNDRUM 17 36X45</t>
  </si>
  <si>
    <t>36x45</t>
  </si>
  <si>
    <t>GP2004615-GW</t>
  </si>
  <si>
    <t>10076029GMNT</t>
  </si>
  <si>
    <t>CONUNDRUM 17 48X60</t>
  </si>
  <si>
    <t>GP20046151S-BF</t>
  </si>
  <si>
    <t>GP20046151S-GW</t>
  </si>
  <si>
    <t>GP20046151S-NF</t>
  </si>
  <si>
    <t>GP20046151AP-UF</t>
  </si>
  <si>
    <t>CONUNDRUM 17 48X60 ARTPROOF UNFRAMED</t>
  </si>
  <si>
    <t>GP2005012</t>
  </si>
  <si>
    <t>CORK, WOOD, METAL LID</t>
  </si>
  <si>
    <t>46X34</t>
  </si>
  <si>
    <t>47X35</t>
  </si>
  <si>
    <t>GP200501201-GW</t>
  </si>
  <si>
    <t>CORK, WOOD, METAL LID 30X20</t>
  </si>
  <si>
    <t>GP200501201-NF</t>
  </si>
  <si>
    <t>GP2005012-NF</t>
  </si>
  <si>
    <t>CORK, WOOD, METAL LID 48X36</t>
  </si>
  <si>
    <t>48X36</t>
  </si>
  <si>
    <t>49X37</t>
  </si>
  <si>
    <t>GP2002628-NA</t>
  </si>
  <si>
    <t>COTTAGE 24X32</t>
  </si>
  <si>
    <t>GP10155-BC</t>
  </si>
  <si>
    <t>41050858BLK</t>
  </si>
  <si>
    <t>ALMOST BLUE X  54X48</t>
  </si>
  <si>
    <t>54X48</t>
  </si>
  <si>
    <t>56X50</t>
  </si>
  <si>
    <t>GP1015601-BC</t>
  </si>
  <si>
    <t>10079111BLK</t>
  </si>
  <si>
    <t>ABSTRACT 2056 36X53  NEW SIZE</t>
  </si>
  <si>
    <t>GP1015601-GW</t>
  </si>
  <si>
    <t>10079111GMNT</t>
  </si>
  <si>
    <t>ABSTRACT 2056 36X53 NEW SIZE</t>
  </si>
  <si>
    <t>GP1015601-NF</t>
  </si>
  <si>
    <t>10079111NATL</t>
  </si>
  <si>
    <t>GP2006836-BF</t>
  </si>
  <si>
    <t>COURAGE 48X72</t>
  </si>
  <si>
    <t>GP2006836-GW</t>
  </si>
  <si>
    <t>GP2003808-SA</t>
  </si>
  <si>
    <t>COVERED SUNSET  48X60</t>
  </si>
  <si>
    <t>GP2005014</t>
  </si>
  <si>
    <t>CREAMER JAR</t>
  </si>
  <si>
    <t>GP2004911-BC</t>
  </si>
  <si>
    <t>CRÈME TRIPTYCH  I 26X26</t>
  </si>
  <si>
    <t>Marcia Priestley</t>
  </si>
  <si>
    <t>26X26</t>
  </si>
  <si>
    <t>28X28</t>
  </si>
  <si>
    <t>GP2004911-BF</t>
  </si>
  <si>
    <t>27X27</t>
  </si>
  <si>
    <t>GP2004911-GW</t>
  </si>
  <si>
    <t>GP2004912-GW</t>
  </si>
  <si>
    <t>CRÈME TRIPTYCH II 26X26</t>
  </si>
  <si>
    <t>GP2004913-GW</t>
  </si>
  <si>
    <t>CRÈME TRIPTYCH III 26X26</t>
  </si>
  <si>
    <t>GPCB137</t>
  </si>
  <si>
    <t>DAISIES</t>
  </si>
  <si>
    <t>GP11871-BA</t>
  </si>
  <si>
    <t>DANCING WOMAN 16x20</t>
  </si>
  <si>
    <t>GP11871-CBA</t>
  </si>
  <si>
    <t>Capitol B W/GLAZE</t>
  </si>
  <si>
    <t>GP2010137-BA</t>
  </si>
  <si>
    <t>DANDELION 7X11</t>
  </si>
  <si>
    <t>7X11</t>
  </si>
  <si>
    <t>GP2002909-CF</t>
  </si>
  <si>
    <t>DAPHNE 40X30</t>
  </si>
  <si>
    <t>GP2002909-GW</t>
  </si>
  <si>
    <t>10088694GMNT</t>
  </si>
  <si>
    <t>40x30</t>
  </si>
  <si>
    <t>GP10063-BF</t>
  </si>
  <si>
    <t>41450875BLK</t>
  </si>
  <si>
    <t>HASHTAG (WHITE)  43X43</t>
  </si>
  <si>
    <t>43X43</t>
  </si>
  <si>
    <t>44X44</t>
  </si>
  <si>
    <t>GP2004512-BF</t>
  </si>
  <si>
    <t>DEEPER STILL I 35X47</t>
  </si>
  <si>
    <t>35X47</t>
  </si>
  <si>
    <t>GP200451501-BF</t>
  </si>
  <si>
    <t>DEEPER STILL II 36X45</t>
  </si>
  <si>
    <t>GP2004515-BF</t>
  </si>
  <si>
    <t>DEEPER STILL II 47X59</t>
  </si>
  <si>
    <t>GP200451601-BF</t>
  </si>
  <si>
    <t>DEEPER STILL III 36X45</t>
  </si>
  <si>
    <t>GP2004516-BF</t>
  </si>
  <si>
    <t>DEEPER STILL III 47X59</t>
  </si>
  <si>
    <t>GP2004513-BF</t>
  </si>
  <si>
    <t>DEEPER STILL IV 35X47</t>
  </si>
  <si>
    <t>GP2004514-BF</t>
  </si>
  <si>
    <t>DEEPER STILL V  35X47</t>
  </si>
  <si>
    <t>GP20045141S-BF</t>
  </si>
  <si>
    <t xml:space="preserve">DEEPER STILL V 36X48   </t>
  </si>
  <si>
    <t>Black Float</t>
  </si>
  <si>
    <t>GP20045141S-GW</t>
  </si>
  <si>
    <t>GP20045141S-NF</t>
  </si>
  <si>
    <t>Natural Float</t>
  </si>
  <si>
    <t>GP20045141AP-UF</t>
  </si>
  <si>
    <t>DEEPER STILL V 36X48   Art Proof Unframed</t>
  </si>
  <si>
    <t>GP200451701-BF</t>
  </si>
  <si>
    <t>DEEPER STILL VI 36X45</t>
  </si>
  <si>
    <t>GP2004517-BF</t>
  </si>
  <si>
    <t>DEEPER STILL VI 47X59</t>
  </si>
  <si>
    <t>GP20045171S-BF</t>
  </si>
  <si>
    <t xml:space="preserve">DEEPER STILL VI 48X60 </t>
  </si>
  <si>
    <t>49x59</t>
  </si>
  <si>
    <t>GP20045171S-GW</t>
  </si>
  <si>
    <t>GP20045171S-NF</t>
  </si>
  <si>
    <t>GP20045171AP-UF</t>
  </si>
  <si>
    <t>DEEPER STILL VI 48X60 Art Proof Unframed</t>
  </si>
  <si>
    <t>GP200451801-BF</t>
  </si>
  <si>
    <t>DEEPER STILL VII 36X45</t>
  </si>
  <si>
    <t>GP2004518-BF</t>
  </si>
  <si>
    <t>DEEPER STILL VII 47X59</t>
  </si>
  <si>
    <t>GP20045181S-BF</t>
  </si>
  <si>
    <t xml:space="preserve">DEEPER STILL VII 48X60 </t>
  </si>
  <si>
    <t>GP20045181S-GW</t>
  </si>
  <si>
    <t>GP20045181S-NF</t>
  </si>
  <si>
    <t>GP20045181AP-UF</t>
  </si>
  <si>
    <t>DEEPER STILL VII 48X60 Art Proof Unframed</t>
  </si>
  <si>
    <t>GP2006821-BF</t>
  </si>
  <si>
    <t>DENSITY I 60X48</t>
  </si>
  <si>
    <t>GP2006821-GW</t>
  </si>
  <si>
    <t>GP2006822-GW</t>
  </si>
  <si>
    <t>DENSITY II 60X48</t>
  </si>
  <si>
    <t>GP11303-BA</t>
  </si>
  <si>
    <t>DESIGN FOR A CHAIR I 16X20</t>
  </si>
  <si>
    <t>GP2010128-NA</t>
  </si>
  <si>
    <t>DESIGN FOR A HALL PIECE 7X11</t>
  </si>
  <si>
    <t>GP11302-BA</t>
  </si>
  <si>
    <t>DESIGN FOR A MONUMENTAL BENCH 16X20</t>
  </si>
  <si>
    <t>GP2006001-BF</t>
  </si>
  <si>
    <t>DISCOVERY 48X48</t>
  </si>
  <si>
    <t>Toni Scott</t>
  </si>
  <si>
    <t>GP2006001-GW</t>
  </si>
  <si>
    <t>GP2006001-WF</t>
  </si>
  <si>
    <t>GP2006841-BF</t>
  </si>
  <si>
    <t>DISSENT 48X72</t>
  </si>
  <si>
    <t>GP2006841-GW</t>
  </si>
  <si>
    <t>GP2004229-GW</t>
  </si>
  <si>
    <t>10074844GMNT</t>
  </si>
  <si>
    <t>DISTANCE I 80X64</t>
  </si>
  <si>
    <t>80x64</t>
  </si>
  <si>
    <t>GP2004230-GW</t>
  </si>
  <si>
    <t>10074842GMNT</t>
  </si>
  <si>
    <t>DISTANCE II 80X64</t>
  </si>
  <si>
    <t>GP2004237-GW</t>
  </si>
  <si>
    <t>10074841GMNT</t>
  </si>
  <si>
    <t>DISTANCE III 80X64</t>
  </si>
  <si>
    <t>GP2004238-GW</t>
  </si>
  <si>
    <t>10074850GMNT</t>
  </si>
  <si>
    <t>DISTANCE IV 80X64</t>
  </si>
  <si>
    <t>GP2001931-NF</t>
  </si>
  <si>
    <t>DISTANT SHORE 60X40</t>
  </si>
  <si>
    <t>GP10542-SA</t>
  </si>
  <si>
    <t>10062080GMNT</t>
  </si>
  <si>
    <t>DO NOT GO QUIETLY 36X72</t>
  </si>
  <si>
    <t>72x36</t>
  </si>
  <si>
    <t>GP2005602</t>
  </si>
  <si>
    <t>DOLLAR SIGN 12X17</t>
  </si>
  <si>
    <t>Andy Warhol</t>
  </si>
  <si>
    <t>12x17</t>
  </si>
  <si>
    <t>GP1006701-GW</t>
  </si>
  <si>
    <t>BARN 20X16</t>
  </si>
  <si>
    <t>GP2010207-CB</t>
  </si>
  <si>
    <t>DON MIGUEL DE CASTRO, EMISSARY OF KONGO 9X10</t>
  </si>
  <si>
    <t>12X13</t>
  </si>
  <si>
    <t>GP10431-GW</t>
  </si>
  <si>
    <t>10029363GMNT</t>
  </si>
  <si>
    <t>DON'T LOOK DOWN  60X48</t>
  </si>
  <si>
    <t>GP1043101-GW</t>
  </si>
  <si>
    <t>10145076GMNT</t>
  </si>
  <si>
    <t>DON'T LOOK DOWN 70X56</t>
  </si>
  <si>
    <t>70X56</t>
  </si>
  <si>
    <t>GP2005701-BA</t>
  </si>
  <si>
    <t>DOVE OF PEACE 20X16</t>
  </si>
  <si>
    <t>Pablo Picasso</t>
  </si>
  <si>
    <t>20x16</t>
  </si>
  <si>
    <t>GP2005701-NA</t>
  </si>
  <si>
    <t>GP2005701-UF</t>
  </si>
  <si>
    <t>GP2005701-AP</t>
  </si>
  <si>
    <t>DOVE OF PEACE 20X16 ART PROOF</t>
  </si>
  <si>
    <t>GP2010138-BA</t>
  </si>
  <si>
    <t>DRAWING OF NASTURTIUMS 7X10</t>
  </si>
  <si>
    <t>6X7</t>
  </si>
  <si>
    <t>GP10067-GW</t>
  </si>
  <si>
    <t>BARN 20X24</t>
  </si>
  <si>
    <t>GP2000232-BC</t>
  </si>
  <si>
    <t>10123769BLK</t>
  </si>
  <si>
    <t>DRIFT 72X48</t>
  </si>
  <si>
    <t>72X48</t>
  </si>
  <si>
    <t>GP2000232-GF</t>
  </si>
  <si>
    <t>GP2000411-GW</t>
  </si>
  <si>
    <t>DRIFT LINE  42X51</t>
  </si>
  <si>
    <t>42x51</t>
  </si>
  <si>
    <t>GP2003908-GW</t>
  </si>
  <si>
    <t>DRISHTI I 36X48</t>
  </si>
  <si>
    <t>GP2003909-GW</t>
  </si>
  <si>
    <t>DRISHTI II 36X48</t>
  </si>
  <si>
    <t>GP2010139-NA</t>
  </si>
  <si>
    <t>DUCHESSE D'ANGOULEME PEARS 6X5</t>
  </si>
  <si>
    <t>6X5</t>
  </si>
  <si>
    <t>GP2010140-WF</t>
  </si>
  <si>
    <t>DUNE LANDSCAPE 23X14</t>
  </si>
  <si>
    <t>23X14</t>
  </si>
  <si>
    <t>24X15</t>
  </si>
  <si>
    <t>GP2010140-BF</t>
  </si>
  <si>
    <t>GP2006826-BF</t>
  </si>
  <si>
    <t>EARTHWARE I 48X60</t>
  </si>
  <si>
    <t>GP2006826-GF</t>
  </si>
  <si>
    <t>GP2006826-GW</t>
  </si>
  <si>
    <t>10180199GMNT</t>
  </si>
  <si>
    <t>GP2006826-NF</t>
  </si>
  <si>
    <t>GP2006827-BF</t>
  </si>
  <si>
    <t>EARTHWARE II 48X60</t>
  </si>
  <si>
    <t>GP2006827-GW</t>
  </si>
  <si>
    <t>GP2006827-NF</t>
  </si>
  <si>
    <t>GPCB11</t>
  </si>
  <si>
    <t>EAST RIVER</t>
  </si>
  <si>
    <t>100x47</t>
  </si>
  <si>
    <t>GPCB12</t>
  </si>
  <si>
    <t>GP200022101-GW</t>
  </si>
  <si>
    <t>ECHO IN THE CANYON I 24X36</t>
  </si>
  <si>
    <t>GP2000221-GW</t>
  </si>
  <si>
    <t>ECHO IN THE CANYON I 40X60</t>
  </si>
  <si>
    <t>GP2000222-GW</t>
  </si>
  <si>
    <t>ECHO IN THE CANYON II 40X60</t>
  </si>
  <si>
    <t xml:space="preserve">	GP2002409-GW</t>
  </si>
  <si>
    <t>10088642GMNT</t>
  </si>
  <si>
    <t>ECLIPSE 48X48</t>
  </si>
  <si>
    <t>GP2002409R-GW</t>
  </si>
  <si>
    <t>SR-ART-71537-O</t>
  </si>
  <si>
    <t>ECLIPSE 48X48 R SONDER</t>
  </si>
  <si>
    <t>GP2002409S1-GW</t>
  </si>
  <si>
    <t>ECLIPSE 48X48 SONDER</t>
  </si>
  <si>
    <t>GP10078-BC</t>
  </si>
  <si>
    <t>INDIGO 38X48</t>
  </si>
  <si>
    <t>GP10078-BF</t>
  </si>
  <si>
    <t>38X49</t>
  </si>
  <si>
    <t>GP10078-GW</t>
  </si>
  <si>
    <t>GP10325-BC</t>
  </si>
  <si>
    <t>ELEKTOR BEAMING SUN 36X48</t>
  </si>
  <si>
    <t>GP10325-NC</t>
  </si>
  <si>
    <t>GP10324-BC</t>
  </si>
  <si>
    <t>ELEKTRON DEATH OF HELLIOS 33X44</t>
  </si>
  <si>
    <t>33X44</t>
  </si>
  <si>
    <t>35X46</t>
  </si>
  <si>
    <t>GP10324-GM</t>
  </si>
  <si>
    <t>GMT</t>
  </si>
  <si>
    <t>GP10324-NC</t>
  </si>
  <si>
    <t>GP2005009</t>
  </si>
  <si>
    <t>EMERGING BOTTLES</t>
  </si>
  <si>
    <t>18X23</t>
  </si>
  <si>
    <t>19X24</t>
  </si>
  <si>
    <t>GP10462-GW</t>
  </si>
  <si>
    <t>EMOTIONS IN MOTION I 16X20</t>
  </si>
  <si>
    <t>Nicholas Tramontin</t>
  </si>
  <si>
    <t>GP10463-GW</t>
  </si>
  <si>
    <t>EMOTIONS IN MOTION II 16X20</t>
  </si>
  <si>
    <t>GP10464-GW</t>
  </si>
  <si>
    <t>EMOTIONS IN MOTION III 16X20</t>
  </si>
  <si>
    <t>GP10465-GW</t>
  </si>
  <si>
    <t>EMOTIONS IN MOTION IV 16X20</t>
  </si>
  <si>
    <t>GP10467-GW</t>
  </si>
  <si>
    <t>EMOTIONS IN MOTION VI 16X20</t>
  </si>
  <si>
    <t>GP10466-GW</t>
  </si>
  <si>
    <t>EMOTIONS IN MOTION-V 16X20</t>
  </si>
  <si>
    <t>GP2010141-NA</t>
  </si>
  <si>
    <t>EMPEROR ALEXANDER APPLES 3X4</t>
  </si>
  <si>
    <t>3X4</t>
  </si>
  <si>
    <t>8X10</t>
  </si>
  <si>
    <t>GP200630601-GW</t>
  </si>
  <si>
    <t>ENCAUSTIC SSTUDY IV 30X30</t>
  </si>
  <si>
    <t>Dara Barker</t>
  </si>
  <si>
    <t>30X30</t>
  </si>
  <si>
    <t>GP2006303-GW</t>
  </si>
  <si>
    <t>10156616GMNT</t>
  </si>
  <si>
    <t>ENCAUSTIC STUDY I 48X36</t>
  </si>
  <si>
    <t>GP2006304-GF</t>
  </si>
  <si>
    <t>10156615GLD</t>
  </si>
  <si>
    <t>ENCAUSTIC STUDY II 48X36</t>
  </si>
  <si>
    <t>GP2006304-GW</t>
  </si>
  <si>
    <t>10156615GMNT</t>
  </si>
  <si>
    <t>GP2006304-NF</t>
  </si>
  <si>
    <t>10156615NATL</t>
  </si>
  <si>
    <t>GP2006305-GW</t>
  </si>
  <si>
    <t>ENCAUSTIC STUDY III 20X30</t>
  </si>
  <si>
    <t>GP2006306-GW</t>
  </si>
  <si>
    <t>ENCAUSTIC STUDY IV 36X36</t>
  </si>
  <si>
    <t>GP2006307-GF</t>
  </si>
  <si>
    <t>10156621GLD</t>
  </si>
  <si>
    <t>ENCAUSTIC STUDY V 30X30</t>
  </si>
  <si>
    <t>31X31</t>
  </si>
  <si>
    <t>GP2006307-GW</t>
  </si>
  <si>
    <t>10156621GMNT</t>
  </si>
  <si>
    <t>GP2006308-GW</t>
  </si>
  <si>
    <t>10156620GMNT</t>
  </si>
  <si>
    <t>ENCAUSTIC STUDY VI 30X30</t>
  </si>
  <si>
    <t>GP2006310-GW</t>
  </si>
  <si>
    <t>ENCAUSTIC STUDY VIII 12X12</t>
  </si>
  <si>
    <t>GP200631401-GW</t>
  </si>
  <si>
    <t>ENCAUSTIC STUDY XII 30X30</t>
  </si>
  <si>
    <t>GP2006314-BF</t>
  </si>
  <si>
    <t>ENCAUSTIC STUDY XII 36X36</t>
  </si>
  <si>
    <t>GP2006314-GW</t>
  </si>
  <si>
    <t>GP2006317-BF</t>
  </si>
  <si>
    <t>ENCAUSTIC STUDY XV 36X48</t>
  </si>
  <si>
    <t>GP2006317-GF</t>
  </si>
  <si>
    <t>GP2006317-GW</t>
  </si>
  <si>
    <t>GP2006317-WF</t>
  </si>
  <si>
    <t>GP2006318-GW</t>
  </si>
  <si>
    <t>ENCAUSTIC STUDY XVI 20X24</t>
  </si>
  <si>
    <t>GP2006319-GW</t>
  </si>
  <si>
    <t>ENCAUSTIC STUDY XVII 24X24</t>
  </si>
  <si>
    <t>GP2006330-GW</t>
  </si>
  <si>
    <t>ENCAUSTIC STUDY XXVIII 36X48</t>
  </si>
  <si>
    <t>GP2006333-GW</t>
  </si>
  <si>
    <t>ENCAUSTIC STUDY XXXI 20X30</t>
  </si>
  <si>
    <t>GP2006334-GW</t>
  </si>
  <si>
    <t>ENCAUSTIC STUDY XXXII 20X30</t>
  </si>
  <si>
    <t>GP200460101-GW</t>
  </si>
  <si>
    <t>10076039GMNT</t>
  </si>
  <si>
    <t>ENIGMA 18 36X44</t>
  </si>
  <si>
    <t>36x44</t>
  </si>
  <si>
    <t>GP2004601-GW</t>
  </si>
  <si>
    <t>10076038GMNT</t>
  </si>
  <si>
    <t>ENIGMA 18 56X68</t>
  </si>
  <si>
    <t>56x68</t>
  </si>
  <si>
    <t>GP200460201-GW</t>
  </si>
  <si>
    <t>10076041GMNT</t>
  </si>
  <si>
    <t>ENIGMA 24 48X38</t>
  </si>
  <si>
    <t>48x38</t>
  </si>
  <si>
    <t>GP2004602-GW</t>
  </si>
  <si>
    <t>10076040GMNT</t>
  </si>
  <si>
    <t>ENIGMA 24 60X48</t>
  </si>
  <si>
    <t>60x48</t>
  </si>
  <si>
    <t>GP2004602S-GW</t>
  </si>
  <si>
    <t>GP2004602R-GW</t>
  </si>
  <si>
    <t>ENIGMA 24 60X48 R</t>
  </si>
  <si>
    <t>GP200461001-GW</t>
  </si>
  <si>
    <t>10076048GMNT</t>
  </si>
  <si>
    <t>ENIGMA 26 48X38</t>
  </si>
  <si>
    <t>GP200461001S-GW</t>
  </si>
  <si>
    <t>GP200461001R-GW</t>
  </si>
  <si>
    <t>ENIGMA 26 48X38 R</t>
  </si>
  <si>
    <t>GP2004610-GW</t>
  </si>
  <si>
    <t>10076050GMNT</t>
  </si>
  <si>
    <t>ENIGMA 26 60X48</t>
  </si>
  <si>
    <t>GP2004610S-GW</t>
  </si>
  <si>
    <t>SR-ART=83886-Y</t>
  </si>
  <si>
    <t>GP2004610R-GW</t>
  </si>
  <si>
    <t>ENIGMA 26 60X48 R</t>
  </si>
  <si>
    <t>GP200461101-GW</t>
  </si>
  <si>
    <t>10076037GMNT</t>
  </si>
  <si>
    <t>ENIGMA 28 36X36</t>
  </si>
  <si>
    <t>GP200461101S-GW</t>
  </si>
  <si>
    <t>SR-ART 45792-S</t>
  </si>
  <si>
    <t>GP2004611-GW</t>
  </si>
  <si>
    <t>10076036GMNT</t>
  </si>
  <si>
    <t>ENIGMA 28 48X48</t>
  </si>
  <si>
    <t>GP200461201-GW</t>
  </si>
  <si>
    <t>10076028GMNT</t>
  </si>
  <si>
    <t>ENIGMA 29 36X45</t>
  </si>
  <si>
    <t>GP2004612-GW</t>
  </si>
  <si>
    <t>10076031GMNT</t>
  </si>
  <si>
    <t>ENIGMA 29 48X60</t>
  </si>
  <si>
    <t>GP2004613-GW</t>
  </si>
  <si>
    <t>10076030GMNT</t>
  </si>
  <si>
    <t>ENIGMA 32 36X36</t>
  </si>
  <si>
    <t>GP200460401-GW</t>
  </si>
  <si>
    <t>10076020GMNT</t>
  </si>
  <si>
    <t>ENIGMA 33 36X36</t>
  </si>
  <si>
    <t>GP2004604-GW</t>
  </si>
  <si>
    <t>10076023GMNT</t>
  </si>
  <si>
    <t>ENIGMA 33 48X48</t>
  </si>
  <si>
    <t>GP200460301-GW</t>
  </si>
  <si>
    <t>10076032GMNT</t>
  </si>
  <si>
    <t>ENIGMA 37 36X36</t>
  </si>
  <si>
    <t>GP2004603-GW</t>
  </si>
  <si>
    <t>10076033GMNT</t>
  </si>
  <si>
    <t>ENIGMA 37 48X48</t>
  </si>
  <si>
    <t>GP200460901-GW</t>
  </si>
  <si>
    <t>10076022GMNT</t>
  </si>
  <si>
    <t>ENIGMA 400 48X40</t>
  </si>
  <si>
    <t>48X40</t>
  </si>
  <si>
    <t>GP2004609-GW</t>
  </si>
  <si>
    <t>10076027GMNT</t>
  </si>
  <si>
    <t>ENIGMA 400 68X56</t>
  </si>
  <si>
    <t>68X56</t>
  </si>
  <si>
    <t>GP200460501-GW</t>
  </si>
  <si>
    <t>10076035GMNT</t>
  </si>
  <si>
    <t>ENIGMA 48 36X36</t>
  </si>
  <si>
    <t>GP2004605-GW</t>
  </si>
  <si>
    <t>10076034GMNT</t>
  </si>
  <si>
    <t>ENIGMA 48 48X48</t>
  </si>
  <si>
    <t>GP200461401-GW</t>
  </si>
  <si>
    <t>10076052GMNT</t>
  </si>
  <si>
    <t>ENIGMA 54 36X36</t>
  </si>
  <si>
    <t>GP200461401S-GW</t>
  </si>
  <si>
    <t>SR-ART-45792-S</t>
  </si>
  <si>
    <t>GP200461401R-GW</t>
  </si>
  <si>
    <t>ENIGMA 54 36X36 R</t>
  </si>
  <si>
    <t>GP2004614S-BF</t>
  </si>
  <si>
    <t>ENIGMA 54 48X48</t>
  </si>
  <si>
    <t>GP2004614S-GW</t>
  </si>
  <si>
    <t>GP2004614S-NF</t>
  </si>
  <si>
    <t>GP2004614AP-UF</t>
  </si>
  <si>
    <t>ENIGMA 54 48X48 ARTPROOF UNFRAMED</t>
  </si>
  <si>
    <t>GP2004614-GW</t>
  </si>
  <si>
    <t>10076042GMNT</t>
  </si>
  <si>
    <t>ENIGMA 54 54X54</t>
  </si>
  <si>
    <t>54x54</t>
  </si>
  <si>
    <t>GP2004816-BF</t>
  </si>
  <si>
    <t>ENIGMATIC SHADE 36X24</t>
  </si>
  <si>
    <t>GP2000229-NF</t>
  </si>
  <si>
    <t>ENTRANCE 30X40</t>
  </si>
  <si>
    <t>GP2001613-BF</t>
  </si>
  <si>
    <t>ENTROPIC POTENTIAL 16X20</t>
  </si>
  <si>
    <t xml:space="preserve">	GP2001207-GW</t>
  </si>
  <si>
    <t>10088688GMNT</t>
  </si>
  <si>
    <t>EQUAL TERMS 63X42</t>
  </si>
  <si>
    <t>Jennifer Janesko</t>
  </si>
  <si>
    <t>63X42</t>
  </si>
  <si>
    <t>63x42</t>
  </si>
  <si>
    <t>GP10242-GW</t>
  </si>
  <si>
    <t>EREBUS SEA STUDY 33X19</t>
  </si>
  <si>
    <t>33X19</t>
  </si>
  <si>
    <t>GP10385-SA</t>
  </si>
  <si>
    <t>10062089GMNT</t>
  </si>
  <si>
    <t>ESPERER 60X48</t>
  </si>
  <si>
    <t>GP2001920-GW</t>
  </si>
  <si>
    <t>ESPRESSO GLEN 12X14</t>
  </si>
  <si>
    <t>GP200192001-GW</t>
  </si>
  <si>
    <t>ESPRESSO GLEN 24X28</t>
  </si>
  <si>
    <t>GP0105-GW</t>
  </si>
  <si>
    <t>41450867GMNT</t>
  </si>
  <si>
    <t>GP0105-NF</t>
  </si>
  <si>
    <t>41450867NATL</t>
  </si>
  <si>
    <t>MAKEBA I 54X72 NEW FRAME</t>
  </si>
  <si>
    <t>55X73</t>
  </si>
  <si>
    <t>GP2005204-NF</t>
  </si>
  <si>
    <t>ETHER 24X24</t>
  </si>
  <si>
    <t>GP200520401-BC</t>
  </si>
  <si>
    <t>10180092BLK</t>
  </si>
  <si>
    <t>ETHER 48X48</t>
  </si>
  <si>
    <t>GP200520401-GC</t>
  </si>
  <si>
    <t>10180092GLD</t>
  </si>
  <si>
    <t>GP200520401-GW</t>
  </si>
  <si>
    <t>10180092GMNT</t>
  </si>
  <si>
    <t>GP200520401-NC</t>
  </si>
  <si>
    <t>10180092NATL</t>
  </si>
  <si>
    <t>GP2005104-NGM</t>
  </si>
  <si>
    <t>EUPHORIA 24X30</t>
  </si>
  <si>
    <t>GP2005104S-NGM</t>
  </si>
  <si>
    <t>GP2005104AP-UF</t>
  </si>
  <si>
    <t>EUPHORIA 24X30 Art Proof Unframed</t>
  </si>
  <si>
    <t>GP200242201-GW</t>
  </si>
  <si>
    <t>EVER + EVER 56X56</t>
  </si>
  <si>
    <t>56X56</t>
  </si>
  <si>
    <t>GP2002411-GW</t>
  </si>
  <si>
    <t>EVER + EVER 60X60</t>
  </si>
  <si>
    <t>GPCB17</t>
  </si>
  <si>
    <t>EXHIBITION CATALOGUE COVER FOR USING WALLS (INDOOR)</t>
  </si>
  <si>
    <t>GPCB18</t>
  </si>
  <si>
    <t>GP10035-BC</t>
  </si>
  <si>
    <t>41450831BLK</t>
  </si>
  <si>
    <t>44  48X55</t>
  </si>
  <si>
    <t>48X55</t>
  </si>
  <si>
    <t>50X57</t>
  </si>
  <si>
    <t>GP1017501-BC</t>
  </si>
  <si>
    <t>1079121BLK</t>
  </si>
  <si>
    <t>MAKEBA II 36X48 NEW SIZE</t>
  </si>
  <si>
    <t>GP1017501-GW</t>
  </si>
  <si>
    <t>1079121GMNT</t>
  </si>
  <si>
    <t>GP1017501-NF</t>
  </si>
  <si>
    <t>1079121NATL</t>
  </si>
  <si>
    <t>GP10045-BF</t>
  </si>
  <si>
    <t>FACTORY I  43X43</t>
  </si>
  <si>
    <t>GP10046-BF</t>
  </si>
  <si>
    <t>41450811BLK</t>
  </si>
  <si>
    <t>GP10185-BF</t>
  </si>
  <si>
    <t>42010993BLK</t>
  </si>
  <si>
    <t>FACTORY II  43X43</t>
  </si>
  <si>
    <t>GPCB58</t>
  </si>
  <si>
    <t>FADE</t>
  </si>
  <si>
    <t>18x22.5</t>
  </si>
  <si>
    <t>GPCB59</t>
  </si>
  <si>
    <t>GP2003435-GW</t>
  </si>
  <si>
    <t>FADING EFFIGY 60X40</t>
  </si>
  <si>
    <t>GP2003435-NF</t>
  </si>
  <si>
    <t>GP2002504-GW</t>
  </si>
  <si>
    <t>10070368GMNT</t>
  </si>
  <si>
    <t>FALLEN TREE 40X48</t>
  </si>
  <si>
    <t>Michela Sorrentino</t>
  </si>
  <si>
    <t>GP2001712-GW</t>
  </si>
  <si>
    <t>FAULTLINE 30X40</t>
  </si>
  <si>
    <t>GP200171201-BF</t>
  </si>
  <si>
    <t>10156609BLK</t>
  </si>
  <si>
    <t>FAULTLINE 36X48</t>
  </si>
  <si>
    <t>GP200171201-GF</t>
  </si>
  <si>
    <t>10156609GLD</t>
  </si>
  <si>
    <t>GP200171201-GW</t>
  </si>
  <si>
    <t>10156609GMNT</t>
  </si>
  <si>
    <t>GP200171201-NF</t>
  </si>
  <si>
    <t>10156609NATL</t>
  </si>
  <si>
    <t>GP2006847-BF</t>
  </si>
  <si>
    <t>FEAST 48X48</t>
  </si>
  <si>
    <t>GP2006847-GW</t>
  </si>
  <si>
    <t>GP10021-BF</t>
  </si>
  <si>
    <t>41450815BLK</t>
  </si>
  <si>
    <t>FENCES I (FENCES 5)  39X39</t>
  </si>
  <si>
    <t>GP10168-BF</t>
  </si>
  <si>
    <t>42010992BLK</t>
  </si>
  <si>
    <t>FENCES II (FENCES 5 NEUTRAL)  39X39</t>
  </si>
  <si>
    <t>GP2006844-BF</t>
  </si>
  <si>
    <t>FEVER 48X72</t>
  </si>
  <si>
    <t>GP2006844-GW</t>
  </si>
  <si>
    <t>GP20022161S-BF</t>
  </si>
  <si>
    <t xml:space="preserve">FICKLE FRIEND 30X40 </t>
  </si>
  <si>
    <t>Meighan Morrison</t>
  </si>
  <si>
    <t>31x41</t>
  </si>
  <si>
    <t>GP20022161S-GW</t>
  </si>
  <si>
    <t>GP20022161S-NF</t>
  </si>
  <si>
    <t>GP20022161AP-UF</t>
  </si>
  <si>
    <t>FICKLE FRIEND 30X40 Art Proof Unframed</t>
  </si>
  <si>
    <t>GP2002216-GW</t>
  </si>
  <si>
    <t>10088678GMNT</t>
  </si>
  <si>
    <t>FICKLE FRIEND 30X42</t>
  </si>
  <si>
    <t>30X42</t>
  </si>
  <si>
    <t>GP200010901-GW</t>
  </si>
  <si>
    <t>FIELDS 24X30</t>
  </si>
  <si>
    <t>GP2000109-GF</t>
  </si>
  <si>
    <t>10123499GLD</t>
  </si>
  <si>
    <t>FIELDS 48X60</t>
  </si>
  <si>
    <t>GP2005811-BA</t>
  </si>
  <si>
    <t>FIGURE STUDY I 16X20</t>
  </si>
  <si>
    <t>Steve Miner</t>
  </si>
  <si>
    <t>GP10391-BA</t>
  </si>
  <si>
    <t>FIGURE STUDY NO.1 16X20</t>
  </si>
  <si>
    <t>GP10432-BF</t>
  </si>
  <si>
    <t>FILL MY CUP  60X48</t>
  </si>
  <si>
    <t>GP10432-GW</t>
  </si>
  <si>
    <t>GP1043201-GW</t>
  </si>
  <si>
    <t>FILL MY CUP 48X36</t>
  </si>
  <si>
    <t>GP10267-BC</t>
  </si>
  <si>
    <t>FINDING A REASON  60X36</t>
  </si>
  <si>
    <t>60x36</t>
  </si>
  <si>
    <t>62X38</t>
  </si>
  <si>
    <t>GP10267-GW</t>
  </si>
  <si>
    <t>GP10267-NC</t>
  </si>
  <si>
    <t>GP10393-NF</t>
  </si>
  <si>
    <t>10011745NATL</t>
  </si>
  <si>
    <t>GP2002907-GW</t>
  </si>
  <si>
    <t>602729GREY</t>
  </si>
  <si>
    <t>FIRST TIME  40X50</t>
  </si>
  <si>
    <t>40x50</t>
  </si>
  <si>
    <t>GP200290701-GW</t>
  </si>
  <si>
    <t>FIRST TIME 30X40</t>
  </si>
  <si>
    <t>GP200290702S-GW</t>
  </si>
  <si>
    <t>FIRST TIME 72X96</t>
  </si>
  <si>
    <t>GP200290702R-GW</t>
  </si>
  <si>
    <t>FIRST TIME 72X96 R</t>
  </si>
  <si>
    <t>GP10199-BC</t>
  </si>
  <si>
    <t>FISHBONE 48X56</t>
  </si>
  <si>
    <t>48X56</t>
  </si>
  <si>
    <t>50X58</t>
  </si>
  <si>
    <t>GP10199-NC</t>
  </si>
  <si>
    <t>GP10199-NF</t>
  </si>
  <si>
    <t>49X57</t>
  </si>
  <si>
    <t>GP2000231-NF</t>
  </si>
  <si>
    <t>FLASH 30X40</t>
  </si>
  <si>
    <t xml:space="preserve">	GP200023101-GW</t>
  </si>
  <si>
    <t>FLASH 60X80</t>
  </si>
  <si>
    <t>GP200023101-BC</t>
  </si>
  <si>
    <t>GP200023101-GC</t>
  </si>
  <si>
    <t>GP200023101-NC</t>
  </si>
  <si>
    <t>GP2004901-NF</t>
  </si>
  <si>
    <t>FLEUR-DE-LYS I 32X42</t>
  </si>
  <si>
    <t>33x43</t>
  </si>
  <si>
    <t>FLEUR-DE-LYS I 32X42 PUR</t>
  </si>
  <si>
    <t>GP2004902-NF</t>
  </si>
  <si>
    <t>FLEUR-DE-LYS II 32X42</t>
  </si>
  <si>
    <t>FLEUR-DE-LYS II 32X42 PUR</t>
  </si>
  <si>
    <t>GP1054001-BF</t>
  </si>
  <si>
    <t>10079117BLK</t>
  </si>
  <si>
    <t>FLIP SIDE 36X45</t>
  </si>
  <si>
    <t>37x46</t>
  </si>
  <si>
    <t>GP1054001-GW</t>
  </si>
  <si>
    <t>10079117GMNT</t>
  </si>
  <si>
    <t>GP1054001-NF</t>
  </si>
  <si>
    <t>10079117NATL</t>
  </si>
  <si>
    <t>GP10540-BF</t>
  </si>
  <si>
    <t>10062008NATL</t>
  </si>
  <si>
    <t>FLIP SIDE 48X60</t>
  </si>
  <si>
    <t>49x61</t>
  </si>
  <si>
    <t>GP10540-GW</t>
  </si>
  <si>
    <t>10062008GMNT</t>
  </si>
  <si>
    <t>GP10540-NF</t>
  </si>
  <si>
    <t>GP2001941-GW</t>
  </si>
  <si>
    <t>FLOAT ABOVE IT ALL 72X36</t>
  </si>
  <si>
    <t>GP200194101-GW</t>
  </si>
  <si>
    <t>FLOAT ABOVE IT ALL 90X45</t>
  </si>
  <si>
    <t>90X45</t>
  </si>
  <si>
    <t>GP10156-BC</t>
  </si>
  <si>
    <t>41050859BLK</t>
  </si>
  <si>
    <t>ALMOST BLUE XI  54X48</t>
  </si>
  <si>
    <t>GP10156-GW</t>
  </si>
  <si>
    <t>41050859GMNT</t>
  </si>
  <si>
    <t>GP2005308</t>
  </si>
  <si>
    <t>FLOWER PETALS</t>
  </si>
  <si>
    <t>Black Cap Acrylic Matt</t>
  </si>
  <si>
    <t>BAM</t>
  </si>
  <si>
    <t>GP10410-GW</t>
  </si>
  <si>
    <t>FLOWER SKETCH 12 12X16</t>
  </si>
  <si>
    <t>GP10409-BC</t>
  </si>
  <si>
    <t>FLOWER SKETCH 13 12X16</t>
  </si>
  <si>
    <t>GP10409-GW</t>
  </si>
  <si>
    <t>GP10409-NC</t>
  </si>
  <si>
    <t>GP2010126-WHCA</t>
  </si>
  <si>
    <t>FLOWER STUDY I 16X20</t>
  </si>
  <si>
    <t>GP2010127-WHCA</t>
  </si>
  <si>
    <t>FLOWER STUDY II 16X20</t>
  </si>
  <si>
    <t>GP200530901-BA</t>
  </si>
  <si>
    <t>FLOWERING HILLSIDE I 12X12</t>
  </si>
  <si>
    <t>14X14</t>
  </si>
  <si>
    <t>GP200530301-BA</t>
  </si>
  <si>
    <t>FLOWERING HILLSIDE II 12X12</t>
  </si>
  <si>
    <t>GP20053030WP-BA</t>
  </si>
  <si>
    <t xml:space="preserve">FLOWERING HILLSIDE II 16X16 </t>
  </si>
  <si>
    <t>16X16</t>
  </si>
  <si>
    <t>18X18</t>
  </si>
  <si>
    <t>GP20053030WP-NA</t>
  </si>
  <si>
    <t>GP20053030WP-UF</t>
  </si>
  <si>
    <t>FLOWERING HILLSIDE II 16X16 Work on Paper Unframed</t>
  </si>
  <si>
    <t>GP200530401-BA</t>
  </si>
  <si>
    <t>FLOWERING HILLSIDE III 12X12</t>
  </si>
  <si>
    <t>GP11300-WF</t>
  </si>
  <si>
    <t>FLOWERS 12X24 Claude Monet</t>
  </si>
  <si>
    <t>12X24</t>
  </si>
  <si>
    <t>14X26</t>
  </si>
  <si>
    <t>GP1130001-CB</t>
  </si>
  <si>
    <t>15X27</t>
  </si>
  <si>
    <t>GP2005601-</t>
  </si>
  <si>
    <t>FLOWERS 16X16</t>
  </si>
  <si>
    <t>Any Warhol</t>
  </si>
  <si>
    <t>GP2010142-BA</t>
  </si>
  <si>
    <t>FLOWERS IN GLASS VASE I 12X16</t>
  </si>
  <si>
    <t>GP2002624-BA</t>
  </si>
  <si>
    <t>FLY CATCHER 24X32</t>
  </si>
  <si>
    <t xml:space="preserve">	GP2002623-NA</t>
  </si>
  <si>
    <t>FOLIAGE 24X32</t>
  </si>
  <si>
    <t>GP10079-GW</t>
  </si>
  <si>
    <t>COMMODORE 64 30X40</t>
  </si>
  <si>
    <t>GP10083-GW</t>
  </si>
  <si>
    <t>LAUD 36X48</t>
  </si>
  <si>
    <t>GP10083-NF</t>
  </si>
  <si>
    <t>LAUD</t>
  </si>
  <si>
    <t>36x48</t>
  </si>
  <si>
    <t>GP10091-NF</t>
  </si>
  <si>
    <t>POPPY 16X12</t>
  </si>
  <si>
    <t>GP10092-GW</t>
  </si>
  <si>
    <t>QUILT 16X20</t>
  </si>
  <si>
    <t>GP10094-GW</t>
  </si>
  <si>
    <t>SCRATCH 24X24</t>
  </si>
  <si>
    <t>GP10098-NF</t>
  </si>
  <si>
    <t>TALL POPPY 30X40</t>
  </si>
  <si>
    <t>GP2010143-NA</t>
  </si>
  <si>
    <t>FOREST LANDSCAPE 9X13</t>
  </si>
  <si>
    <t>11X15</t>
  </si>
  <si>
    <t>GP2010144-GT</t>
  </si>
  <si>
    <t>FOREST SCENE I 6X19</t>
  </si>
  <si>
    <t>6X19</t>
  </si>
  <si>
    <t>GP10177-BC</t>
  </si>
  <si>
    <t>FOREST STILL LIFE 16X20</t>
  </si>
  <si>
    <t>Sarah Bird</t>
  </si>
  <si>
    <t>GP10177-BF</t>
  </si>
  <si>
    <t>GP10177-CB</t>
  </si>
  <si>
    <t>GP10177-GT</t>
  </si>
  <si>
    <t>GP10177-GW</t>
  </si>
  <si>
    <t>GP10177-NC</t>
  </si>
  <si>
    <t>GP10177-NF</t>
  </si>
  <si>
    <t>GP10177-WF</t>
  </si>
  <si>
    <t>GP10444-GW</t>
  </si>
  <si>
    <t>10029361GMNT</t>
  </si>
  <si>
    <t>FOREVER AFTER I  36X48</t>
  </si>
  <si>
    <t>GP10444S-GW</t>
  </si>
  <si>
    <t>SR-ART-98245-T</t>
  </si>
  <si>
    <t>GP1044401AP-UF</t>
  </si>
  <si>
    <t>FOREVER AFTER I 48X60</t>
  </si>
  <si>
    <t>GP1044401S-BF</t>
  </si>
  <si>
    <t>GP1044401S-GW</t>
  </si>
  <si>
    <t>GP1044401S-NF</t>
  </si>
  <si>
    <t>GP10443-GW</t>
  </si>
  <si>
    <t>10029360GMNT</t>
  </si>
  <si>
    <t>FOREVER AFTER II  36X48</t>
  </si>
  <si>
    <t>GP1044301AP-UF</t>
  </si>
  <si>
    <t>FOREVER AFTER II 48X60</t>
  </si>
  <si>
    <t>GP1044301S-BF</t>
  </si>
  <si>
    <t>GP1044301S-GW</t>
  </si>
  <si>
    <t>GP1044301S-NF</t>
  </si>
  <si>
    <t>GP2004274-GC</t>
  </si>
  <si>
    <t>10123497GLD</t>
  </si>
  <si>
    <t>FORGE 51X64</t>
  </si>
  <si>
    <t>51X61</t>
  </si>
  <si>
    <t>52X62</t>
  </si>
  <si>
    <t>GP200427404-NC</t>
  </si>
  <si>
    <t>FORGE 60X80</t>
  </si>
  <si>
    <t>GP200427401-GC</t>
  </si>
  <si>
    <t>FORGE 64X80</t>
  </si>
  <si>
    <t>64X80</t>
  </si>
  <si>
    <t>66X82</t>
  </si>
  <si>
    <t>GP200427403-BF</t>
  </si>
  <si>
    <t>FORGE 65X90</t>
  </si>
  <si>
    <t>GP200427402-NF</t>
  </si>
  <si>
    <t>FORGE 70X110</t>
  </si>
  <si>
    <t>GP2006610-GW</t>
  </si>
  <si>
    <t>FORGIVENESS 80X60</t>
  </si>
  <si>
    <t>80X60</t>
  </si>
  <si>
    <t>GP10391-NF</t>
  </si>
  <si>
    <t>FORM STUDY 12X16</t>
  </si>
  <si>
    <t>12x16</t>
  </si>
  <si>
    <t>GP1039101-BA</t>
  </si>
  <si>
    <t>FORM STUDY 20X30</t>
  </si>
  <si>
    <t>23X33</t>
  </si>
  <si>
    <t>Ink Wash</t>
  </si>
  <si>
    <t>GPCB30</t>
  </si>
  <si>
    <t>FORM XI</t>
  </si>
  <si>
    <t>55x79</t>
  </si>
  <si>
    <t>GPCB31</t>
  </si>
  <si>
    <t>FORM XV</t>
  </si>
  <si>
    <t>GPCB160</t>
  </si>
  <si>
    <t>FORME VII</t>
  </si>
  <si>
    <t>55X78</t>
  </si>
  <si>
    <t>GP2004529S-GW</t>
  </si>
  <si>
    <t>FORME VII 40X60</t>
  </si>
  <si>
    <t>GP2004529S-BF</t>
  </si>
  <si>
    <t xml:space="preserve">FORME VII 40X60 </t>
  </si>
  <si>
    <t>41x61</t>
  </si>
  <si>
    <t>GP2004529S-NF</t>
  </si>
  <si>
    <t>GP2004529AP-UF</t>
  </si>
  <si>
    <t>FORME VII 40X60 Art Proof Unframed</t>
  </si>
  <si>
    <t>GP2004530S-BF</t>
  </si>
  <si>
    <t xml:space="preserve">FORME XI 40X60 </t>
  </si>
  <si>
    <t>GP2004530S-GW</t>
  </si>
  <si>
    <t>GP2004530S-NF</t>
  </si>
  <si>
    <t>GP2004530AP-UF</t>
  </si>
  <si>
    <t>FORME XI 40X60 Art Proof Unframed</t>
  </si>
  <si>
    <t>GP2004531S-BF</t>
  </si>
  <si>
    <t xml:space="preserve">FORME XV 40X60 </t>
  </si>
  <si>
    <t>GP2004531S-GW</t>
  </si>
  <si>
    <t>GP2004531S-NF</t>
  </si>
  <si>
    <t>GP2004531AP-UF</t>
  </si>
  <si>
    <t>FORME XV 40X60 Art Proof Unframed</t>
  </si>
  <si>
    <t>GP2004532S-BF</t>
  </si>
  <si>
    <t xml:space="preserve">FORME XXI 40X60 </t>
  </si>
  <si>
    <t>GP2004532S-GW</t>
  </si>
  <si>
    <t>GP2004532S-NF</t>
  </si>
  <si>
    <t>GP2004532AP-UF</t>
  </si>
  <si>
    <t>FORME XXI 40X60 Art Proof Unframed</t>
  </si>
  <si>
    <t>GP2000626-GF</t>
  </si>
  <si>
    <t>10123494GLD</t>
  </si>
  <si>
    <t>FORMWORK 60X48</t>
  </si>
  <si>
    <t>GP200062601-GF</t>
  </si>
  <si>
    <t>10145073GOLD</t>
  </si>
  <si>
    <t>FORMWORK 80X64</t>
  </si>
  <si>
    <t>GP10184-CA</t>
  </si>
  <si>
    <t>10029401GOLD</t>
  </si>
  <si>
    <t>FOUNTAIN 16X20</t>
  </si>
  <si>
    <t>Capitol A</t>
  </si>
  <si>
    <t>CA</t>
  </si>
  <si>
    <t>GP10184-CB</t>
  </si>
  <si>
    <t>GP10184R-CB</t>
  </si>
  <si>
    <t>GP10184R-WF</t>
  </si>
  <si>
    <t>Walnut Float</t>
  </si>
  <si>
    <t>GP10310-BC</t>
  </si>
  <si>
    <t>GP10310-BF</t>
  </si>
  <si>
    <t>GP10310-NC</t>
  </si>
  <si>
    <t>GP10184AP-UF</t>
  </si>
  <si>
    <t>FOUNTAIN 16X20 Art Proof Unframed</t>
  </si>
  <si>
    <t>GP2000408-GW</t>
  </si>
  <si>
    <t>10088652GMNT</t>
  </si>
  <si>
    <t>FOUR ROSES 48X35 QUADRIPTYCH ?</t>
  </si>
  <si>
    <t>GP20004081-GW</t>
  </si>
  <si>
    <t>FOUR ROSES I 12X35</t>
  </si>
  <si>
    <t>12X35</t>
  </si>
  <si>
    <t>GP20004082-GW</t>
  </si>
  <si>
    <t>FOUR ROSES II 12X35</t>
  </si>
  <si>
    <t>GP20004083-GW</t>
  </si>
  <si>
    <t>FOUR ROSES III 12X35</t>
  </si>
  <si>
    <t>GP20004084-GW</t>
  </si>
  <si>
    <t>FOUR ROSES IV 12X35</t>
  </si>
  <si>
    <t>GP2003819-GW</t>
  </si>
  <si>
    <t>FOUR SHADES I 12X16</t>
  </si>
  <si>
    <t>GP2003820-GW</t>
  </si>
  <si>
    <t>FOUR SHADES II 12X16</t>
  </si>
  <si>
    <t>GP2003821-GW</t>
  </si>
  <si>
    <t>FOUR SHADES III 12X16</t>
  </si>
  <si>
    <t>GP2003822-GW</t>
  </si>
  <si>
    <t>FOUR SHADES IV 12X16</t>
  </si>
  <si>
    <t>GP2010145-NA</t>
  </si>
  <si>
    <t>FOUR STUDIES OF PINK AND BLUE FLOWERS 8X12</t>
  </si>
  <si>
    <t>GP10445-NF</t>
  </si>
  <si>
    <t>10029406NATL</t>
  </si>
  <si>
    <t>FRAMEWORK I  30X30</t>
  </si>
  <si>
    <t>30x30</t>
  </si>
  <si>
    <t>GP10445R-GW</t>
  </si>
  <si>
    <t>10062455GMNT</t>
  </si>
  <si>
    <t>GP10445R-NF</t>
  </si>
  <si>
    <t>10062455NATL</t>
  </si>
  <si>
    <t>GP10446-NF</t>
  </si>
  <si>
    <t>10029396NATL</t>
  </si>
  <si>
    <t>FRAMEWORK II  30X30</t>
  </si>
  <si>
    <t>GP10446R-GW</t>
  </si>
  <si>
    <t>10062449GMNT</t>
  </si>
  <si>
    <t>GP10446R-NF</t>
  </si>
  <si>
    <t>10062449NATL</t>
  </si>
  <si>
    <t>GP10447-NF</t>
  </si>
  <si>
    <t>10029397NATL</t>
  </si>
  <si>
    <t>FRAMEWORK III  30X30</t>
  </si>
  <si>
    <t>GP10447R-GW</t>
  </si>
  <si>
    <t>10062451GMNT</t>
  </si>
  <si>
    <t>GP10447R-NF</t>
  </si>
  <si>
    <t>10062451NATL</t>
  </si>
  <si>
    <t>GP10448-NF</t>
  </si>
  <si>
    <t>10029394NATL</t>
  </si>
  <si>
    <t>FRAMEWORK IV  30X30</t>
  </si>
  <si>
    <t>GP10448R-GW</t>
  </si>
  <si>
    <t>10062438GMNT</t>
  </si>
  <si>
    <t>GP10448R-NF</t>
  </si>
  <si>
    <t>10062438NATL</t>
  </si>
  <si>
    <t>GP20051001-GC</t>
  </si>
  <si>
    <t>FREE FALL 24X30</t>
  </si>
  <si>
    <t>GP2005105-NGM</t>
  </si>
  <si>
    <t>GP2005105S-NGM</t>
  </si>
  <si>
    <t>GP2005105AP-UF</t>
  </si>
  <si>
    <t>FREE FALL 24X30 Art Proof Unframed</t>
  </si>
  <si>
    <t>GP200510-GC</t>
  </si>
  <si>
    <t>FREE FALL 36X48</t>
  </si>
  <si>
    <t>GP2006607-GW</t>
  </si>
  <si>
    <t>FREE X BRAVE 30X40</t>
  </si>
  <si>
    <t>GP2006806-BF</t>
  </si>
  <si>
    <t>FREQUENCY 36X48</t>
  </si>
  <si>
    <t>GP2006806-GW</t>
  </si>
  <si>
    <t>GP22006609-GW</t>
  </si>
  <si>
    <t>FROM THE MOMENT I SAW YOU 80X60</t>
  </si>
  <si>
    <t>GP2005207-BF</t>
  </si>
  <si>
    <t>FROND I 36X48</t>
  </si>
  <si>
    <t>GP2005208-BF</t>
  </si>
  <si>
    <t>FROND II 36X48</t>
  </si>
  <si>
    <t>GP2001618-BF</t>
  </si>
  <si>
    <t>FRUITS OF YOUR LABOR 36X24</t>
  </si>
  <si>
    <t>GP2001618-GW</t>
  </si>
  <si>
    <t>GP2002622-BA</t>
  </si>
  <si>
    <t>GALAPAGOS 24X32</t>
  </si>
  <si>
    <t>26X24</t>
  </si>
  <si>
    <t>GP2004244-BA</t>
  </si>
  <si>
    <t>GATHERINGS III 48X60</t>
  </si>
  <si>
    <t>BA Shadow Box</t>
  </si>
  <si>
    <t>GP2004245-BA</t>
  </si>
  <si>
    <t>GATHERINGS IV 48X60</t>
  </si>
  <si>
    <t>GP2004248-BA</t>
  </si>
  <si>
    <t>GATHERINGS VII 48X60</t>
  </si>
  <si>
    <t>GP1014301-BF</t>
  </si>
  <si>
    <t>GEOMETRIC STUDY I 23X28</t>
  </si>
  <si>
    <t>23X28</t>
  </si>
  <si>
    <t>24X39</t>
  </si>
  <si>
    <t>GP10144-BC</t>
  </si>
  <si>
    <t>GEOMETRIC STUDY II 11X13</t>
  </si>
  <si>
    <t>11X13</t>
  </si>
  <si>
    <t>13X15</t>
  </si>
  <si>
    <t>GP1014501-BC</t>
  </si>
  <si>
    <t>GEOMETRIC STUDY III 11X13</t>
  </si>
  <si>
    <t>GP2010113-WA</t>
  </si>
  <si>
    <t>GERANIUMS BICOLOR 16X20</t>
  </si>
  <si>
    <t>GP10392-BF</t>
  </si>
  <si>
    <t>GIRL BRUSHING 24X24</t>
  </si>
  <si>
    <t>GP200481301-BF</t>
  </si>
  <si>
    <t>GIVE RISE TO 60X48</t>
  </si>
  <si>
    <t>GP2004813-GW</t>
  </si>
  <si>
    <t>GIVE RISE TO 72X60</t>
  </si>
  <si>
    <t>72x60</t>
  </si>
  <si>
    <t>GP2004220-GW</t>
  </si>
  <si>
    <t>10074981GMNT</t>
  </si>
  <si>
    <t>GOLD SCRIBBLES 48X36</t>
  </si>
  <si>
    <t>ALL</t>
  </si>
  <si>
    <t>GPCOL004</t>
  </si>
  <si>
    <t xml:space="preserve">GP BOOKLET 5.5X8.5 </t>
  </si>
  <si>
    <t>GPCOL001</t>
  </si>
  <si>
    <t>GP SALES COLLATERAL DISPLAY BOX</t>
  </si>
  <si>
    <t>GPCB171</t>
  </si>
  <si>
    <t>GRAPHITE &amp; MADDER</t>
  </si>
  <si>
    <t>22X30</t>
  </si>
  <si>
    <t>GP10526-GW</t>
  </si>
  <si>
    <t>GRAPHITE &amp; MADDER 22X30</t>
  </si>
  <si>
    <t>GP10526L-GW</t>
  </si>
  <si>
    <t>GRAPHITE &amp; MADDER 22X30 L</t>
  </si>
  <si>
    <t>GP10526R-GW</t>
  </si>
  <si>
    <t>GRAPHITE &amp; MADDER 22X30 R</t>
  </si>
  <si>
    <t>GP2000322-BC</t>
  </si>
  <si>
    <t>GRAUPEL ON RUST 70X56</t>
  </si>
  <si>
    <t>72X58</t>
  </si>
  <si>
    <t>GP2000322-GC</t>
  </si>
  <si>
    <t>GP2000322-GW</t>
  </si>
  <si>
    <t>GP2000322-WC</t>
  </si>
  <si>
    <t>GP11295-GT</t>
  </si>
  <si>
    <t>GREAT DANE 30X20</t>
  </si>
  <si>
    <t>32X22</t>
  </si>
  <si>
    <t>GP1010101-GW</t>
  </si>
  <si>
    <t>TOTEM 16X20</t>
  </si>
  <si>
    <t>GP10101-GW</t>
  </si>
  <si>
    <t>TOTEM 11X14</t>
  </si>
  <si>
    <t>11X14</t>
  </si>
  <si>
    <t>GP2004242-GW</t>
  </si>
  <si>
    <t xml:space="preserve">GREY ON WHITE SCRIBBLES I  16X16 </t>
  </si>
  <si>
    <t>GP2004258-GW</t>
  </si>
  <si>
    <t xml:space="preserve">GREY ON WHITE SCRIBBLES II  16X16 </t>
  </si>
  <si>
    <t>GP2004259-GW</t>
  </si>
  <si>
    <t xml:space="preserve">GREY ON WHITE SCRIBBLES III  16X16 </t>
  </si>
  <si>
    <t>GP2004260-GW</t>
  </si>
  <si>
    <t xml:space="preserve">GREY ON WHITE SCRIBBLES IV  16X16 </t>
  </si>
  <si>
    <t>GP2004262-GW</t>
  </si>
  <si>
    <t xml:space="preserve">GREY ON WHITE SCRIBBLES V 36X36 </t>
  </si>
  <si>
    <t>GP2004243-GW</t>
  </si>
  <si>
    <t xml:space="preserve">GREY ON WHITE SCRIBBLES VI  36X36 </t>
  </si>
  <si>
    <t>GP2004263-GW</t>
  </si>
  <si>
    <t xml:space="preserve">GREY ON WHITE SCRIBBLES VII 36X36 </t>
  </si>
  <si>
    <t>GP2004264-GW</t>
  </si>
  <si>
    <t>GREY ON WHITE SCRIBBLES VIII 36X36</t>
  </si>
  <si>
    <t>GP10102-NF</t>
  </si>
  <si>
    <t>VANDERBILT 16X20</t>
  </si>
  <si>
    <t>GP1010601-BF</t>
  </si>
  <si>
    <t>ZIGZAG 48X48</t>
  </si>
  <si>
    <t>GPCB159</t>
  </si>
  <si>
    <t>GRIGIO E ARANCIONE</t>
  </si>
  <si>
    <t>GP2004528S-BF</t>
  </si>
  <si>
    <t>GRIGIO E ARANCIONE 48X60</t>
  </si>
  <si>
    <t>GP2004528S-GW</t>
  </si>
  <si>
    <t>GP2004528S-NF</t>
  </si>
  <si>
    <t xml:space="preserve">GRIGIO E ARANCIONE 48X60 </t>
  </si>
  <si>
    <t>GP2004528AP-UF</t>
  </si>
  <si>
    <t>GRIGIO E ARANCIONE 48X60 Art Proof Unframed</t>
  </si>
  <si>
    <t>GP200680701-BF</t>
  </si>
  <si>
    <t>GROUNDWORK I 48X48</t>
  </si>
  <si>
    <t>GP200680701-GW</t>
  </si>
  <si>
    <t>GP2006807-GW</t>
  </si>
  <si>
    <t>GROUNDWORK I 60X60</t>
  </si>
  <si>
    <t>GP200680801-GW</t>
  </si>
  <si>
    <t>GROUNDWORK II 48X48</t>
  </si>
  <si>
    <t>GP2006808-GW</t>
  </si>
  <si>
    <t>GROUNDWORK II 60X60</t>
  </si>
  <si>
    <t>GP10532-GW</t>
  </si>
  <si>
    <t>10062088GMNT</t>
  </si>
  <si>
    <t>HAIKU 48X40</t>
  </si>
  <si>
    <t>GP2004810-NF</t>
  </si>
  <si>
    <t>HALLOWED DOMAIN 20X16</t>
  </si>
  <si>
    <t>GP200481001-GW</t>
  </si>
  <si>
    <t>HALLOWED DOMAIN 30X24</t>
  </si>
  <si>
    <t>30X24</t>
  </si>
  <si>
    <t>GP2001932-GW</t>
  </si>
  <si>
    <t>HAPPENSTANCE 32X40</t>
  </si>
  <si>
    <t>GP200427502-P</t>
  </si>
  <si>
    <t>HARMONY 100X65</t>
  </si>
  <si>
    <t>100X65</t>
  </si>
  <si>
    <t>print only</t>
  </si>
  <si>
    <t>GP200427503-GC</t>
  </si>
  <si>
    <t>10194743GLDTR</t>
  </si>
  <si>
    <t>HARMONY 60X48</t>
  </si>
  <si>
    <t>GP2004275-GC</t>
  </si>
  <si>
    <t>10123772GLD</t>
  </si>
  <si>
    <t>HARMONY 80X64</t>
  </si>
  <si>
    <t>81x65</t>
  </si>
  <si>
    <t>GP200427501-BF</t>
  </si>
  <si>
    <t>10185650BLK</t>
  </si>
  <si>
    <t>HARMONY 90X65</t>
  </si>
  <si>
    <t>90X65</t>
  </si>
  <si>
    <t>91X66</t>
  </si>
  <si>
    <t>GP200427501-GF</t>
  </si>
  <si>
    <t>10185650GLD</t>
  </si>
  <si>
    <t>GP200427501-NF</t>
  </si>
  <si>
    <t>GP1010602-BF</t>
  </si>
  <si>
    <t>ZIGZAG 24X24</t>
  </si>
  <si>
    <t>GP10106-BF</t>
  </si>
  <si>
    <t>41450771BLK</t>
  </si>
  <si>
    <t>ZIGZAG  43X43</t>
  </si>
  <si>
    <t>GP2002633-GW</t>
  </si>
  <si>
    <t>HASHTAG REPLACEMENT</t>
  </si>
  <si>
    <t>GP2010146-BA</t>
  </si>
  <si>
    <t>HAVER 6X15</t>
  </si>
  <si>
    <t>6X15</t>
  </si>
  <si>
    <t>8X17</t>
  </si>
  <si>
    <t>GP2006816-GW</t>
  </si>
  <si>
    <t>HAZE ON BLACK I</t>
  </si>
  <si>
    <t>GP2006817-GW</t>
  </si>
  <si>
    <t>HAZE ON BLACK II</t>
  </si>
  <si>
    <t>GP2006818-GW</t>
  </si>
  <si>
    <t>HAZE ON BLACK III</t>
  </si>
  <si>
    <t>GP2004026-GW</t>
  </si>
  <si>
    <t>HE BUILT A CAVE 60X48</t>
  </si>
  <si>
    <t>GP10197-BC</t>
  </si>
  <si>
    <t>HE IS ALSO FLESH 36X36</t>
  </si>
  <si>
    <t>38X38</t>
  </si>
  <si>
    <t>GP10197-NC</t>
  </si>
  <si>
    <t>GP10197-NF</t>
  </si>
  <si>
    <t>GP11308-BA</t>
  </si>
  <si>
    <t>HEAD OF A HORSE (WHITE) 12X12</t>
  </si>
  <si>
    <t>GP1130801-BA</t>
  </si>
  <si>
    <t>GP2006843-BF</t>
  </si>
  <si>
    <t>HEEDFUL 72X48</t>
  </si>
  <si>
    <t>GP2006843-GW</t>
  </si>
  <si>
    <t>GP2003436-BF</t>
  </si>
  <si>
    <t>HELD ONTO ANOTHER 68X90</t>
  </si>
  <si>
    <t>GP2003436-GF</t>
  </si>
  <si>
    <t>GP2003436-GW</t>
  </si>
  <si>
    <t>GP2003436-NF</t>
  </si>
  <si>
    <t>GP200520601-GW</t>
  </si>
  <si>
    <t>HELM 40X50</t>
  </si>
  <si>
    <t>40X50</t>
  </si>
  <si>
    <t>GP2005206-BF</t>
  </si>
  <si>
    <t>1018353BLK</t>
  </si>
  <si>
    <t>HELM 60X80</t>
  </si>
  <si>
    <t>GP2005206-GW</t>
  </si>
  <si>
    <t>1018353GMNT</t>
  </si>
  <si>
    <t>GP200520602-GW</t>
  </si>
  <si>
    <t>10197741GMNT</t>
  </si>
  <si>
    <t>HELM 68X90</t>
  </si>
  <si>
    <t>GP2004819-BF</t>
  </si>
  <si>
    <t>HEREAFTER 60X40</t>
  </si>
  <si>
    <t>GP2005118-NGM</t>
  </si>
  <si>
    <t>HO'ONUI 24X30</t>
  </si>
  <si>
    <t>GP2005118S-NGM</t>
  </si>
  <si>
    <t>GP2005118AP-UF</t>
  </si>
  <si>
    <t>HO'ONUI 24X30 Art Proof Unframed</t>
  </si>
  <si>
    <t>GP10179-BC</t>
  </si>
  <si>
    <t>41450819BLK</t>
  </si>
  <si>
    <t>HOBOKEN  54X48</t>
  </si>
  <si>
    <t>GP10179-GW</t>
  </si>
  <si>
    <t>GP1051701-BF</t>
  </si>
  <si>
    <t>10079116BLK</t>
  </si>
  <si>
    <t>HOLDING PATTERN 50X33</t>
  </si>
  <si>
    <t>50x33</t>
  </si>
  <si>
    <t>51x34</t>
  </si>
  <si>
    <t>GP1051701-GW</t>
  </si>
  <si>
    <t>10079116GMNT</t>
  </si>
  <si>
    <t>GP1051701-NF</t>
  </si>
  <si>
    <t>10079116NATL</t>
  </si>
  <si>
    <t>GP10517-BF</t>
  </si>
  <si>
    <t>10062006BLK</t>
  </si>
  <si>
    <t>HOLDING PATTERN 70X46</t>
  </si>
  <si>
    <t>70X46</t>
  </si>
  <si>
    <t>71x47</t>
  </si>
  <si>
    <t>GP10517-GW</t>
  </si>
  <si>
    <t>10062006GMNT</t>
  </si>
  <si>
    <t>GP10517-NF</t>
  </si>
  <si>
    <t>10062006NATL</t>
  </si>
  <si>
    <t>GP2006604-GW</t>
  </si>
  <si>
    <t>HOPE 33X50</t>
  </si>
  <si>
    <t>GP200031201-GW</t>
  </si>
  <si>
    <t>HOPE IS A PRISON 25X31</t>
  </si>
  <si>
    <t>GP200032101-BC</t>
  </si>
  <si>
    <t>27X33</t>
  </si>
  <si>
    <t>GP200032101-GC</t>
  </si>
  <si>
    <t>GP2000312-GW</t>
  </si>
  <si>
    <t>HOPE IS A PRISON 30X20</t>
  </si>
  <si>
    <t>GP2010108-BF</t>
  </si>
  <si>
    <t>HORN 16X12</t>
  </si>
  <si>
    <t>GP11287-CB</t>
  </si>
  <si>
    <t>HORSE IN WHITE 16X20</t>
  </si>
  <si>
    <t>GP2002625-BA</t>
  </si>
  <si>
    <t>HOUND 24X32</t>
  </si>
  <si>
    <t>GP10359-GW</t>
  </si>
  <si>
    <t>10062028GMNT</t>
  </si>
  <si>
    <t>HOW YOU SEE 72X60</t>
  </si>
  <si>
    <t>GP103591-GW</t>
  </si>
  <si>
    <t>HOW YOU SEE 86X72</t>
  </si>
  <si>
    <t>86x72</t>
  </si>
  <si>
    <t>GPCB170</t>
  </si>
  <si>
    <t>HYDRUS</t>
  </si>
  <si>
    <t>GP10523-GW</t>
  </si>
  <si>
    <t>HYDRUS 30X40</t>
  </si>
  <si>
    <t>GP10523R-GW</t>
  </si>
  <si>
    <t>HYDRUS 30X40 R</t>
  </si>
  <si>
    <t>GPCB05</t>
  </si>
  <si>
    <t>I WILL NOT MAKE ANYMORE BORING ART</t>
  </si>
  <si>
    <t>30x22</t>
  </si>
  <si>
    <t>GPCB06</t>
  </si>
  <si>
    <t>GP2001619-BF</t>
  </si>
  <si>
    <t>I'D FOLLOW YOU TO TIMBUKTU 36X36</t>
  </si>
  <si>
    <t>GP2001619-GW</t>
  </si>
  <si>
    <t>GP2000216-BF</t>
  </si>
  <si>
    <t>I'VE BEEN HERE ALL ALONG 36X48</t>
  </si>
  <si>
    <t>GP10286-GW</t>
  </si>
  <si>
    <t>10029403GMNT</t>
  </si>
  <si>
    <t>IF YOU THINK SO  60X48</t>
  </si>
  <si>
    <t>GP10286R-BA</t>
  </si>
  <si>
    <t>GP10286R-NA</t>
  </si>
  <si>
    <t>GP10286S-BF</t>
  </si>
  <si>
    <t>GP10286S-GW</t>
  </si>
  <si>
    <t>GP10286S-NF</t>
  </si>
  <si>
    <t>GP10286AP-UF</t>
  </si>
  <si>
    <t>IF YOU THINK SO  60X48 ART PROOF</t>
  </si>
  <si>
    <t>GP2002412-GW</t>
  </si>
  <si>
    <t>III 48X36</t>
  </si>
  <si>
    <t xml:space="preserve">GP2002412-GW       </t>
  </si>
  <si>
    <t>GP2004815-BF</t>
  </si>
  <si>
    <t>ILLUSORY DIMENSION 36X24</t>
  </si>
  <si>
    <t>GP2004815-GW</t>
  </si>
  <si>
    <t>GP10377-BC</t>
  </si>
  <si>
    <t>10011730BLK</t>
  </si>
  <si>
    <t>IM STEINERNEN MEER I   60X72</t>
  </si>
  <si>
    <t>62X74</t>
  </si>
  <si>
    <t>GP10378-BC</t>
  </si>
  <si>
    <t>10011731BLK</t>
  </si>
  <si>
    <t>IM STEINERNEN MEER II   60X72</t>
  </si>
  <si>
    <t>GP2002405-GW</t>
  </si>
  <si>
    <t>IMOGENE DIPTYCH  60X24</t>
  </si>
  <si>
    <t>60X24</t>
  </si>
  <si>
    <t>GP2002405R-GW</t>
  </si>
  <si>
    <t>SR-ART-18529-Q</t>
  </si>
  <si>
    <t>IMOGENE DIPTYCH 60X24 R</t>
  </si>
  <si>
    <t>GP2002403-GW</t>
  </si>
  <si>
    <t>IMOGENE I 30X24</t>
  </si>
  <si>
    <t>GP2002405A-GW</t>
  </si>
  <si>
    <t>IMOGENE I 30X24 (DIPTYCH)</t>
  </si>
  <si>
    <t>GP2002403R-GW</t>
  </si>
  <si>
    <t>IMOGENE I 30X24 R</t>
  </si>
  <si>
    <t>GP2002405AR-GW</t>
  </si>
  <si>
    <t>IMOGENE I 30X24 R (DIPTYCH)</t>
  </si>
  <si>
    <t>GP20024031-GW</t>
  </si>
  <si>
    <t>IMOGENE I 64X48</t>
  </si>
  <si>
    <t>64X48</t>
  </si>
  <si>
    <t>GP2002405B-GW</t>
  </si>
  <si>
    <t>IMOGENE II 30X24 (DIPTYCH)</t>
  </si>
  <si>
    <t>GP2002405BR-GW</t>
  </si>
  <si>
    <t>IMOGENE II 30X24 R (DIPTYCH)</t>
  </si>
  <si>
    <t>GP20024041-GW</t>
  </si>
  <si>
    <t>IMOGENE II 64X48</t>
  </si>
  <si>
    <t>GP2005113-NGM</t>
  </si>
  <si>
    <t>IMPLICIT MEMORY 30X40</t>
  </si>
  <si>
    <t>GP2005113S-NGM</t>
  </si>
  <si>
    <t>GP2005113AP-UF</t>
  </si>
  <si>
    <t>IMPLICIT MEMORY 30X40 Art Proof Unframed</t>
  </si>
  <si>
    <t>GP2006805-GW</t>
  </si>
  <si>
    <t>IMPRINT 32X40</t>
  </si>
  <si>
    <t>GP10283-GW</t>
  </si>
  <si>
    <t>IN ALL THAT WAS  48X48</t>
  </si>
  <si>
    <t>GP10284-BC</t>
  </si>
  <si>
    <t>10011742BLK</t>
  </si>
  <si>
    <t>GP10281-BC</t>
  </si>
  <si>
    <t>10011739BLK</t>
  </si>
  <si>
    <t>IN OTHER WORDS   72X48</t>
  </si>
  <si>
    <t>74X50</t>
  </si>
  <si>
    <t>GP10281-BF</t>
  </si>
  <si>
    <t>GP1028101-GW</t>
  </si>
  <si>
    <t>IN OTHER WORDS 60X40</t>
  </si>
  <si>
    <t>GP2001222-BF</t>
  </si>
  <si>
    <t>IN RHYTHM 48X60</t>
  </si>
  <si>
    <t>GP2001222-GW</t>
  </si>
  <si>
    <t>GP10451-NF</t>
  </si>
  <si>
    <t>10029395NATL</t>
  </si>
  <si>
    <t>IN SITU  60X48</t>
  </si>
  <si>
    <t>GP10451R-GW</t>
  </si>
  <si>
    <t>10062440GMNT</t>
  </si>
  <si>
    <t>GP10451R-NF</t>
  </si>
  <si>
    <t>10062440NATL</t>
  </si>
  <si>
    <t>GP2003425-SA</t>
  </si>
  <si>
    <t>IN TERMS OF MEANING 48X48</t>
  </si>
  <si>
    <t>GP2003425-GW</t>
  </si>
  <si>
    <t>10088641GMNT</t>
  </si>
  <si>
    <t>IN TERMS OF MEANINIG 48X48</t>
  </si>
  <si>
    <t>GP10430-GW</t>
  </si>
  <si>
    <t>10029402GMNT</t>
  </si>
  <si>
    <t>IN THE LIGHT OF YOUR HALO  52X52</t>
  </si>
  <si>
    <t>52X52</t>
  </si>
  <si>
    <t>GP2010110R-GT</t>
  </si>
  <si>
    <t>IN THE PASTURE 20X16</t>
  </si>
  <si>
    <t>GP2010110R-GW</t>
  </si>
  <si>
    <t>GP2010110R-WF</t>
  </si>
  <si>
    <t>GP10397-BF</t>
  </si>
  <si>
    <t>10029380BLK</t>
  </si>
  <si>
    <t>IN THE SHADOW  50X68</t>
  </si>
  <si>
    <t>50X68</t>
  </si>
  <si>
    <t>51X69</t>
  </si>
  <si>
    <t>GP10397R-BF</t>
  </si>
  <si>
    <t>10062461BLK</t>
  </si>
  <si>
    <t>50x68</t>
  </si>
  <si>
    <t>GP2000310-BF</t>
  </si>
  <si>
    <t>10065918BLK</t>
  </si>
  <si>
    <t>IN THE SHADOW  60X80</t>
  </si>
  <si>
    <t xml:space="preserve">	GP200031001-BF</t>
  </si>
  <si>
    <t>10145067BLK</t>
  </si>
  <si>
    <t>IN THE SHADOW 67X90</t>
  </si>
  <si>
    <t>67X90</t>
  </si>
  <si>
    <t>68X91</t>
  </si>
  <si>
    <t xml:space="preserve">	GP2003429-GW</t>
  </si>
  <si>
    <t>10088696GMNT</t>
  </si>
  <si>
    <t>IN THE SHADOW OF THE PAST 48X60</t>
  </si>
  <si>
    <t>GP2001914-GW</t>
  </si>
  <si>
    <t>IN THIS MOMENT 60X48</t>
  </si>
  <si>
    <t>GPCB38</t>
  </si>
  <si>
    <t>IN WHITE, OCULUS, NEW YORK 2017</t>
  </si>
  <si>
    <t>Antonella Sacconi</t>
  </si>
  <si>
    <t>TBD Photograph</t>
  </si>
  <si>
    <t>GPCB39</t>
  </si>
  <si>
    <t>GP2000227-NF</t>
  </si>
  <si>
    <t>IN, THEN OUT 30X40</t>
  </si>
  <si>
    <t>GP10109-BF</t>
  </si>
  <si>
    <t>41050849BLK</t>
  </si>
  <si>
    <t>OBTUSE II  36X36</t>
  </si>
  <si>
    <t>GP10110-BC</t>
  </si>
  <si>
    <t>41050846BLK</t>
  </si>
  <si>
    <t>LANDSCAPE II  50X38</t>
  </si>
  <si>
    <t>GP10114-GW</t>
  </si>
  <si>
    <t>DARK MOON 60X48</t>
  </si>
  <si>
    <t>GP1011501-BF</t>
  </si>
  <si>
    <t>PLUS 30X20</t>
  </si>
  <si>
    <t>GP1011501-GW</t>
  </si>
  <si>
    <t>GP10115-BC</t>
  </si>
  <si>
    <t>41450783BLK</t>
  </si>
  <si>
    <t>PLUS  50X38</t>
  </si>
  <si>
    <t>GP10115-BF</t>
  </si>
  <si>
    <t>PLUS 50X38</t>
  </si>
  <si>
    <t>51X39</t>
  </si>
  <si>
    <t>GP10115-GW</t>
  </si>
  <si>
    <t>GP10132-BF</t>
  </si>
  <si>
    <t>41050853BLK</t>
  </si>
  <si>
    <t>REVERSE HASHTAG  43X43</t>
  </si>
  <si>
    <t>44x44</t>
  </si>
  <si>
    <t>GP10147-GW</t>
  </si>
  <si>
    <t>INACTION 16X20</t>
  </si>
  <si>
    <t>GP2005110-NGM</t>
  </si>
  <si>
    <t>INFINITE DREAMWORLD 24X30</t>
  </si>
  <si>
    <t>GP2005110S-NGM</t>
  </si>
  <si>
    <t>GP2005110AP-UF</t>
  </si>
  <si>
    <t>INFINITE DREAMWORLD 24X30 Art Proof Unframed</t>
  </si>
  <si>
    <t>GP2000617-GW</t>
  </si>
  <si>
    <t>10088653GMNT</t>
  </si>
  <si>
    <t>INFRASTRUCTURE 48X36</t>
  </si>
  <si>
    <t>GP10112-CB</t>
  </si>
  <si>
    <t>INGENUE 16X20</t>
  </si>
  <si>
    <t>GP10112-GT</t>
  </si>
  <si>
    <t>GP1017601-WF</t>
  </si>
  <si>
    <t>INKBERRY HOLLY  20X16</t>
  </si>
  <si>
    <t>GP10176-CA</t>
  </si>
  <si>
    <t>10029400GOLD</t>
  </si>
  <si>
    <t>INKBERRY HOLLY 24X20</t>
  </si>
  <si>
    <t>24X20</t>
  </si>
  <si>
    <t>27X23</t>
  </si>
  <si>
    <t>GP1017602-BC</t>
  </si>
  <si>
    <t>25X21</t>
  </si>
  <si>
    <t>GP1017602-CB</t>
  </si>
  <si>
    <t>GP1017602-NC</t>
  </si>
  <si>
    <t>GP1017602-NF</t>
  </si>
  <si>
    <t>GP10176R-CB</t>
  </si>
  <si>
    <t>GP2004630-GC</t>
  </si>
  <si>
    <t>10123504GLD</t>
  </si>
  <si>
    <t>INNER FOREST 72X42</t>
  </si>
  <si>
    <t>72X42</t>
  </si>
  <si>
    <t>73x43</t>
  </si>
  <si>
    <t>GP10360-BC</t>
  </si>
  <si>
    <t>INTENTION 36X36</t>
  </si>
  <si>
    <t>Meghan Starling</t>
  </si>
  <si>
    <t>38x38</t>
  </si>
  <si>
    <t>canvas</t>
  </si>
  <si>
    <t>GP10360-GW</t>
  </si>
  <si>
    <t>GP10360-NC</t>
  </si>
  <si>
    <t>GP200427603-P</t>
  </si>
  <si>
    <t>INTERLUDE 100X70</t>
  </si>
  <si>
    <t>100X70</t>
  </si>
  <si>
    <t>GP200427601-NF</t>
  </si>
  <si>
    <t>INTERLUDE 70X110</t>
  </si>
  <si>
    <t>GP2004276-BF</t>
  </si>
  <si>
    <t>INTERLUDE 80X64</t>
  </si>
  <si>
    <t>GP2004276-GC</t>
  </si>
  <si>
    <t>GP200427602-BF</t>
  </si>
  <si>
    <t>10185653BLK</t>
  </si>
  <si>
    <t>INTERLUDE 90X65</t>
  </si>
  <si>
    <t>GP200427602-GF</t>
  </si>
  <si>
    <t>10185653GLD</t>
  </si>
  <si>
    <t>GP200427602-NF</t>
  </si>
  <si>
    <t>GP2001221-BF</t>
  </si>
  <si>
    <t>INTO PLACE 60X60</t>
  </si>
  <si>
    <t>GP2001221-GW</t>
  </si>
  <si>
    <t>GP2001713-BF</t>
  </si>
  <si>
    <t>INTO THE ABYSS 36X48</t>
  </si>
  <si>
    <t>GP2001713-GF</t>
  </si>
  <si>
    <t>10156618GLD</t>
  </si>
  <si>
    <t>GP2001713-GW</t>
  </si>
  <si>
    <t>GP2001713-NF</t>
  </si>
  <si>
    <t>GP2003708-BC</t>
  </si>
  <si>
    <t>INTO THE BLUE 60X36</t>
  </si>
  <si>
    <t>GP2003708-BF</t>
  </si>
  <si>
    <t>GP2003708-GW</t>
  </si>
  <si>
    <t>GP2003708-NC</t>
  </si>
  <si>
    <t>GP2010147-BA</t>
  </si>
  <si>
    <t>IRISES AND OTHER FLOWERS 8X10</t>
  </si>
  <si>
    <t>9X11</t>
  </si>
  <si>
    <t>GP10157-BC</t>
  </si>
  <si>
    <t>41050856BLK</t>
  </si>
  <si>
    <t>ALMOST BLUE XII  54X48</t>
  </si>
  <si>
    <t>GP10355-BC</t>
  </si>
  <si>
    <t>10011701BLK</t>
  </si>
  <si>
    <t>IT HAD TO END LIKE THIS  60X60</t>
  </si>
  <si>
    <t>62X62</t>
  </si>
  <si>
    <t>GP1035501-BC</t>
  </si>
  <si>
    <t>IT HAD TO END LIKE THIS 48X48</t>
  </si>
  <si>
    <t>GP1035501-GW</t>
  </si>
  <si>
    <t>GP10283-BC</t>
  </si>
  <si>
    <t>10011738BLK</t>
  </si>
  <si>
    <t>IT WASN'T THAT AT ALL  60X72</t>
  </si>
  <si>
    <t>GP2006606-GW</t>
  </si>
  <si>
    <t>IT'S EASY 51X68</t>
  </si>
  <si>
    <t>51X68</t>
  </si>
  <si>
    <t>GP2010148-GT</t>
  </si>
  <si>
    <t>ITALIAN LANDSCAPE WITH UMBRELLA PINES 24X17</t>
  </si>
  <si>
    <t>24X17</t>
  </si>
  <si>
    <t>GPCB57</t>
  </si>
  <si>
    <t>IVE BEEN HERE ALL ALONG</t>
  </si>
  <si>
    <t>TBD synograph</t>
  </si>
  <si>
    <t>GP10105-CB</t>
  </si>
  <si>
    <t>IVY 24X40</t>
  </si>
  <si>
    <t>24X40</t>
  </si>
  <si>
    <t>26X42</t>
  </si>
  <si>
    <t>GP10105-WF</t>
  </si>
  <si>
    <t>21X41</t>
  </si>
  <si>
    <t>GP10214-BC</t>
  </si>
  <si>
    <t>JANUARY ISLAND  24X20</t>
  </si>
  <si>
    <t>24x20</t>
  </si>
  <si>
    <t>26X22</t>
  </si>
  <si>
    <t>GP10214-CA</t>
  </si>
  <si>
    <t>10029411GOLD</t>
  </si>
  <si>
    <t>GP10214-CB</t>
  </si>
  <si>
    <t>GP10214-NC</t>
  </si>
  <si>
    <t>GP10494-CB</t>
  </si>
  <si>
    <t xml:space="preserve">	GP2002407-GW</t>
  </si>
  <si>
    <t>10088657GMNT</t>
  </si>
  <si>
    <t>JE TE VEUX I 48X24</t>
  </si>
  <si>
    <t>48x24</t>
  </si>
  <si>
    <t xml:space="preserve">	GP2002408-GW</t>
  </si>
  <si>
    <t>10088665GMNT</t>
  </si>
  <si>
    <t>JE TE VEUX II 48X24</t>
  </si>
  <si>
    <t>GP2004626-GW</t>
  </si>
  <si>
    <t>JOURNEY TO HOME I 56X72</t>
  </si>
  <si>
    <t>56X72</t>
  </si>
  <si>
    <t>GP200462701-GW</t>
  </si>
  <si>
    <t>JOURNEY TO HOME II 48X72</t>
  </si>
  <si>
    <t>GP2004627-GW</t>
  </si>
  <si>
    <t>JOURNEY TO HOME II 57X72</t>
  </si>
  <si>
    <t>57X72</t>
  </si>
  <si>
    <t>GP2010208-CB</t>
  </si>
  <si>
    <t>JUAN DE PAREJA 11X13</t>
  </si>
  <si>
    <t>14X17</t>
  </si>
  <si>
    <t>GP2005114-NGM</t>
  </si>
  <si>
    <t>JUMP 36X48</t>
  </si>
  <si>
    <t>GP2005114S-NGM</t>
  </si>
  <si>
    <t>GP2005114AP-UF</t>
  </si>
  <si>
    <t>JUMP 36X48 Art Proof Unframed</t>
  </si>
  <si>
    <t>GP2001107-BF</t>
  </si>
  <si>
    <t>JUNE SAPLINGS FRAMED BY YOUK RIVER 60X60</t>
  </si>
  <si>
    <t>GP10545-GW</t>
  </si>
  <si>
    <t>10062082GMNT</t>
  </si>
  <si>
    <t>JUST SO YOU KNOW 48X36</t>
  </si>
  <si>
    <t>GP10545S-BF</t>
  </si>
  <si>
    <t>GP10545S-GW</t>
  </si>
  <si>
    <t>GP10545S-NF</t>
  </si>
  <si>
    <t>GP10545AP-UF</t>
  </si>
  <si>
    <t>JUST SO YOU KNOW 48X36 Art Proof Unframed</t>
  </si>
  <si>
    <t>GP2005121-NGM</t>
  </si>
  <si>
    <t>KE ALA 24X30</t>
  </si>
  <si>
    <t>GP2005121S-NGM</t>
  </si>
  <si>
    <t>GP2005121AP-UF</t>
  </si>
  <si>
    <t>KE ALA 24X30 Art Proof Unframed</t>
  </si>
  <si>
    <t>GP200512101-NGM</t>
  </si>
  <si>
    <t>KE ALA 48X60</t>
  </si>
  <si>
    <t>GP10428-GW</t>
  </si>
  <si>
    <t>10029405GMNT</t>
  </si>
  <si>
    <t>KEEPING TIME WITH MYSELF  48X48</t>
  </si>
  <si>
    <t>GP2003904-GW</t>
  </si>
  <si>
    <t>KENSHO 60X60</t>
  </si>
  <si>
    <t>GP10408-BF</t>
  </si>
  <si>
    <t>10029368BLK</t>
  </si>
  <si>
    <t>KNOT THEORY   60X40</t>
  </si>
  <si>
    <t>GP10408R-BF</t>
  </si>
  <si>
    <t>10062437BLK</t>
  </si>
  <si>
    <t>KNOT THEORY  60X40</t>
  </si>
  <si>
    <t>GP10408R-GW</t>
  </si>
  <si>
    <t>GP2005117-NGM</t>
  </si>
  <si>
    <t>KUKUI 24X30</t>
  </si>
  <si>
    <t>GP2005117S-NGM</t>
  </si>
  <si>
    <t>GP2005117AP-UF</t>
  </si>
  <si>
    <t>KUKUI 24X30 Art Proof Unframed</t>
  </si>
  <si>
    <t>GP2004216-BF</t>
  </si>
  <si>
    <t>10074848BLK</t>
  </si>
  <si>
    <t>LAGUNA I 60X48</t>
  </si>
  <si>
    <t>GP2004217-BF</t>
  </si>
  <si>
    <t>10074847BLK</t>
  </si>
  <si>
    <t>LAGUNA II 60X48</t>
  </si>
  <si>
    <t>GP2004219-BF</t>
  </si>
  <si>
    <t>10074852BLK</t>
  </si>
  <si>
    <t>LAGUNA IX 60X48</t>
  </si>
  <si>
    <t>GP2004218-BF</t>
  </si>
  <si>
    <t>10074846BLK</t>
  </si>
  <si>
    <t>LAGUNA VIII 60X48</t>
  </si>
  <si>
    <t>GP10147L-GW</t>
  </si>
  <si>
    <t>INACTION 16X20 L</t>
  </si>
  <si>
    <t>GP10147S-BF</t>
  </si>
  <si>
    <t>INACTION 16X20 (SwissQ)</t>
  </si>
  <si>
    <t>GP10384-GW</t>
  </si>
  <si>
    <t>LAKIN 48X48</t>
  </si>
  <si>
    <t>GP2010149-BF</t>
  </si>
  <si>
    <t>LANDSCAPE BY MOONLIGHT 18X12</t>
  </si>
  <si>
    <t>18X12</t>
  </si>
  <si>
    <t>19X13</t>
  </si>
  <si>
    <t>GP10147S-GW</t>
  </si>
  <si>
    <t>GP10148-NF</t>
  </si>
  <si>
    <t>10001966NATL</t>
  </si>
  <si>
    <t>BEATA  49X72</t>
  </si>
  <si>
    <t>50x73</t>
  </si>
  <si>
    <t>GP11234-CB</t>
  </si>
  <si>
    <t>LANDSCAPE NEAR WAALSDORP 16X12</t>
  </si>
  <si>
    <t>19X15</t>
  </si>
  <si>
    <t>GP2010154-NF</t>
  </si>
  <si>
    <t>LANDSCAPE WITH A TREE 12X20</t>
  </si>
  <si>
    <t>12X10</t>
  </si>
  <si>
    <t>GP2010150-GT</t>
  </si>
  <si>
    <t>LANDSCAPE WITH AN OLD OAK 16X11</t>
  </si>
  <si>
    <t>16X11</t>
  </si>
  <si>
    <t>GP2010151-GT</t>
  </si>
  <si>
    <t>LANDSCAPE WITH CASTLE 12X9</t>
  </si>
  <si>
    <t>12X9</t>
  </si>
  <si>
    <t>GP2010152-GT</t>
  </si>
  <si>
    <t>LANDSCAPE WITH POLLARD WILLOW 8X10</t>
  </si>
  <si>
    <t>GP2010153-GT</t>
  </si>
  <si>
    <t>LANDSCAPE WITH ROCKS AND WATERFALL 22X18</t>
  </si>
  <si>
    <t>GP2010155-BA</t>
  </si>
  <si>
    <t>LANDSCAPE WITH WINDMILLS AND A CHURCH 11X7</t>
  </si>
  <si>
    <t>11X7</t>
  </si>
  <si>
    <t>GP2006908-GW</t>
  </si>
  <si>
    <t>LARGE SCRIBBLE 50X60</t>
  </si>
  <si>
    <t>50X60</t>
  </si>
  <si>
    <t>GP2004820-BF</t>
  </si>
  <si>
    <t>LASTING INTERLUDE 60x40</t>
  </si>
  <si>
    <t>GP200482001-GW</t>
  </si>
  <si>
    <t>LASTING INTERLUDE 72X48</t>
  </si>
  <si>
    <t>GP2002503-GW</t>
  </si>
  <si>
    <t>10070369GMNT</t>
  </si>
  <si>
    <t>LATE SHADOW 48X40</t>
  </si>
  <si>
    <t>GP2010156-BA</t>
  </si>
  <si>
    <t>LATHYRUS 8X10</t>
  </si>
  <si>
    <t>GP10148R01-BC</t>
  </si>
  <si>
    <t>10079118BLK</t>
  </si>
  <si>
    <t>BEATA  36X53</t>
  </si>
  <si>
    <t>GP10148R01-GW</t>
  </si>
  <si>
    <t>10079118GMNT</t>
  </si>
  <si>
    <t>GP2001714-BF</t>
  </si>
  <si>
    <t>LAVA 36X36</t>
  </si>
  <si>
    <t>GP2001714-GF</t>
  </si>
  <si>
    <t>GP2001714-GW</t>
  </si>
  <si>
    <t>GP2001714-NF</t>
  </si>
  <si>
    <t>GP10226-BC</t>
  </si>
  <si>
    <t>LAVANDERIA I   36X48</t>
  </si>
  <si>
    <t>GP10226-GW</t>
  </si>
  <si>
    <t>10011699GMNT</t>
  </si>
  <si>
    <t>GP10226-NC</t>
  </si>
  <si>
    <t>GP10298-BC</t>
  </si>
  <si>
    <t>LAVANDERIA II   36X48</t>
  </si>
  <si>
    <t>GP10298-GW</t>
  </si>
  <si>
    <t>10011696GMNT</t>
  </si>
  <si>
    <t>GP10298-NC</t>
  </si>
  <si>
    <t>GP2003423-SA</t>
  </si>
  <si>
    <t>LEAVING YOU LEAVING ME  48X48</t>
  </si>
  <si>
    <t>GP2003423-GW</t>
  </si>
  <si>
    <t>10088693GMNT</t>
  </si>
  <si>
    <t>LEAVING YOU LEAVING ME 48X48</t>
  </si>
  <si>
    <t>GP2004279-GC</t>
  </si>
  <si>
    <t>LENTO 64X80</t>
  </si>
  <si>
    <t>GP200427901-GC</t>
  </si>
  <si>
    <t>LENTO 66X82</t>
  </si>
  <si>
    <t>68X84</t>
  </si>
  <si>
    <t>GP20019130-NF</t>
  </si>
  <si>
    <t>LES JARDINS DE FRANCE 60X60</t>
  </si>
  <si>
    <t>GP200492101-GW</t>
  </si>
  <si>
    <t>LIBERTY I 20X30</t>
  </si>
  <si>
    <t>GP2004921-NF</t>
  </si>
  <si>
    <t>LIBERTY I 32X42</t>
  </si>
  <si>
    <t>LIBERTY I 32X42 PUR</t>
  </si>
  <si>
    <t>GP2004922-NF</t>
  </si>
  <si>
    <t>LIBERTY II 32X42</t>
  </si>
  <si>
    <t>LIBERTY II 32X42 PUR</t>
  </si>
  <si>
    <t>GP2004923-NF</t>
  </si>
  <si>
    <t>LIBERTY III 32X42</t>
  </si>
  <si>
    <t>LIBERTY III 32X42 PUR</t>
  </si>
  <si>
    <t>GP200461901-GW</t>
  </si>
  <si>
    <t>10076051GMNT</t>
  </si>
  <si>
    <t>LIFE'S LAYERS 1 48X38</t>
  </si>
  <si>
    <t>GP200461901S-GW</t>
  </si>
  <si>
    <t>SR-ART-45348-P</t>
  </si>
  <si>
    <t>GP2004619-GW</t>
  </si>
  <si>
    <t>10076046GMNT</t>
  </si>
  <si>
    <t>LIFE'S LAYERS 1 60X48</t>
  </si>
  <si>
    <t>GP200460601-GW</t>
  </si>
  <si>
    <t>10076024GMNT</t>
  </si>
  <si>
    <t>LIFE'S LAYERS 2 60X33</t>
  </si>
  <si>
    <t>60x33</t>
  </si>
  <si>
    <t>GP2004606-GW</t>
  </si>
  <si>
    <t>10076049GMNT</t>
  </si>
  <si>
    <t>LIFE'S LAYERS 2 72X40</t>
  </si>
  <si>
    <t>72x40</t>
  </si>
  <si>
    <t>GP2005010</t>
  </si>
  <si>
    <t>LIGHT, LABEL, TABLE</t>
  </si>
  <si>
    <t>GP2005010-NF</t>
  </si>
  <si>
    <t>LIGHT, LABEL, TABLE 30X20</t>
  </si>
  <si>
    <t xml:space="preserve">	GP2003444-NF</t>
  </si>
  <si>
    <t>LIKE I KNEW YOU WOULD 70X50</t>
  </si>
  <si>
    <t>70X50</t>
  </si>
  <si>
    <t>71X51</t>
  </si>
  <si>
    <t>GP2003444-BF</t>
  </si>
  <si>
    <t>GP2003444-GF</t>
  </si>
  <si>
    <t>GP2003444-GW</t>
  </si>
  <si>
    <t>LILYPAD</t>
  </si>
  <si>
    <t>18X14</t>
  </si>
  <si>
    <t>GP10237-GW</t>
  </si>
  <si>
    <t>LINEAR LANDSCAPE 30X40</t>
  </si>
  <si>
    <t>GP2003811-GW</t>
  </si>
  <si>
    <t>LIVING LARGE 24X36</t>
  </si>
  <si>
    <t>GP2000233-BF</t>
  </si>
  <si>
    <t>LIVING ROOM 40X52</t>
  </si>
  <si>
    <t>40X52</t>
  </si>
  <si>
    <t>41X53</t>
  </si>
  <si>
    <t>GP2005201-BF</t>
  </si>
  <si>
    <t>LODE 24X36</t>
  </si>
  <si>
    <t>GP10536-GW</t>
  </si>
  <si>
    <t>10062087GMNT</t>
  </si>
  <si>
    <t>LONG SHOT 80X58</t>
  </si>
  <si>
    <t>80X58</t>
  </si>
  <si>
    <t>GP10422-BF</t>
  </si>
  <si>
    <t>10029378BLK</t>
  </si>
  <si>
    <t>LOS ANGELES  32X36</t>
  </si>
  <si>
    <t>33X37</t>
  </si>
  <si>
    <t>GP10422R-BF</t>
  </si>
  <si>
    <t>10062459BLK</t>
  </si>
  <si>
    <t>32x36</t>
  </si>
  <si>
    <t>GP10422-BC</t>
  </si>
  <si>
    <t>LOS ANGELES 32X36</t>
  </si>
  <si>
    <t>33x37</t>
  </si>
  <si>
    <t>GP10422-GW</t>
  </si>
  <si>
    <t>10011728BLK</t>
  </si>
  <si>
    <t>LOST PLACES NO. 3  72X60</t>
  </si>
  <si>
    <t>74X62</t>
  </si>
  <si>
    <t>GP2003914-GW</t>
  </si>
  <si>
    <t>LUMINEUX I 24X48</t>
  </si>
  <si>
    <t>24X48</t>
  </si>
  <si>
    <t>GP2003915-GW</t>
  </si>
  <si>
    <t>LUMINEUX II 24X48</t>
  </si>
  <si>
    <t>GP200482101-GW</t>
  </si>
  <si>
    <t>LUMINOUS FRAMEWORK 30X24</t>
  </si>
  <si>
    <t>GP2004821-BF</t>
  </si>
  <si>
    <t>LUMINOUS FRAMEWORK 60X48</t>
  </si>
  <si>
    <t>62x50</t>
  </si>
  <si>
    <t>GP10271-BC</t>
  </si>
  <si>
    <t>10011726BLK</t>
  </si>
  <si>
    <t>LUMINOUS I   50X60</t>
  </si>
  <si>
    <t>GP10271-GW</t>
  </si>
  <si>
    <t>10011726GMNT</t>
  </si>
  <si>
    <t>GP10233-BC</t>
  </si>
  <si>
    <t>10011725BLK</t>
  </si>
  <si>
    <t>LUMINOUS II   50X60</t>
  </si>
  <si>
    <t>GP10233-GW</t>
  </si>
  <si>
    <t>10011725GMNT</t>
  </si>
  <si>
    <t>GP2006842-BF</t>
  </si>
  <si>
    <t>LUST 01 72X48</t>
  </si>
  <si>
    <t>GP2006842-GW</t>
  </si>
  <si>
    <t>GP2006840-BF</t>
  </si>
  <si>
    <t>LUST 02 72X48</t>
  </si>
  <si>
    <t>GP2006840-GW</t>
  </si>
  <si>
    <t>GP2005203-GW</t>
  </si>
  <si>
    <t>LUX 24X30</t>
  </si>
  <si>
    <t>GP200480401-BF</t>
  </si>
  <si>
    <t>MAJESTIC RESPITE 48X28</t>
  </si>
  <si>
    <t>48X28</t>
  </si>
  <si>
    <t>49X29</t>
  </si>
  <si>
    <t>GP2004804-BF</t>
  </si>
  <si>
    <t>MAJESTIC RESPITE 60X40</t>
  </si>
  <si>
    <t>GP2004804-GW</t>
  </si>
  <si>
    <t>GP1017501S-GW</t>
  </si>
  <si>
    <t>SR-ART-12736-K</t>
  </si>
  <si>
    <t>MAKEBA II 36X48</t>
  </si>
  <si>
    <t>GP10175-BC</t>
  </si>
  <si>
    <t>41050857BLK</t>
  </si>
  <si>
    <t>MAKEBA II  54X72</t>
  </si>
  <si>
    <t>GP10175-GW</t>
  </si>
  <si>
    <t>41050857GMNT</t>
  </si>
  <si>
    <t>GP10175-NF</t>
  </si>
  <si>
    <t>41050857NATL</t>
  </si>
  <si>
    <t>GP10188-BC</t>
  </si>
  <si>
    <t>41450851BLK</t>
  </si>
  <si>
    <t>EXPLORATIONS  54X72</t>
  </si>
  <si>
    <t>GP10188-GW</t>
  </si>
  <si>
    <t>41450851GMNT</t>
  </si>
  <si>
    <t>GP10426-GW</t>
  </si>
  <si>
    <t>10029677GMNT</t>
  </si>
  <si>
    <t>BLUED  58X72</t>
  </si>
  <si>
    <t>GP10427-GW</t>
  </si>
  <si>
    <t>10029676GMNT</t>
  </si>
  <si>
    <t>REFLECTION  44X74</t>
  </si>
  <si>
    <t>44X74</t>
  </si>
  <si>
    <t>GP10468-BA</t>
  </si>
  <si>
    <t>SOLO SERIES I 44X60</t>
  </si>
  <si>
    <t>GP10469-BA</t>
  </si>
  <si>
    <t>SOLO SERIES II 44X60</t>
  </si>
  <si>
    <t>GP1047001-BA</t>
  </si>
  <si>
    <t>INACTIVE</t>
  </si>
  <si>
    <t>SOLO SERIES III 48X64</t>
  </si>
  <si>
    <t>53X69</t>
  </si>
  <si>
    <t>GP10470-BA</t>
  </si>
  <si>
    <t>SOLO SERIES III 44X60</t>
  </si>
  <si>
    <t>GP1047101-BA</t>
  </si>
  <si>
    <t>SOLO SERIES IV 48X64</t>
  </si>
  <si>
    <t>GP10471-BA</t>
  </si>
  <si>
    <t>SOLO SERIES IV 44X60</t>
  </si>
  <si>
    <t>GP2002906-GW</t>
  </si>
  <si>
    <t>602730BLUE</t>
  </si>
  <si>
    <t>MALIBU  40X50</t>
  </si>
  <si>
    <t>GP200290601-GW</t>
  </si>
  <si>
    <t>SR-ART-46258-Q</t>
  </si>
  <si>
    <t>MALIBU 30X40</t>
  </si>
  <si>
    <t>GP11307-BA</t>
  </si>
  <si>
    <t>MAN WITH A SPOTTED HORSE IN COURTYARD 20X16</t>
  </si>
  <si>
    <t>GP10420-BC</t>
  </si>
  <si>
    <t>MANHATTAN  32X36</t>
  </si>
  <si>
    <t>GP10420-BF</t>
  </si>
  <si>
    <t>10029377BLK</t>
  </si>
  <si>
    <t>GP10420-GW</t>
  </si>
  <si>
    <t>GP10420R-BF</t>
  </si>
  <si>
    <t>10062458BLK</t>
  </si>
  <si>
    <t>GP2001217-GW</t>
  </si>
  <si>
    <t>MANIFEST 20X24</t>
  </si>
  <si>
    <t>GP200121601-NF</t>
  </si>
  <si>
    <t>MANTRA 48X60</t>
  </si>
  <si>
    <t>GP2001216-BF</t>
  </si>
  <si>
    <t>10180208BLK</t>
  </si>
  <si>
    <t>MANTRA 48X72</t>
  </si>
  <si>
    <t>GP2001216-GF</t>
  </si>
  <si>
    <t>GP2001216-GW</t>
  </si>
  <si>
    <t>10180208GMNT</t>
  </si>
  <si>
    <t>GP2005119-NGM</t>
  </si>
  <si>
    <t>MANUAHI 28X36</t>
  </si>
  <si>
    <t>28x36</t>
  </si>
  <si>
    <t>GP2005119S-NGM</t>
  </si>
  <si>
    <t>GP2005119AP-UF</t>
  </si>
  <si>
    <t>MANUAHI 28X36 Art Proof Unframed</t>
  </si>
  <si>
    <t>GP2001614-NF</t>
  </si>
  <si>
    <t>MARK MAKING STUDY 16X20</t>
  </si>
  <si>
    <t>GP10455-GW</t>
  </si>
  <si>
    <t>MARK OF EXISTENCE 40X60 CANVAS</t>
  </si>
  <si>
    <t>GP10455R-BF</t>
  </si>
  <si>
    <t>10062462BLK</t>
  </si>
  <si>
    <t>GP10455-BF</t>
  </si>
  <si>
    <t>10029381BLK</t>
  </si>
  <si>
    <t>MARK OF EXISTENCE 40X60 PANEL</t>
  </si>
  <si>
    <t>GP1045501-GW</t>
  </si>
  <si>
    <t>MARK OF EXISTENCE 60X48</t>
  </si>
  <si>
    <t>GP2000627-BA</t>
  </si>
  <si>
    <t>MARKINGS ON PAPER I 20X24</t>
  </si>
  <si>
    <t>22x26</t>
  </si>
  <si>
    <t>GP2000627-NA</t>
  </si>
  <si>
    <t>GP2000628-NA</t>
  </si>
  <si>
    <t>MARKINGS ON PAPER II 20X24</t>
  </si>
  <si>
    <t>GP2000629-NA</t>
  </si>
  <si>
    <t>MARKINGS ON PAPER III 20X24</t>
  </si>
  <si>
    <t>GP2000630-BA</t>
  </si>
  <si>
    <t>MARKINGS ON PAPER IV 20X24</t>
  </si>
  <si>
    <t>GP2000630-NA</t>
  </si>
  <si>
    <t>GP2000631-NA</t>
  </si>
  <si>
    <t>MARKINGS ON PAPER V 20X24</t>
  </si>
  <si>
    <t>GP2000632-BA</t>
  </si>
  <si>
    <t>MARKINGS ON PAPER VI 20X24</t>
  </si>
  <si>
    <t>GP2000632-NA</t>
  </si>
  <si>
    <t>GP1021601-GW</t>
  </si>
  <si>
    <t>MARSHLAND 24X24</t>
  </si>
  <si>
    <t>GP10216R-GW</t>
  </si>
  <si>
    <t>MARSHLAND B 16X16 R TRIPTYCH</t>
  </si>
  <si>
    <t>GP10216-GW</t>
  </si>
  <si>
    <t>MARSHLAND B 16X16 TRIPTYCH</t>
  </si>
  <si>
    <t>GP2002011-GW</t>
  </si>
  <si>
    <t>MARSHLAND TRIPTYCH  48X16</t>
  </si>
  <si>
    <t>48X16</t>
  </si>
  <si>
    <t>GP2002011R-GW</t>
  </si>
  <si>
    <t>MARSHLAND TRIPTYCH 48X16 R</t>
  </si>
  <si>
    <t xml:space="preserve">	GP2002620-BA</t>
  </si>
  <si>
    <t>MASON 24X32</t>
  </si>
  <si>
    <t>GP200461602-GW</t>
  </si>
  <si>
    <t>10145068GMNT</t>
  </si>
  <si>
    <t>MEDITATION THOIUGHT 24 I 50X80</t>
  </si>
  <si>
    <t>50X80</t>
  </si>
  <si>
    <t>GP200461702-GW</t>
  </si>
  <si>
    <t>10145075GMNT</t>
  </si>
  <si>
    <t>MEDITATION THOIUGHT 24 II 50X80</t>
  </si>
  <si>
    <t>GP2004616-GW</t>
  </si>
  <si>
    <t>10076053GMNT</t>
  </si>
  <si>
    <t>MEDITATION THOUGHT 24 I 30X48</t>
  </si>
  <si>
    <t>30x48</t>
  </si>
  <si>
    <t>GP200461602S-BF</t>
  </si>
  <si>
    <t>MEDITATION THOUGHT 24 I 36X48</t>
  </si>
  <si>
    <t>GP200461602S-GW</t>
  </si>
  <si>
    <t>GP200461602S-NF</t>
  </si>
  <si>
    <t>GP200461602AP-UF</t>
  </si>
  <si>
    <t>MEDITATION THOUGHT 24 I 36X48 ARTPROOF UNFRAMED</t>
  </si>
  <si>
    <t>GP200461601-GW</t>
  </si>
  <si>
    <t>MEDITATION THOUGHT 24 I 56X74</t>
  </si>
  <si>
    <t>56x74</t>
  </si>
  <si>
    <t>GP2004617-GW</t>
  </si>
  <si>
    <t>10076044GMNT</t>
  </si>
  <si>
    <t>MEDITATION THOUGHT 24 II 30X48</t>
  </si>
  <si>
    <t>GP2004617S-GW</t>
  </si>
  <si>
    <t>SR-ART-92001-D</t>
  </si>
  <si>
    <t>GP200461702S-BF</t>
  </si>
  <si>
    <t>MEDITATION THOUGHT 24 II 36X48</t>
  </si>
  <si>
    <t>GP200461702S-GW</t>
  </si>
  <si>
    <t>GP200461702S-NF</t>
  </si>
  <si>
    <t>GP200461702AP-UF</t>
  </si>
  <si>
    <t>MEDITATION THOUGHT 24 II 36X48 ARTPROOF UNFRAMED</t>
  </si>
  <si>
    <t>GP200461701-GW</t>
  </si>
  <si>
    <t>MEDITATION THOUGHT 24 II 56X74</t>
  </si>
  <si>
    <t>GP200461801-GW</t>
  </si>
  <si>
    <t>10076054GMNT</t>
  </si>
  <si>
    <t>MEDITATION THOUGHT 27 36X36</t>
  </si>
  <si>
    <t>GP2004618-GW</t>
  </si>
  <si>
    <t>10076047GMNT</t>
  </si>
  <si>
    <t>MEDITATION THOUGHT 27 48X48</t>
  </si>
  <si>
    <t>GP2004618R-GW</t>
  </si>
  <si>
    <t>GP2006168S-BF</t>
  </si>
  <si>
    <t>synograph</t>
  </si>
  <si>
    <t>GP2006168S-GW</t>
  </si>
  <si>
    <t>GP2004618SAP-UF</t>
  </si>
  <si>
    <t>MEDITATION THOUGHT 27 48X48 Art Proof</t>
  </si>
  <si>
    <t>reductive</t>
  </si>
  <si>
    <t>GP2004618S-GW</t>
  </si>
  <si>
    <t>MEDITATION THOUGHT 27 48X48 R</t>
  </si>
  <si>
    <t>GP200462801-GW</t>
  </si>
  <si>
    <t>MEDITATION THOUGHT 28 30X48</t>
  </si>
  <si>
    <t>GP2004628-GW</t>
  </si>
  <si>
    <t>10118755GMNT</t>
  </si>
  <si>
    <r>
      <t xml:space="preserve">MEDITATION THOUGHT 28 36X36 </t>
    </r>
    <r>
      <rPr>
        <sz val="11"/>
        <color rgb="FF0043E5"/>
        <rFont val="Calibri (Body)"/>
      </rPr>
      <t>(27 reverse)</t>
    </r>
  </si>
  <si>
    <t>GP2005107-NGM</t>
  </si>
  <si>
    <t>MEMENTO HUMANI 30X40</t>
  </si>
  <si>
    <t>GP2005107S-NGM</t>
  </si>
  <si>
    <t>GP2005107AP-UF</t>
  </si>
  <si>
    <t>MEMENTO HUMANI 30X40 Art Proof Unframed</t>
  </si>
  <si>
    <t>GP2005108-NGM</t>
  </si>
  <si>
    <t>MEMENTO VIVERE 30X40</t>
  </si>
  <si>
    <t>GP2005108S-NGM</t>
  </si>
  <si>
    <t>GP2005108AP-UF</t>
  </si>
  <si>
    <t>MEMENTO VIVERE 30X40 Art Proof Unframed</t>
  </si>
  <si>
    <t>TEST</t>
  </si>
  <si>
    <t>GP200510801-BF</t>
  </si>
  <si>
    <t>MEMENTO VIVERE 48X60</t>
  </si>
  <si>
    <t>GP10229-GW</t>
  </si>
  <si>
    <t>MESSENGER I 24X30</t>
  </si>
  <si>
    <t>Elodie Klein</t>
  </si>
  <si>
    <t>GP10227-GW</t>
  </si>
  <si>
    <t>MESSENGER II 24X30</t>
  </si>
  <si>
    <t>GP10228-GW</t>
  </si>
  <si>
    <t>MESSENGER III 24X30</t>
  </si>
  <si>
    <t>GP10317-GW</t>
  </si>
  <si>
    <t>MESSENGER IV 24X30</t>
  </si>
  <si>
    <t>GP200500201-BC</t>
  </si>
  <si>
    <t>METAL LID, WHITE BOTTLE 54X42</t>
  </si>
  <si>
    <t>56X44</t>
  </si>
  <si>
    <t>GP200500201-NC</t>
  </si>
  <si>
    <t>GP2005002S</t>
  </si>
  <si>
    <t>GP2005002-NF</t>
  </si>
  <si>
    <t>METAL LID, WHITE BOTTLE 60X48</t>
  </si>
  <si>
    <t>GP2006849-BF</t>
  </si>
  <si>
    <t>METRO 01 32X40</t>
  </si>
  <si>
    <t>33X41</t>
  </si>
  <si>
    <t>GP2006849-GW</t>
  </si>
  <si>
    <t>GP2006850-BF</t>
  </si>
  <si>
    <t>METRO 02 32X40</t>
  </si>
  <si>
    <t>GP2006850-GW</t>
  </si>
  <si>
    <t>GP2006851-BF</t>
  </si>
  <si>
    <t>METRO 03 32X40</t>
  </si>
  <si>
    <t>GP2006851-GW</t>
  </si>
  <si>
    <t>GP2006852-BF</t>
  </si>
  <si>
    <t>METRO 04 32X40</t>
  </si>
  <si>
    <t>GP2006852-GW</t>
  </si>
  <si>
    <t>GP2006853-BF</t>
  </si>
  <si>
    <t>METRO 05 32X40</t>
  </si>
  <si>
    <t>GP2006853-GW</t>
  </si>
  <si>
    <t>GP2006854-BF</t>
  </si>
  <si>
    <t>METRO 06 32X40</t>
  </si>
  <si>
    <t>GP2006854-GW</t>
  </si>
  <si>
    <t>MIDNIGHT ASH 16X20</t>
  </si>
  <si>
    <t>GP2002911-BF</t>
  </si>
  <si>
    <t>MIDNIGHT ON THE BAY 24X36</t>
  </si>
  <si>
    <t>MIDSUMMER 64X69</t>
  </si>
  <si>
    <t>GP2001213-GW</t>
  </si>
  <si>
    <t>10088659GMNT</t>
  </si>
  <si>
    <t>MILES FROM HERE 24X36</t>
  </si>
  <si>
    <t>GP2004914-NF</t>
  </si>
  <si>
    <t>MILIEU I 32X42</t>
  </si>
  <si>
    <t>MILIEU I 32X42 PUR</t>
  </si>
  <si>
    <t>GP2004915-NF</t>
  </si>
  <si>
    <t>MILIEU II 32X42</t>
  </si>
  <si>
    <t>MILIEU II 32X42 PUR</t>
  </si>
  <si>
    <t>GP2010109-BF</t>
  </si>
  <si>
    <t>MILTON 12X16</t>
  </si>
  <si>
    <t>GP2002915-GC</t>
  </si>
  <si>
    <t>10123775GLD</t>
  </si>
  <si>
    <t>MIND 30X40</t>
  </si>
  <si>
    <t>GP2006832-BF</t>
  </si>
  <si>
    <t>MIRAGE 01 24X24</t>
  </si>
  <si>
    <t>GP2006832-GW</t>
  </si>
  <si>
    <t>GP2006833-BF</t>
  </si>
  <si>
    <t>MIRAGE 02 24X24</t>
  </si>
  <si>
    <t>GP2006833-GW</t>
  </si>
  <si>
    <t>GP10157-GW</t>
  </si>
  <si>
    <t>41050856GMNT</t>
  </si>
  <si>
    <t>GP10158-BC</t>
  </si>
  <si>
    <t>41050854BLK</t>
  </si>
  <si>
    <t>ALMOST BLUE IX  54X72</t>
  </si>
  <si>
    <t>GP2001909-GW</t>
  </si>
  <si>
    <t>MOODY BLUE 48X60</t>
  </si>
  <si>
    <t>GPCB120</t>
  </si>
  <si>
    <t>MOONLIT ARRANGEMENT</t>
  </si>
  <si>
    <t>20X28</t>
  </si>
  <si>
    <t>GPCB122</t>
  </si>
  <si>
    <t>MOONLIT ARRANGEMENT II</t>
  </si>
  <si>
    <t>28X20</t>
  </si>
  <si>
    <t>GP2010157-BF</t>
  </si>
  <si>
    <t>MOONLIT LANDSCAPE 12X8</t>
  </si>
  <si>
    <t>13X9</t>
  </si>
  <si>
    <t>GP10345-NGM</t>
  </si>
  <si>
    <t>10014764NATL</t>
  </si>
  <si>
    <t>MORGAN AT DUSK   18X18</t>
  </si>
  <si>
    <t>GP1034501-NGM</t>
  </si>
  <si>
    <t>MORGAN AT DUSK   24X24</t>
  </si>
  <si>
    <t>GP1034502-GW</t>
  </si>
  <si>
    <t>MORGAN AT DUSK   36X36</t>
  </si>
  <si>
    <t>GP2001715-BF</t>
  </si>
  <si>
    <t>MORNING FOG 36X48</t>
  </si>
  <si>
    <t>37XX49</t>
  </si>
  <si>
    <t>GP2001715-GF</t>
  </si>
  <si>
    <t>GP2001715-GW</t>
  </si>
  <si>
    <t>GP2001715-NF</t>
  </si>
  <si>
    <t>GP10218-GW</t>
  </si>
  <si>
    <t>MORNING SUN 24X24</t>
  </si>
  <si>
    <t>GP10218-NGM</t>
  </si>
  <si>
    <t>GP2006907-GW</t>
  </si>
  <si>
    <t>MORPHIC 40X30</t>
  </si>
  <si>
    <t>GP10148R01-NF</t>
  </si>
  <si>
    <t>10079118NATL</t>
  </si>
  <si>
    <t>GP10312-BC</t>
  </si>
  <si>
    <t>10011717BLK</t>
  </si>
  <si>
    <t>MOTION   50X60</t>
  </si>
  <si>
    <t>52X60</t>
  </si>
  <si>
    <t>GP10312-GW</t>
  </si>
  <si>
    <t>GP2005209-GW</t>
  </si>
  <si>
    <t>MOTIVE I 25X33</t>
  </si>
  <si>
    <t>25X33</t>
  </si>
  <si>
    <t>GP2005210-GW</t>
  </si>
  <si>
    <t>MOTIVE II 25X33</t>
  </si>
  <si>
    <t>GP10148R-BC</t>
  </si>
  <si>
    <t>10062468BLK</t>
  </si>
  <si>
    <t>51X74</t>
  </si>
  <si>
    <t>GP10148R-GW</t>
  </si>
  <si>
    <t>10062468GMNT</t>
  </si>
  <si>
    <t>GP10149-NF</t>
  </si>
  <si>
    <t>10001967NATL</t>
  </si>
  <si>
    <t>VESTED  52X84</t>
  </si>
  <si>
    <t>52X84</t>
  </si>
  <si>
    <t>53X85</t>
  </si>
  <si>
    <t>GP2010158-BA</t>
  </si>
  <si>
    <t>MOUNTAIN LANDSCAPE WITH PINES IN THE FOREGROUND 11X7</t>
  </si>
  <si>
    <t>GP2010159-GT</t>
  </si>
  <si>
    <t>MOUNTAIN LANDSCAPE WITH WATERFALL 18X22</t>
  </si>
  <si>
    <t>Redutive</t>
  </si>
  <si>
    <t>GP2004917-NF</t>
  </si>
  <si>
    <t>MOUNTAIN RIDGE I 32X42</t>
  </si>
  <si>
    <t>MOUNTAIN RIDGE I 32X42 PUR</t>
  </si>
  <si>
    <t>GP2004918-NF</t>
  </si>
  <si>
    <t>MOUNTAIN RIDGE II 32X42</t>
  </si>
  <si>
    <t>MOUNTAIN RIDGE II 32X42 PUR</t>
  </si>
  <si>
    <t>GP2010160-WF</t>
  </si>
  <si>
    <t>MOUNTAINOUS LANDSCAPE 22X16</t>
  </si>
  <si>
    <t>22X16</t>
  </si>
  <si>
    <t>23X17</t>
  </si>
  <si>
    <t>GP10309-BC</t>
  </si>
  <si>
    <t>10011716BLK</t>
  </si>
  <si>
    <t>MOVE   72X48</t>
  </si>
  <si>
    <t>GP10309-GW</t>
  </si>
  <si>
    <t>10011716GMNT</t>
  </si>
  <si>
    <t>GP10530-GW</t>
  </si>
  <si>
    <t>10061996GMNT</t>
  </si>
  <si>
    <t>MOVING ON 44X60</t>
  </si>
  <si>
    <t>GP2010121-BA</t>
  </si>
  <si>
    <t>MUTE SWAN 20X20</t>
  </si>
  <si>
    <t>20X20</t>
  </si>
  <si>
    <t>23X23</t>
  </si>
  <si>
    <t>GP2010121-CB</t>
  </si>
  <si>
    <t>GP2010121-NA</t>
  </si>
  <si>
    <t xml:space="preserve">GP201012101-CB  </t>
  </si>
  <si>
    <t>GP10289-NF</t>
  </si>
  <si>
    <t>10014686NATL</t>
  </si>
  <si>
    <t>MYSTIC   60X48</t>
  </si>
  <si>
    <t>GP2004809-NF</t>
  </si>
  <si>
    <t>MYSTIC REALM 30X20</t>
  </si>
  <si>
    <t>GP200480901</t>
  </si>
  <si>
    <t>MYSTIC REALM 60x48</t>
  </si>
  <si>
    <t>GP10158-GW</t>
  </si>
  <si>
    <t>41050854GMNT</t>
  </si>
  <si>
    <t>GP2000623-GW</t>
  </si>
  <si>
    <t>NAPKIN SKETCHES I 36X48</t>
  </si>
  <si>
    <t>GP200062301-BGF</t>
  </si>
  <si>
    <t>NAPKIN SKETCHES I 56X74</t>
  </si>
  <si>
    <t>57X75</t>
  </si>
  <si>
    <t>BGF</t>
  </si>
  <si>
    <t>GP200062301-GW</t>
  </si>
  <si>
    <t>GP200062301-NF</t>
  </si>
  <si>
    <t>GP2000622-BF</t>
  </si>
  <si>
    <t>BCT</t>
  </si>
  <si>
    <t>NAPKIN SKETCHES II 48X48</t>
  </si>
  <si>
    <t>GP2000622-BGF</t>
  </si>
  <si>
    <t>GP2000622-GW</t>
  </si>
  <si>
    <t>GP200622-GW</t>
  </si>
  <si>
    <t>Prestretch</t>
  </si>
  <si>
    <t>GP200622-NF</t>
  </si>
  <si>
    <t>GP2000624-BGF</t>
  </si>
  <si>
    <t>NAPKIN SKETCHES III 60X48</t>
  </si>
  <si>
    <t>GP2000624-GW</t>
  </si>
  <si>
    <t>GP2000625S-BF</t>
  </si>
  <si>
    <t>NAPKIN SKETCHES IV 60X40</t>
  </si>
  <si>
    <t>GP2000625S-GW</t>
  </si>
  <si>
    <t>GP2000625S-NF</t>
  </si>
  <si>
    <t xml:space="preserve">NAPKIN SKETCHES IV 60X40 </t>
  </si>
  <si>
    <t>GP2000625AP-UF</t>
  </si>
  <si>
    <t>NAPKIN SKETCHES IV 60X40 Art Proof Unframed</t>
  </si>
  <si>
    <t>GP200625-GW</t>
  </si>
  <si>
    <t>NAPKIN SKETCHES IV 60X48</t>
  </si>
  <si>
    <t>GP2000537-GF</t>
  </si>
  <si>
    <t>10123992GOLD</t>
  </si>
  <si>
    <t>NAPKIN SKETCHES IX 56X74</t>
  </si>
  <si>
    <t>GP2000635-BGF</t>
  </si>
  <si>
    <t>NAPKIN SKETCHES V 60X48</t>
  </si>
  <si>
    <t>GP2001218-GW</t>
  </si>
  <si>
    <t>NARRATIVE 24X24</t>
  </si>
  <si>
    <t>GP2010161-NA</t>
  </si>
  <si>
    <t>NASTURTIUMS IN WATERCOLOR 8X12</t>
  </si>
  <si>
    <t>GP10544-GW</t>
  </si>
  <si>
    <t>NATURE OF DUST 48X60</t>
  </si>
  <si>
    <t>GP1054401AP-UF</t>
  </si>
  <si>
    <t>GP1054401S-BF</t>
  </si>
  <si>
    <t>GP1054401S-GW</t>
  </si>
  <si>
    <t>GP1054401S-NF</t>
  </si>
  <si>
    <t>49X62</t>
  </si>
  <si>
    <t>GP2005305-BC</t>
  </si>
  <si>
    <t>NATURE STUDY</t>
  </si>
  <si>
    <t>GPCB143</t>
  </si>
  <si>
    <t>GP2005305WP-BA</t>
  </si>
  <si>
    <t xml:space="preserve">NATURE STUDY 12X16 </t>
  </si>
  <si>
    <t>GP2005305WP-NA</t>
  </si>
  <si>
    <t>GP2005305WP-UF</t>
  </si>
  <si>
    <t>NATURE STUDY 12X16 Work on Paper Unframed</t>
  </si>
  <si>
    <t>GP11298-WF</t>
  </si>
  <si>
    <t>NEIGHBORHOOD STREET IN RIJSWIJK 24X36</t>
  </si>
  <si>
    <t>GP11299-IGM</t>
  </si>
  <si>
    <t>NEIGHBORHOOD STREET IN THE HAGUE 12X24</t>
  </si>
  <si>
    <t>Inset Gallery Mount</t>
  </si>
  <si>
    <t>IGM</t>
  </si>
  <si>
    <t>GP10266-SA</t>
  </si>
  <si>
    <t>10062041GMNT</t>
  </si>
  <si>
    <t>NEPENTHE 48X60</t>
  </si>
  <si>
    <t>GP2006105-GF</t>
  </si>
  <si>
    <t>NERO FASCI DI LUCE SU TELA 36X60</t>
  </si>
  <si>
    <t>36X60</t>
  </si>
  <si>
    <t>37X61</t>
  </si>
  <si>
    <t>GP2006105-GW</t>
  </si>
  <si>
    <t>GP2006105-WF</t>
  </si>
  <si>
    <t>GPCB28</t>
  </si>
  <si>
    <t xml:space="preserve">NERO GRIGIO </t>
  </si>
  <si>
    <t>55x71</t>
  </si>
  <si>
    <t>GPCB29</t>
  </si>
  <si>
    <t>GP2004527S-BF</t>
  </si>
  <si>
    <t xml:space="preserve">NERO GRIGIO 48X60 </t>
  </si>
  <si>
    <t>GP2004527S-GW</t>
  </si>
  <si>
    <t>GP2004527S-NF</t>
  </si>
  <si>
    <t>GP2004527AP-UF</t>
  </si>
  <si>
    <t>NERO GRIGIO 48X60 Art Proof Unframed</t>
  </si>
  <si>
    <t>GP10236-GW</t>
  </si>
  <si>
    <t>NEUTRAL ZONE 30X40</t>
  </si>
  <si>
    <t>GP2004520-BF</t>
  </si>
  <si>
    <t>NEW PERCEPTIONS IX 47X63</t>
  </si>
  <si>
    <t>47X63</t>
  </si>
  <si>
    <t>GP2004520S-BF</t>
  </si>
  <si>
    <t xml:space="preserve">NEW PERCEPTIONS IX 48X60 </t>
  </si>
  <si>
    <t>GP2004520S-GW</t>
  </si>
  <si>
    <t>GP2004520S-NF</t>
  </si>
  <si>
    <t>GP2004520AP-UF</t>
  </si>
  <si>
    <t>NEW PERCEPTIONS IX 48X60 Art Proof Unframed</t>
  </si>
  <si>
    <t>GP2004519-BF</t>
  </si>
  <si>
    <t>NEW PERCEPTIONS VIII 47X63</t>
  </si>
  <si>
    <t>GP2004519S-BF</t>
  </si>
  <si>
    <t xml:space="preserve">NEW PERCEPTIONS VIII 48X60 </t>
  </si>
  <si>
    <t>GP2004519S-GW</t>
  </si>
  <si>
    <t>GP2004519S-NF</t>
  </si>
  <si>
    <t>GP2004519AP-UF</t>
  </si>
  <si>
    <t>NEW PERCEPTIONS VIII 48X60 Art Proof Unframed</t>
  </si>
  <si>
    <t>GP10434-BF</t>
  </si>
  <si>
    <t>NEW YEAR TULIPS I  16X20</t>
  </si>
  <si>
    <t>GP10434-CA</t>
  </si>
  <si>
    <t>10029407GOLD</t>
  </si>
  <si>
    <t>GP10434-CB</t>
  </si>
  <si>
    <t>GP10434S-BC</t>
  </si>
  <si>
    <t>GP10434S-CB</t>
  </si>
  <si>
    <t>GP10434S-NC</t>
  </si>
  <si>
    <t>GP10435-BF</t>
  </si>
  <si>
    <t>NEW YEAR TULIPS II  16X20</t>
  </si>
  <si>
    <t>GP10435-CA</t>
  </si>
  <si>
    <t>10029408GOLD</t>
  </si>
  <si>
    <t>GP10435-CB</t>
  </si>
  <si>
    <t>GP1043401-CB</t>
  </si>
  <si>
    <t>NEW YEAR TUPLIPS I 28X38</t>
  </si>
  <si>
    <t>28X38</t>
  </si>
  <si>
    <t>GP1043501-CB</t>
  </si>
  <si>
    <t>NEW YEAR TUPLIPS II 28X38</t>
  </si>
  <si>
    <t>GP2010162-BA</t>
  </si>
  <si>
    <t>NEW YEAR'S GREETING WITH ANEMONES 7X10</t>
  </si>
  <si>
    <t>7X10</t>
  </si>
  <si>
    <t>GP10434R-WF</t>
  </si>
  <si>
    <t>NEW YEARS TULIPS I  30X40</t>
  </si>
  <si>
    <t>GP10435R-WF</t>
  </si>
  <si>
    <t>NEW YEARS TULIPS II  30X40</t>
  </si>
  <si>
    <t>GP2001716-BF</t>
  </si>
  <si>
    <t>NEXT EXIT 36X48</t>
  </si>
  <si>
    <t>GP2001716-GF</t>
  </si>
  <si>
    <t>GP2001716-GW</t>
  </si>
  <si>
    <t>GP2001716-NF</t>
  </si>
  <si>
    <t>GP2001709-GW</t>
  </si>
  <si>
    <t>NIGHT BECOMES DAY 30X40</t>
  </si>
  <si>
    <t>GP10238R-GW</t>
  </si>
  <si>
    <t xml:space="preserve">NIGHT BECOMES DAY 40X53 R SONDER </t>
  </si>
  <si>
    <t>40x53</t>
  </si>
  <si>
    <t>GP10238-GW</t>
  </si>
  <si>
    <t xml:space="preserve">NIGHT BECOMES DAY 40X53 SONDER </t>
  </si>
  <si>
    <t>GP10357-BC</t>
  </si>
  <si>
    <t>10011747BLK</t>
  </si>
  <si>
    <t>NIGHT I  48X36</t>
  </si>
  <si>
    <t>GP10357-GW</t>
  </si>
  <si>
    <t>10011747GMNT</t>
  </si>
  <si>
    <t>GP2004021-GW</t>
  </si>
  <si>
    <t>NIGHT I 60X48</t>
  </si>
  <si>
    <t>GP200402101-BC</t>
  </si>
  <si>
    <t>10145071BLK</t>
  </si>
  <si>
    <t>NIGHT I 70X53</t>
  </si>
  <si>
    <t>70X53</t>
  </si>
  <si>
    <t>72X55</t>
  </si>
  <si>
    <t>GP10356-BC</t>
  </si>
  <si>
    <t>10011748BLK</t>
  </si>
  <si>
    <t>NIGHT II  48X36</t>
  </si>
  <si>
    <t>GP10356-GC</t>
  </si>
  <si>
    <t>GP2004022-GW</t>
  </si>
  <si>
    <t>NIGHT II 60X48</t>
  </si>
  <si>
    <t>GP200402201-BC</t>
  </si>
  <si>
    <t>10145066BLK</t>
  </si>
  <si>
    <t>NIGHT II 70X53</t>
  </si>
  <si>
    <t xml:space="preserve">	GP2001209-GW</t>
  </si>
  <si>
    <t>10088640GMNT</t>
  </si>
  <si>
    <t>NIGHT WALK 48X45</t>
  </si>
  <si>
    <t>48x45</t>
  </si>
  <si>
    <t>GP2001911-GW</t>
  </si>
  <si>
    <t>NO WORRIES TODAY 60X48</t>
  </si>
  <si>
    <t>GP2005401-</t>
  </si>
  <si>
    <t>NO.26 18X30</t>
  </si>
  <si>
    <t>Jackson Pollack</t>
  </si>
  <si>
    <t>18x30</t>
  </si>
  <si>
    <t>GP2005402-</t>
  </si>
  <si>
    <t>NO.36 30X20</t>
  </si>
  <si>
    <t>GP2002910-GW</t>
  </si>
  <si>
    <t>10088656GMNT</t>
  </si>
  <si>
    <t>NOCTURNE 18X18</t>
  </si>
  <si>
    <t>18x18</t>
  </si>
  <si>
    <t>GP10347-NGM</t>
  </si>
  <si>
    <t>NORFOLD FIELDS 24X24</t>
  </si>
  <si>
    <t>GPCB142</t>
  </si>
  <si>
    <t>NORTH WOODS II</t>
  </si>
  <si>
    <t>GP2003707-BF</t>
  </si>
  <si>
    <t>NOT THE ENDING YOU WERE EXPECTING 20X30</t>
  </si>
  <si>
    <t>21X31</t>
  </si>
  <si>
    <t>GP11233-BA</t>
  </si>
  <si>
    <t>NUDE I 16X20</t>
  </si>
  <si>
    <t>GP2010163-NA</t>
  </si>
  <si>
    <t>OAK 6X8</t>
  </si>
  <si>
    <t>6X8</t>
  </si>
  <si>
    <t>GP10527L-GW</t>
  </si>
  <si>
    <t xml:space="preserve">OBSIDIAN &amp; SAGE 16X20 L </t>
  </si>
  <si>
    <t>GP10527R-GW</t>
  </si>
  <si>
    <t>SR-ART-20544-G</t>
  </si>
  <si>
    <t>OBSIDIAN &amp; SAGE 42X53 R SONDER</t>
  </si>
  <si>
    <t>42x53</t>
  </si>
  <si>
    <t>GP10527-GW</t>
  </si>
  <si>
    <t>OBSIDIAN &amp; SAGE 42X53 SONDER</t>
  </si>
  <si>
    <t>GP1052701-GW</t>
  </si>
  <si>
    <t>OBSIDIAN &amp; SAGE 48X60</t>
  </si>
  <si>
    <t>GP1052701-NF</t>
  </si>
  <si>
    <t>GP2002631-BF</t>
  </si>
  <si>
    <t>OBTUSE 36X36</t>
  </si>
  <si>
    <t>GP200263101-BF</t>
  </si>
  <si>
    <t>OBTUSE I 60X60</t>
  </si>
  <si>
    <t>GP10149R01-BF</t>
  </si>
  <si>
    <t>10079123BLK</t>
  </si>
  <si>
    <t>VESTED  40X65 NEW SIZE</t>
  </si>
  <si>
    <t>40X65</t>
  </si>
  <si>
    <t>41X66</t>
  </si>
  <si>
    <t>GP2002632-BF</t>
  </si>
  <si>
    <t>GP200263201-BF</t>
  </si>
  <si>
    <t>OBTUSE II 60X60</t>
  </si>
  <si>
    <t>GP10276-BF</t>
  </si>
  <si>
    <t>10011727BLK</t>
  </si>
  <si>
    <t>OCULUS   48X60</t>
  </si>
  <si>
    <t>GP10276-NF</t>
  </si>
  <si>
    <t>10011727NATL</t>
  </si>
  <si>
    <t>GP10276-NGM</t>
  </si>
  <si>
    <t>GP2004817-NF</t>
  </si>
  <si>
    <t>OF OTHERWORLDLY TERRAIN 20X16</t>
  </si>
  <si>
    <t>GP2004215-GW</t>
  </si>
  <si>
    <t>OFF WHITE SCRIBBLES  32X32</t>
  </si>
  <si>
    <t>32x32</t>
  </si>
  <si>
    <t>GP200421501-GW</t>
  </si>
  <si>
    <t>OFF WHITE SCRIBBLES  40X40</t>
  </si>
  <si>
    <t>GP2004215L-GW</t>
  </si>
  <si>
    <t>OFF WHITE SCRIBBLES 16X16 L</t>
  </si>
  <si>
    <t>GP2005005</t>
  </si>
  <si>
    <t>OIL BOTTLE, CORK</t>
  </si>
  <si>
    <t>GP2005003</t>
  </si>
  <si>
    <t>OIL JAR WITH BOWL AND BOTTLES</t>
  </si>
  <si>
    <t>GP10045-CA</t>
  </si>
  <si>
    <t>OLD MAN 16X20</t>
  </si>
  <si>
    <t>GP10045-CB</t>
  </si>
  <si>
    <t>GP10045S-CB</t>
  </si>
  <si>
    <t>GP10045AP-UF</t>
  </si>
  <si>
    <t>OLD MAN 16X20 Art Proof Unframed</t>
  </si>
  <si>
    <t>GP2005115-NGM</t>
  </si>
  <si>
    <t>OMORPHIA 33X42</t>
  </si>
  <si>
    <t>33x42</t>
  </si>
  <si>
    <t>GP2005115S-NGM</t>
  </si>
  <si>
    <t>GP2005115AP-UF</t>
  </si>
  <si>
    <t>OMORPHIA 33X42 Art Proof Unframed</t>
  </si>
  <si>
    <t>GP2003434-GW</t>
  </si>
  <si>
    <t>ON THE GHOST OF AN EVENING 48X48</t>
  </si>
  <si>
    <t>10088691GMNT</t>
  </si>
  <si>
    <t>GP200161201-GW</t>
  </si>
  <si>
    <t>ONE WAY OR ANOTHER 24X36</t>
  </si>
  <si>
    <t>GP2001612-NF</t>
  </si>
  <si>
    <t>ONE WAY OR ANOTHER 40X60</t>
  </si>
  <si>
    <t>GP10288-GW</t>
  </si>
  <si>
    <t>10063414GMNT</t>
  </si>
  <si>
    <t>OPEN SKY 48X60</t>
  </si>
  <si>
    <t>GP1028801L-GW</t>
  </si>
  <si>
    <t>OPEN SKY L 38X48</t>
  </si>
  <si>
    <t>38x48</t>
  </si>
  <si>
    <t>GP2004808-BF</t>
  </si>
  <si>
    <t>OPENING LULL 60X40</t>
  </si>
  <si>
    <t>GP2004808-GW</t>
  </si>
  <si>
    <t>GP2005202-BF</t>
  </si>
  <si>
    <t>10180207BLK</t>
  </si>
  <si>
    <t>OPTED 48X60</t>
  </si>
  <si>
    <t>GP2005202-GW</t>
  </si>
  <si>
    <t>10180207GMNT</t>
  </si>
  <si>
    <t>GP2005202-NF</t>
  </si>
  <si>
    <t>10180207NATL</t>
  </si>
  <si>
    <t>GP2000308-GW</t>
  </si>
  <si>
    <t>10061997GMNT</t>
  </si>
  <si>
    <t>OPTIMIST I 48X60</t>
  </si>
  <si>
    <t>GP200030801-GW</t>
  </si>
  <si>
    <t>10088006GMNT</t>
  </si>
  <si>
    <t>OPTIMIST I 52X58</t>
  </si>
  <si>
    <t>52x58</t>
  </si>
  <si>
    <t>GP2000309-GW</t>
  </si>
  <si>
    <t>10061998GMNT</t>
  </si>
  <si>
    <t>OPTIMIST II 48X60</t>
  </si>
  <si>
    <t>GP200030901-GW</t>
  </si>
  <si>
    <t>10088005GMNT</t>
  </si>
  <si>
    <t>OPTIMIST II 52X58</t>
  </si>
  <si>
    <t>GP2010164-BA</t>
  </si>
  <si>
    <t>ORCHIDS 8X8</t>
  </si>
  <si>
    <t>8X8</t>
  </si>
  <si>
    <t>ORDER OF CHAOS 48X48</t>
  </si>
  <si>
    <t>GP10327-BF</t>
  </si>
  <si>
    <t>10011704BLK</t>
  </si>
  <si>
    <t>OREGON COAST I  24X24</t>
  </si>
  <si>
    <t>GP10327R-BF</t>
  </si>
  <si>
    <t>10062471BLK</t>
  </si>
  <si>
    <t>GP10327-BC</t>
  </si>
  <si>
    <t>OREGON COAST I 24X24</t>
  </si>
  <si>
    <t>GP10327-GW</t>
  </si>
  <si>
    <t>GP10327-NC</t>
  </si>
  <si>
    <t>GP10327-NF</t>
  </si>
  <si>
    <t>GP10326-BF</t>
  </si>
  <si>
    <t>10011703BLK</t>
  </si>
  <si>
    <t>OREGON COAST II   24X24</t>
  </si>
  <si>
    <t>GP10326-BC</t>
  </si>
  <si>
    <t>OREGON COAST II  24X24</t>
  </si>
  <si>
    <t>GP10326-NC</t>
  </si>
  <si>
    <t>GP10326-NF</t>
  </si>
  <si>
    <t>GP10326R-BF</t>
  </si>
  <si>
    <t>10062473BLK</t>
  </si>
  <si>
    <t>GP10328-BF</t>
  </si>
  <si>
    <t>10011741BLK</t>
  </si>
  <si>
    <t>OREGON COAST III   24X24</t>
  </si>
  <si>
    <t>GP10328R-BF</t>
  </si>
  <si>
    <t>10062477BLK</t>
  </si>
  <si>
    <t>OREGON COAST III  24X24</t>
  </si>
  <si>
    <t>GP10328-BC</t>
  </si>
  <si>
    <t>OREGON COAST III 24X24</t>
  </si>
  <si>
    <t>GP10328-GW</t>
  </si>
  <si>
    <t>GP10328-NC</t>
  </si>
  <si>
    <t>GP10328-NF</t>
  </si>
  <si>
    <t>GP10329-BF</t>
  </si>
  <si>
    <t>10011740BLK</t>
  </si>
  <si>
    <t>OREGON COAST IV   24X24</t>
  </si>
  <si>
    <t>GP10329-BC</t>
  </si>
  <si>
    <t>OREGON COAST IV  24X24</t>
  </si>
  <si>
    <t>GP10329-NC</t>
  </si>
  <si>
    <t>GP10329-NF</t>
  </si>
  <si>
    <t>GP10329R-BF</t>
  </si>
  <si>
    <t>10062470BLK</t>
  </si>
  <si>
    <t>GP2000619-GW</t>
  </si>
  <si>
    <t>10088690GMNT</t>
  </si>
  <si>
    <t>ORIGAMI VI 48X48</t>
  </si>
  <si>
    <t>GP2000620-GW</t>
  </si>
  <si>
    <t>10088644GMNT</t>
  </si>
  <si>
    <t>ORIGAMI VII 48X48</t>
  </si>
  <si>
    <t>GP11286-BF</t>
  </si>
  <si>
    <t>OSTRICH 12X16</t>
  </si>
  <si>
    <t>GP2004308GW</t>
  </si>
  <si>
    <t>10062038GMNT</t>
  </si>
  <si>
    <t>OTHER SIDE OF THE SUN 56X26</t>
  </si>
  <si>
    <t>Verona Sorensen</t>
  </si>
  <si>
    <t>56x26</t>
  </si>
  <si>
    <t>GP2001220-BC</t>
  </si>
  <si>
    <t>OUTSIDE THE LINES 48X48</t>
  </si>
  <si>
    <t>GP2001220-BF</t>
  </si>
  <si>
    <t>GP2001220-GC</t>
  </si>
  <si>
    <t>GP2001220-GW</t>
  </si>
  <si>
    <t>GP2001220-NC</t>
  </si>
  <si>
    <t>GP10349-NGM</t>
  </si>
  <si>
    <t>OUTSKIRTS OF ESSAURIA 24X24</t>
  </si>
  <si>
    <t>PACE 20X24</t>
  </si>
  <si>
    <t>GP10301</t>
  </si>
  <si>
    <t>PAINTED FLOWERS 1 16X20</t>
  </si>
  <si>
    <t>BCA</t>
  </si>
  <si>
    <t>GP10301-BA</t>
  </si>
  <si>
    <t>GP10305</t>
  </si>
  <si>
    <t>PAINTED FLOWERS 2 16X20</t>
  </si>
  <si>
    <t>GP10305-BA</t>
  </si>
  <si>
    <t>GP10303-BA</t>
  </si>
  <si>
    <t>PAINTED FLOWERS 3 16X20</t>
  </si>
  <si>
    <t>GP10302-BA</t>
  </si>
  <si>
    <t>PAINTED FLOWERS 4 16X20</t>
  </si>
  <si>
    <t>GP10304-BA</t>
  </si>
  <si>
    <t>PAINTED FLOWERS 5 16X20</t>
  </si>
  <si>
    <t>GP10306-BA</t>
  </si>
  <si>
    <t>PAINTED FLOWERS 6 16X20</t>
  </si>
  <si>
    <t>GP2005120-NGM</t>
  </si>
  <si>
    <t>PALU PALU 28X36</t>
  </si>
  <si>
    <t>GP2005120S-NGM</t>
  </si>
  <si>
    <t>GP2005120AP-UF</t>
  </si>
  <si>
    <t>PALU PALU 28X36 Art Proof Unframed</t>
  </si>
  <si>
    <t>GP2004202-GW</t>
  </si>
  <si>
    <t>10074843GMNT</t>
  </si>
  <si>
    <t>PAPERWORK I 30X40</t>
  </si>
  <si>
    <t>GP2004203-GW</t>
  </si>
  <si>
    <t>PAPERWORK II 30X40</t>
  </si>
  <si>
    <t>GP2004208-GW</t>
  </si>
  <si>
    <t>10074829GMNT</t>
  </si>
  <si>
    <t>PAPERWORK III 30X40</t>
  </si>
  <si>
    <t>GP2004205-GW</t>
  </si>
  <si>
    <t>10074830GMNT</t>
  </si>
  <si>
    <t>PAPERWORK IV 40X30</t>
  </si>
  <si>
    <t>GP2004207-GW</t>
  </si>
  <si>
    <t>10074827GMNT</t>
  </si>
  <si>
    <t>PAPERWORK VI 19X24</t>
  </si>
  <si>
    <t>GP2004204-GW</t>
  </si>
  <si>
    <t>10074828GMNT</t>
  </si>
  <si>
    <t>PAPERWORK VII 19X24</t>
  </si>
  <si>
    <t>GP2004209-GW</t>
  </si>
  <si>
    <t>10074825GMNT</t>
  </si>
  <si>
    <t>PAPERWORK VIII 19X24</t>
  </si>
  <si>
    <t>GP2004818-BF</t>
  </si>
  <si>
    <t>PASSAGE IN BETWEEN 60X40</t>
  </si>
  <si>
    <t>GP2004027-GW</t>
  </si>
  <si>
    <t>PATCHWORK 60X48</t>
  </si>
  <si>
    <t>GP10419-GW</t>
  </si>
  <si>
    <t>10029372GMNT</t>
  </si>
  <si>
    <t>PEARL  48X48</t>
  </si>
  <si>
    <t>GP1041901-GW</t>
  </si>
  <si>
    <t>PEARL 24X24</t>
  </si>
  <si>
    <t>GP10436-CA</t>
  </si>
  <si>
    <t>10029409GOLD</t>
  </si>
  <si>
    <t>PEARS  16X20</t>
  </si>
  <si>
    <t>GP10436-BC</t>
  </si>
  <si>
    <t>PEARS  20X16</t>
  </si>
  <si>
    <t>GP10436-CB</t>
  </si>
  <si>
    <t>GP10436-NC</t>
  </si>
  <si>
    <t>GP10436-NF</t>
  </si>
  <si>
    <t>GP10436R-CB</t>
  </si>
  <si>
    <t>GP10346-NGM</t>
  </si>
  <si>
    <t>10014762NATL</t>
  </si>
  <si>
    <t>PENDERYN   18X18</t>
  </si>
  <si>
    <t>GP1034601-NGM</t>
  </si>
  <si>
    <t>PENDERYN 24X24</t>
  </si>
  <si>
    <t>GP2010111R-BF</t>
  </si>
  <si>
    <t>PIGEON 20X16</t>
  </si>
  <si>
    <t>GP2010111R-GW</t>
  </si>
  <si>
    <t>GP2010111R-WF</t>
  </si>
  <si>
    <t>GP2001717-BF</t>
  </si>
  <si>
    <t>PILGRIMAGE 36X48</t>
  </si>
  <si>
    <t>GP2001717-GF</t>
  </si>
  <si>
    <t>GP2001717-GW</t>
  </si>
  <si>
    <t>GP2001717-NF</t>
  </si>
  <si>
    <t>GP2004210-GW</t>
  </si>
  <si>
    <t>PILINGS I 72X90</t>
  </si>
  <si>
    <t>72X90</t>
  </si>
  <si>
    <t>GP2004211-GW</t>
  </si>
  <si>
    <t>PILINGS II 72X90</t>
  </si>
  <si>
    <t>GP2004212-GW</t>
  </si>
  <si>
    <t>PILINGS III 72X90</t>
  </si>
  <si>
    <t>GP2004233-GW</t>
  </si>
  <si>
    <t>10074983GMNT</t>
  </si>
  <si>
    <t>PILINGS VI   51X64</t>
  </si>
  <si>
    <t>51X64</t>
  </si>
  <si>
    <t>GP2004234-GW</t>
  </si>
  <si>
    <t>10074982GMNT</t>
  </si>
  <si>
    <t>PILINGS VII  51X64</t>
  </si>
  <si>
    <t>GP2004231-GW</t>
  </si>
  <si>
    <t>10074822GMNT</t>
  </si>
  <si>
    <t>PILINGS XIII 20X24</t>
  </si>
  <si>
    <t>GP2004232-GW</t>
  </si>
  <si>
    <t>10074832GMNT</t>
  </si>
  <si>
    <t>PILINGS XIV 20X24</t>
  </si>
  <si>
    <t>GP1051401-BF</t>
  </si>
  <si>
    <t>10079120BLK</t>
  </si>
  <si>
    <t>PINACLE 36X36</t>
  </si>
  <si>
    <t>GP1051401-GW</t>
  </si>
  <si>
    <t>10079120GMNT</t>
  </si>
  <si>
    <t>GP1051401-NF</t>
  </si>
  <si>
    <t>10079120NATL</t>
  </si>
  <si>
    <t>GP10514-BF</t>
  </si>
  <si>
    <t>10061984BLK</t>
  </si>
  <si>
    <t>PINACLE 48X48</t>
  </si>
  <si>
    <t>GP10514-GW</t>
  </si>
  <si>
    <t>10061984GMNT</t>
  </si>
  <si>
    <t>GP10514-NF</t>
  </si>
  <si>
    <t>10061984NATL</t>
  </si>
  <si>
    <t>GP11876-BA</t>
  </si>
  <si>
    <t>PINE NEEDLES 10X12</t>
  </si>
  <si>
    <t>GP2002813-GW</t>
  </si>
  <si>
    <t>PINKS IN THE FIELD 60X40</t>
  </si>
  <si>
    <t>GP11305-BA</t>
  </si>
  <si>
    <t>PLANT STUDY (NETTLE) 16X20</t>
  </si>
  <si>
    <t>GPCB21</t>
  </si>
  <si>
    <t>PLEDGE</t>
  </si>
  <si>
    <t>Robert Rauschenberg</t>
  </si>
  <si>
    <t>17x27</t>
  </si>
  <si>
    <t>GPCB22</t>
  </si>
  <si>
    <t>GPCB23</t>
  </si>
  <si>
    <t>VESTED  54X86</t>
  </si>
  <si>
    <t>54X86</t>
  </si>
  <si>
    <t>GP10149R01-GF</t>
  </si>
  <si>
    <t>10079123GOLD</t>
  </si>
  <si>
    <t xml:space="preserve">VESTED 40x65    </t>
  </si>
  <si>
    <t>40x65</t>
  </si>
  <si>
    <t>41x66</t>
  </si>
  <si>
    <t>GP10149R01-GW</t>
  </si>
  <si>
    <t>10079123GMNT</t>
  </si>
  <si>
    <t>GP2006106-GW</t>
  </si>
  <si>
    <t>PN PLUS 1 36X60</t>
  </si>
  <si>
    <t>GP2006107-GW</t>
  </si>
  <si>
    <t>PN PLUS 2 36X60</t>
  </si>
  <si>
    <t>GP2006108-GW</t>
  </si>
  <si>
    <t>PN PLUS 3 36X60</t>
  </si>
  <si>
    <t>GP2006109-GW</t>
  </si>
  <si>
    <t>PN PLUS 4 36X60</t>
  </si>
  <si>
    <t>GP2000323-BC</t>
  </si>
  <si>
    <t>POGONIP HOLLOW 70X56</t>
  </si>
  <si>
    <t>GP2000323-GC</t>
  </si>
  <si>
    <t>GP2000323-GW</t>
  </si>
  <si>
    <t>GP2010165-WF</t>
  </si>
  <si>
    <t>POLDER LANDSCAPE 24X16</t>
  </si>
  <si>
    <t>24X16</t>
  </si>
  <si>
    <t>25X17</t>
  </si>
  <si>
    <t>GP10149R01-NF</t>
  </si>
  <si>
    <t>10079123NATL</t>
  </si>
  <si>
    <t>GP2010166-GT</t>
  </si>
  <si>
    <t>PORTRAIT OF A GREYHOUND AND A PARTRIDGE DOG 22X18</t>
  </si>
  <si>
    <t>GP2010167-CB</t>
  </si>
  <si>
    <t>PORTRAIT OF A WOMAN I 9X12</t>
  </si>
  <si>
    <t>12X15</t>
  </si>
  <si>
    <t>GP2010168-CB</t>
  </si>
  <si>
    <t>PORTRAIT OF A WOMAN II 15X18</t>
  </si>
  <si>
    <t>15X18</t>
  </si>
  <si>
    <t>18X21</t>
  </si>
  <si>
    <t>GP2010206-WF</t>
  </si>
  <si>
    <t>PORTRAIT OF A YOUNG MAN 10X13</t>
  </si>
  <si>
    <t>10X13</t>
  </si>
  <si>
    <t>GP11285-CB</t>
  </si>
  <si>
    <t>PORTRAIT OF A YOUNG WOMAN 24X24</t>
  </si>
  <si>
    <t>GP1128501-CB</t>
  </si>
  <si>
    <t>GP2010169-WF</t>
  </si>
  <si>
    <t>PORTRAIT OF EMMA JANE HODGES 16X20</t>
  </si>
  <si>
    <t>GP2010170-GT</t>
  </si>
  <si>
    <t>PORTRAIT OF LIZZY ANSINGH 13X17</t>
  </si>
  <si>
    <t>GP2010171-NA</t>
  </si>
  <si>
    <t>PORTRAIT OF SISTER NELLY 12X14</t>
  </si>
  <si>
    <t>14X16</t>
  </si>
  <si>
    <t>GP10265-SA</t>
  </si>
  <si>
    <t>10062039GMNT</t>
  </si>
  <si>
    <t>PORTRAIT OF TIME 48X48</t>
  </si>
  <si>
    <t>GP2004307-GW</t>
  </si>
  <si>
    <t>10062037GMNT</t>
  </si>
  <si>
    <t>POSEIDON LIFT 60X36</t>
  </si>
  <si>
    <t>GP2004306-GW</t>
  </si>
  <si>
    <t>10062036GMNT</t>
  </si>
  <si>
    <t>POSEIDON STORM 60X36</t>
  </si>
  <si>
    <t>GP2005006</t>
  </si>
  <si>
    <t>POTION JAR</t>
  </si>
  <si>
    <t>18X16</t>
  </si>
  <si>
    <t>19X17</t>
  </si>
  <si>
    <t>GP2005006-NF</t>
  </si>
  <si>
    <t>POTION JAR 20X16</t>
  </si>
  <si>
    <t>GP2004235-BF</t>
  </si>
  <si>
    <t>10074831BLK</t>
  </si>
  <si>
    <t>POURING V I 51X64</t>
  </si>
  <si>
    <t>52X65</t>
  </si>
  <si>
    <t>GP2004236-BF</t>
  </si>
  <si>
    <t>10074833BLK</t>
  </si>
  <si>
    <t>POURING V II 51X64</t>
  </si>
  <si>
    <t>GP10456-BF</t>
  </si>
  <si>
    <t>10029379BLK</t>
  </si>
  <si>
    <t>POWER OF COLLISION I  20X24</t>
  </si>
  <si>
    <t>GP10456R-BF</t>
  </si>
  <si>
    <t>10062460BLK</t>
  </si>
  <si>
    <t>POWER OF COLLISION I  60X40</t>
  </si>
  <si>
    <t>GP10356-GW</t>
  </si>
  <si>
    <t>POWER OF COLLISION I 20X24</t>
  </si>
  <si>
    <t>GP10457-BF</t>
  </si>
  <si>
    <t>10029355BLK</t>
  </si>
  <si>
    <t>POWER OF COLLISION II  20X24</t>
  </si>
  <si>
    <t>GP10457R-BF</t>
  </si>
  <si>
    <t>10062450BLK</t>
  </si>
  <si>
    <t>20x24</t>
  </si>
  <si>
    <t>GP10458-BF</t>
  </si>
  <si>
    <t>10029356BLK</t>
  </si>
  <si>
    <t>POWER OF COLLISION III  20X24</t>
  </si>
  <si>
    <t>GP10458R-BF</t>
  </si>
  <si>
    <t>10062452BLK</t>
  </si>
  <si>
    <t>GP10459-BF</t>
  </si>
  <si>
    <t>10029353BLK</t>
  </si>
  <si>
    <t>POWER OF COLLISION IV  20X24</t>
  </si>
  <si>
    <t>GP10459R-BF</t>
  </si>
  <si>
    <t>10062476BLK</t>
  </si>
  <si>
    <t>GP10460-BF</t>
  </si>
  <si>
    <t>10029354BLK</t>
  </si>
  <si>
    <t>POWER OF COLLISION V  20X24</t>
  </si>
  <si>
    <t>GP10460R-BF</t>
  </si>
  <si>
    <t>10062467BLK</t>
  </si>
  <si>
    <t>GP10461-BF</t>
  </si>
  <si>
    <t>10029358BLK</t>
  </si>
  <si>
    <t>POWER OF COLLISION VI  20X24</t>
  </si>
  <si>
    <t>GP10461R-BF</t>
  </si>
  <si>
    <t>10062447BLK</t>
  </si>
  <si>
    <t>GP10330-BF</t>
  </si>
  <si>
    <t>10062068BLK</t>
  </si>
  <si>
    <t>PRAIRIE SKY I 24X24</t>
  </si>
  <si>
    <t>GP10330-GW</t>
  </si>
  <si>
    <t>GP10331-BF</t>
  </si>
  <si>
    <t>10062076BLK</t>
  </si>
  <si>
    <t>PRARIE SKY II 24X24</t>
  </si>
  <si>
    <t>GP10331-GW</t>
  </si>
  <si>
    <t>GP10362R-BF</t>
  </si>
  <si>
    <t>10062454BLK</t>
  </si>
  <si>
    <t>PRELUDE  60X40</t>
  </si>
  <si>
    <t>GP2002908-GW</t>
  </si>
  <si>
    <t>10088664GMNT</t>
  </si>
  <si>
    <t>PRELUDE 30X40</t>
  </si>
  <si>
    <t>GP200290801-GW</t>
  </si>
  <si>
    <t>PRELUDE 60X80</t>
  </si>
  <si>
    <t>GPCOL003</t>
  </si>
  <si>
    <t>PRINT CARD 4X4 (2 SIDE)</t>
  </si>
  <si>
    <t>PROGRESSIVE RHYTHM 36X48</t>
  </si>
  <si>
    <t>GP2003431-GW</t>
  </si>
  <si>
    <t>10088658GMNT</t>
  </si>
  <si>
    <t>PROOF OF BEING 36X48</t>
  </si>
  <si>
    <t>GP2003431R-BA</t>
  </si>
  <si>
    <t>GP2003431R-NA</t>
  </si>
  <si>
    <t>GP2003431S-GW</t>
  </si>
  <si>
    <t>GP2003431S-BF</t>
  </si>
  <si>
    <t xml:space="preserve">PROOF OF BEING 36X48 </t>
  </si>
  <si>
    <t>GP2003431S-NF</t>
  </si>
  <si>
    <t>GP2003431AP-UF</t>
  </si>
  <si>
    <t>PROOF OF BEING 36X48 Art Proof Unframed</t>
  </si>
  <si>
    <t>GP2005318-BA</t>
  </si>
  <si>
    <t>QUEEN ANN'S LACE I 12X12</t>
  </si>
  <si>
    <t>GP2005318-NA</t>
  </si>
  <si>
    <t>GP2005319-BA</t>
  </si>
  <si>
    <t>QUEEN ANN'S LACE II 12X12</t>
  </si>
  <si>
    <t>GP10149R-BF</t>
  </si>
  <si>
    <t>10062466BLK</t>
  </si>
  <si>
    <t>GP2010172-WA</t>
  </si>
  <si>
    <t>RACE HORSE WITH A JOCKEY I 14X12</t>
  </si>
  <si>
    <t>14X12</t>
  </si>
  <si>
    <t>16X14</t>
  </si>
  <si>
    <t>GP2010173-WA</t>
  </si>
  <si>
    <t>RACE HORSE WITH A JOCKEY II 14X12</t>
  </si>
  <si>
    <t>GP10533-GW</t>
  </si>
  <si>
    <t>10062086GMNT</t>
  </si>
  <si>
    <t>RAILROADED 48X40</t>
  </si>
  <si>
    <t>GP2006845-BF</t>
  </si>
  <si>
    <t>RAISE 01 48X72</t>
  </si>
  <si>
    <t>GP2006845-GW</t>
  </si>
  <si>
    <t>GP2006846-BF</t>
  </si>
  <si>
    <t>RAISE 02 48X72</t>
  </si>
  <si>
    <t>GP2006846-GW</t>
  </si>
  <si>
    <t>GP1034001-GW</t>
  </si>
  <si>
    <t>10088004GMNT</t>
  </si>
  <si>
    <t>REALIST I 48X60</t>
  </si>
  <si>
    <t>GP10340-GW</t>
  </si>
  <si>
    <t>10062000GMNT</t>
  </si>
  <si>
    <t>REALIST I 52X58</t>
  </si>
  <si>
    <t>GP200030701-GW</t>
  </si>
  <si>
    <t>10088007GMNT</t>
  </si>
  <si>
    <t>REALIST II 48X60</t>
  </si>
  <si>
    <t>GP2000307-GW</t>
  </si>
  <si>
    <t>10062004GMNT</t>
  </si>
  <si>
    <t>REALIST II 52X58</t>
  </si>
  <si>
    <t>GP11296-GT</t>
  </si>
  <si>
    <t>RECLINING NUDE 20x16</t>
  </si>
  <si>
    <t>GP10153-SA</t>
  </si>
  <si>
    <t>RED LINE 36X48</t>
  </si>
  <si>
    <t>GP2010174-BA</t>
  </si>
  <si>
    <t>RED ROSE 5X7</t>
  </si>
  <si>
    <t>5X7</t>
  </si>
  <si>
    <t>GP2001926-GW</t>
  </si>
  <si>
    <t>REDMOND BLUFF 24X28.5</t>
  </si>
  <si>
    <t>24X28.5</t>
  </si>
  <si>
    <t>GP200192601-GW</t>
  </si>
  <si>
    <t>REDMOND BLUFF 48X56</t>
  </si>
  <si>
    <t>48x56</t>
  </si>
  <si>
    <t>GP10472-BA</t>
  </si>
  <si>
    <t>SOLO SERIES V 44X60</t>
  </si>
  <si>
    <t>GP10149R-GF</t>
  </si>
  <si>
    <t>10062466GLD</t>
  </si>
  <si>
    <t>52x84</t>
  </si>
  <si>
    <t>GPCOL006</t>
  </si>
  <si>
    <t>RH SYNOGRAPH SWATCH 6X6 + MOUNT CARD</t>
  </si>
  <si>
    <t>GPCOL007</t>
  </si>
  <si>
    <t>RH SYNOGRAPH SWATCH 7X12 w/grommet</t>
  </si>
  <si>
    <t>GP2003910-GW</t>
  </si>
  <si>
    <t>RHYTHM OF RELEASE I 30x40</t>
  </si>
  <si>
    <t>GP2003911-GW</t>
  </si>
  <si>
    <t>RHYTHM OF RELEASE II 30x40</t>
  </si>
  <si>
    <t>GP200031501-BC</t>
  </si>
  <si>
    <t>RHYTHMIC DRIP 25X31</t>
  </si>
  <si>
    <t>GP200031501-GC</t>
  </si>
  <si>
    <t>GP200031501-GW</t>
  </si>
  <si>
    <t>GP2000315-GW</t>
  </si>
  <si>
    <t>RHYTHMIC DRIP 60X48</t>
  </si>
  <si>
    <t>GP2000315-BF</t>
  </si>
  <si>
    <t>RHYTHMIC DRIP V 60X48</t>
  </si>
  <si>
    <t>GP10429-NF</t>
  </si>
  <si>
    <t>RIO 40X30</t>
  </si>
  <si>
    <t>Michael Cross</t>
  </si>
  <si>
    <t>GP10429R-NF</t>
  </si>
  <si>
    <t>RIO 40X30 R</t>
  </si>
  <si>
    <t>GP10429-BF</t>
  </si>
  <si>
    <t>RIO 60X48</t>
  </si>
  <si>
    <t>GP10429-GW</t>
  </si>
  <si>
    <t>SR-ART-86034-M</t>
  </si>
  <si>
    <t>RIO 66X52</t>
  </si>
  <si>
    <t>66x52</t>
  </si>
  <si>
    <t>`</t>
  </si>
  <si>
    <t>GP10429-NC</t>
  </si>
  <si>
    <t>68x54</t>
  </si>
  <si>
    <t>GP10200-BA</t>
  </si>
  <si>
    <t>RIPPED FLOWERS I 16X20</t>
  </si>
  <si>
    <t>GP1020003-BA</t>
  </si>
  <si>
    <t>RIPPED FLOWERS I 32X40</t>
  </si>
  <si>
    <t>30X38</t>
  </si>
  <si>
    <t>GP1020001-BA</t>
  </si>
  <si>
    <t>RIPPED FLOWERS I 44x57</t>
  </si>
  <si>
    <t>44x57</t>
  </si>
  <si>
    <t>46x59</t>
  </si>
  <si>
    <t>GP1020002-BA</t>
  </si>
  <si>
    <t>RIPPED FLOWERS I 48X60</t>
  </si>
  <si>
    <t>GP10437-BC</t>
  </si>
  <si>
    <t>RIVER 20X16</t>
  </si>
  <si>
    <t>GP10437-BF</t>
  </si>
  <si>
    <t>GP10437-CA</t>
  </si>
  <si>
    <t>10029410GOLD</t>
  </si>
  <si>
    <t>GP10437-CB</t>
  </si>
  <si>
    <t>GP10437-NC</t>
  </si>
  <si>
    <t>GP10437R-CB</t>
  </si>
  <si>
    <t>GP2010175-WF</t>
  </si>
  <si>
    <t>RIVER LANDSCAPE 15X10</t>
  </si>
  <si>
    <t>15X10</t>
  </si>
  <si>
    <t>GP10307-NF</t>
  </si>
  <si>
    <t>RIVER ROCKS 30X40</t>
  </si>
  <si>
    <t>GPCB153</t>
  </si>
  <si>
    <t>RIVERBANK V</t>
  </si>
  <si>
    <t>TBD Sketch</t>
  </si>
  <si>
    <t>GP10308-NF</t>
  </si>
  <si>
    <t>RIVERS BOW 30X40</t>
  </si>
  <si>
    <t>GP200230201-GW</t>
  </si>
  <si>
    <t>ROAD ICE 30X30</t>
  </si>
  <si>
    <t>GP2002302-GW</t>
  </si>
  <si>
    <t>ROAD ICE 36X36</t>
  </si>
  <si>
    <t>GP2001103-NF</t>
  </si>
  <si>
    <t>ROCKY HOME 60X60</t>
  </si>
  <si>
    <t>GP2006828-GW</t>
  </si>
  <si>
    <t>ROLLING FOG I 32X40</t>
  </si>
  <si>
    <t>GP2006830-GW</t>
  </si>
  <si>
    <t>ROLLING FOG II 32X40</t>
  </si>
  <si>
    <t>ROLLING FRIVOLITY 60X60</t>
  </si>
  <si>
    <t>GP2001102-GW</t>
  </si>
  <si>
    <t>ROLLING INTO SHORE 60X60</t>
  </si>
  <si>
    <t>GP2001102-NF</t>
  </si>
  <si>
    <t>GP2004924-GW</t>
  </si>
  <si>
    <t>ROLLING STONES I 20X30</t>
  </si>
  <si>
    <t>GP2004924-NF</t>
  </si>
  <si>
    <t>ROLLING STONES SERIES I 20X30</t>
  </si>
  <si>
    <t>pending # for series</t>
  </si>
  <si>
    <t>ROLLING STONES SERIES I-VI 63X42</t>
  </si>
  <si>
    <t>GP2004925-NF</t>
  </si>
  <si>
    <t>ROLLING STONES SERIES II 20X30</t>
  </si>
  <si>
    <t>GP2004926-NF</t>
  </si>
  <si>
    <t>ROLLING STONES SERIES III 20X30</t>
  </si>
  <si>
    <t>GP2004927-GW</t>
  </si>
  <si>
    <t>ROLLING STONES SERIES IV 20X30</t>
  </si>
  <si>
    <t>GP2004927-NF</t>
  </si>
  <si>
    <t>GP2004928-NF</t>
  </si>
  <si>
    <t>ROLLING STONES SERIES V 20X30</t>
  </si>
  <si>
    <t>GP2004929-NF</t>
  </si>
  <si>
    <t>ROLLING STONES SERIES VI 20X30</t>
  </si>
  <si>
    <t>GP10254-BA</t>
  </si>
  <si>
    <t>10003498BLK</t>
  </si>
  <si>
    <t>ROOMS 1  9X12</t>
  </si>
  <si>
    <t>Molly Snee</t>
  </si>
  <si>
    <t>17X20</t>
  </si>
  <si>
    <t>GP10255-BA</t>
  </si>
  <si>
    <t>10003497BLK</t>
  </si>
  <si>
    <t>ROOMS 2  9X12</t>
  </si>
  <si>
    <t>GP10256-BA</t>
  </si>
  <si>
    <t>10003496BLK</t>
  </si>
  <si>
    <t>ROOMS 3  9X12</t>
  </si>
  <si>
    <t>GP10257-BA</t>
  </si>
  <si>
    <t>10003501BLK</t>
  </si>
  <si>
    <t>ROOMS 4  9X12</t>
  </si>
  <si>
    <t>GP10258-BA</t>
  </si>
  <si>
    <t>10003500BLK</t>
  </si>
  <si>
    <t>ROOMS 5  9X12</t>
  </si>
  <si>
    <t>GP10259-BA</t>
  </si>
  <si>
    <t>10003485BLK</t>
  </si>
  <si>
    <t>ROOMS 6  9X12</t>
  </si>
  <si>
    <t>GP10260-BA</t>
  </si>
  <si>
    <t>10003491BLK</t>
  </si>
  <si>
    <t>ROOMS 7  9X12</t>
  </si>
  <si>
    <t>GP10261-BA</t>
  </si>
  <si>
    <t>10003492BLK</t>
  </si>
  <si>
    <t>ROOMS 8  9X12</t>
  </si>
  <si>
    <t>GP10262-BA</t>
  </si>
  <si>
    <t>10003489BLK</t>
  </si>
  <si>
    <t>ROOMS 9  9X12</t>
  </si>
  <si>
    <t>GP10390-BC</t>
  </si>
  <si>
    <t>ROSE 12X10</t>
  </si>
  <si>
    <t>Justine Hutchison</t>
  </si>
  <si>
    <t>GP10390-BF</t>
  </si>
  <si>
    <t>GP10390-GW</t>
  </si>
  <si>
    <t>GP10390-NC</t>
  </si>
  <si>
    <t>GP10390-NF</t>
  </si>
  <si>
    <t>GP1039001-BF</t>
  </si>
  <si>
    <t>ROSE 20X24</t>
  </si>
  <si>
    <t>GPCB174</t>
  </si>
  <si>
    <t>ROSEHIP &amp; ROYAL</t>
  </si>
  <si>
    <t>GP2001608-GW</t>
  </si>
  <si>
    <t>SR-ART-80148-M</t>
  </si>
  <si>
    <t>ROSEHIP &amp; ROYAL 53X35</t>
  </si>
  <si>
    <t>53X35</t>
  </si>
  <si>
    <t>GP2001608R-GW</t>
  </si>
  <si>
    <t>ROSEHIP &amp; ROYAL 53X35 R</t>
  </si>
  <si>
    <t>GP200160801-GW</t>
  </si>
  <si>
    <t>ROSEHIP &amp; ROYAL 60X40</t>
  </si>
  <si>
    <t>GP200160801R-GW</t>
  </si>
  <si>
    <t>ROSEHIP &amp; ROYAL 60X40 R</t>
  </si>
  <si>
    <t>GPCB119</t>
  </si>
  <si>
    <t>ROSES</t>
  </si>
  <si>
    <t>GPCB123</t>
  </si>
  <si>
    <t>ROSES GALACTIC</t>
  </si>
  <si>
    <t>GP2006207-GC</t>
  </si>
  <si>
    <t>10123766GLD</t>
  </si>
  <si>
    <t>RUGAM 72X60</t>
  </si>
  <si>
    <t>GP2005016-BC</t>
  </si>
  <si>
    <t>RUGGED WATER 9X10</t>
  </si>
  <si>
    <t>11X12</t>
  </si>
  <si>
    <t>GP2005016-NC</t>
  </si>
  <si>
    <t>GP2004811-BF</t>
  </si>
  <si>
    <t xml:space="preserve">SACRED IMPRINT </t>
  </si>
  <si>
    <t>GP2004811-GW</t>
  </si>
  <si>
    <t>SACRED IMPRINT 36X36</t>
  </si>
  <si>
    <t>GP10291-NF</t>
  </si>
  <si>
    <t>SADDLE BEACH   72X48</t>
  </si>
  <si>
    <t>10014688NATL</t>
  </si>
  <si>
    <t>GP10524-GW</t>
  </si>
  <si>
    <t>SAGITTA 15X20</t>
  </si>
  <si>
    <t>15X20</t>
  </si>
  <si>
    <t>GP10524R-GW</t>
  </si>
  <si>
    <t>SAGITTA 15X20 R</t>
  </si>
  <si>
    <t>GP1052401-GW</t>
  </si>
  <si>
    <t>SAGITTA 16X20</t>
  </si>
  <si>
    <t>GP1052401-NF</t>
  </si>
  <si>
    <t>GP1052401-OC</t>
  </si>
  <si>
    <t>OC</t>
  </si>
  <si>
    <t>GP10421-BC</t>
  </si>
  <si>
    <t>SAN FRANCISCO  32X36</t>
  </si>
  <si>
    <t>GP10421-BF</t>
  </si>
  <si>
    <t>10029375BLK</t>
  </si>
  <si>
    <t>GP10421-GW</t>
  </si>
  <si>
    <t>GP10421R-BF</t>
  </si>
  <si>
    <t>10062457BLK</t>
  </si>
  <si>
    <t>GP10473-BA</t>
  </si>
  <si>
    <t>SOLO SERIES X 44X60</t>
  </si>
  <si>
    <t>46X62</t>
  </si>
  <si>
    <t>BSB01</t>
  </si>
  <si>
    <t>GP10474-BA</t>
  </si>
  <si>
    <t>10062058BLK</t>
  </si>
  <si>
    <t>BLACK NOTE I 26X35 WAS BLUE NOTE</t>
  </si>
  <si>
    <t>26X35</t>
  </si>
  <si>
    <t>28X37</t>
  </si>
  <si>
    <t>GP10475-BA</t>
  </si>
  <si>
    <t>10062055BLK</t>
  </si>
  <si>
    <t>BLACK NOTE II 26X35 WAS BLUE NOTE</t>
  </si>
  <si>
    <t>GP10476-BA</t>
  </si>
  <si>
    <t>10062056BLK</t>
  </si>
  <si>
    <t>BLUE NOTE III 26X35</t>
  </si>
  <si>
    <t>GP2006809-GW</t>
  </si>
  <si>
    <t>SANDSTONE I 50X70</t>
  </si>
  <si>
    <t>50X70</t>
  </si>
  <si>
    <t>GP2006810-GW</t>
  </si>
  <si>
    <t>SANDSTONE II 50X70</t>
  </si>
  <si>
    <t>GP200681101-GW</t>
  </si>
  <si>
    <t>SANDSTONE III 32X40</t>
  </si>
  <si>
    <t>GP200681102-BF</t>
  </si>
  <si>
    <t>SANDSTONE III 40x45</t>
  </si>
  <si>
    <t>40X45</t>
  </si>
  <si>
    <t>41x46</t>
  </si>
  <si>
    <t>GP200681102-GW</t>
  </si>
  <si>
    <t>GP2006811-GW</t>
  </si>
  <si>
    <t>SANDSTONE III 50X70</t>
  </si>
  <si>
    <t>GP200681201-GW</t>
  </si>
  <si>
    <t>SANDSTONE IV 32X40</t>
  </si>
  <si>
    <t>GP2006812-GW</t>
  </si>
  <si>
    <t>SANDSTONE IV 50X70</t>
  </si>
  <si>
    <t>GP10159-BC</t>
  </si>
  <si>
    <t>41050848BLK</t>
  </si>
  <si>
    <t>ALMOST BLUE VIII  54X72</t>
  </si>
  <si>
    <t>GP10159-GW</t>
  </si>
  <si>
    <t>41050848GMNT</t>
  </si>
  <si>
    <t>GP10219-GW</t>
  </si>
  <si>
    <t>SAVANNAH 24X24</t>
  </si>
  <si>
    <t>GP10219-NGM</t>
  </si>
  <si>
    <t>GP2003424-GW</t>
  </si>
  <si>
    <t>SCATTERED EVIDENCE 60X30</t>
  </si>
  <si>
    <t>60X30</t>
  </si>
  <si>
    <t>10088637GMNT</t>
  </si>
  <si>
    <t>GP10149R-GW</t>
  </si>
  <si>
    <t>10062466GMNT</t>
  </si>
  <si>
    <t>GP10336-BC</t>
  </si>
  <si>
    <t>SEA SKETCH 29 48X48</t>
  </si>
  <si>
    <t>GP10336-NC</t>
  </si>
  <si>
    <t>GP10336-SA</t>
  </si>
  <si>
    <t>10062064GMNT</t>
  </si>
  <si>
    <t>GP10300-BC</t>
  </si>
  <si>
    <t>SEA SKETCH 30 48X48</t>
  </si>
  <si>
    <t>GP10300-NC</t>
  </si>
  <si>
    <t>GP10300-SA</t>
  </si>
  <si>
    <t>10062070GMNT</t>
  </si>
  <si>
    <t>GP1128203-BF</t>
  </si>
  <si>
    <t>SEASCAPE IN GREEN 18X12</t>
  </si>
  <si>
    <t>GP11282-WF</t>
  </si>
  <si>
    <t>SEASCAPE IN GREEN 36X24</t>
  </si>
  <si>
    <t>GP1128201-BC</t>
  </si>
  <si>
    <t>38X26</t>
  </si>
  <si>
    <t>GP1128201-BF</t>
  </si>
  <si>
    <t>GP1128201-CB</t>
  </si>
  <si>
    <t>39X27</t>
  </si>
  <si>
    <t>GP1128201-GT</t>
  </si>
  <si>
    <t>GP1128201-GW</t>
  </si>
  <si>
    <t>GP1128201-NC</t>
  </si>
  <si>
    <t>GP1128201-NF</t>
  </si>
  <si>
    <t>GP1128201-WF</t>
  </si>
  <si>
    <t>GP11282S-WF</t>
  </si>
  <si>
    <t>GP1128202-GW</t>
  </si>
  <si>
    <t>SEASCAPE IN GREEN 36X36</t>
  </si>
  <si>
    <t>GP2005306</t>
  </si>
  <si>
    <t>SEASHELLS I</t>
  </si>
  <si>
    <t>GPCB147</t>
  </si>
  <si>
    <t>GP2005306WP-BA</t>
  </si>
  <si>
    <t>SEASHELLS I 12X16 Work on Paper Black Cap with Acrylic</t>
  </si>
  <si>
    <t>GP2005306WP-NA</t>
  </si>
  <si>
    <t>SEASHELLS I 12X16 Work on Paper Natural Cap with Acrylic</t>
  </si>
  <si>
    <t>GP2005306WP-UF</t>
  </si>
  <si>
    <t>SEASHELLS I 12X16 Work on Paper Unframed</t>
  </si>
  <si>
    <t>GPCB146</t>
  </si>
  <si>
    <t>SEASHELLS III</t>
  </si>
  <si>
    <t>26X18</t>
  </si>
  <si>
    <t>GPCB145</t>
  </si>
  <si>
    <t>SEASHELLS IV</t>
  </si>
  <si>
    <t>15X10.5</t>
  </si>
  <si>
    <t>GP11313-BA</t>
  </si>
  <si>
    <t>SEATED FEMALE NUDE 20X30</t>
  </si>
  <si>
    <t>22X32</t>
  </si>
  <si>
    <t>GP10423-BC</t>
  </si>
  <si>
    <t>SEATTLE  32X36</t>
  </si>
  <si>
    <t>GP10423-BF</t>
  </si>
  <si>
    <t>10029383BLK</t>
  </si>
  <si>
    <t>GP10423-GW</t>
  </si>
  <si>
    <t>GP10423R-BF</t>
  </si>
  <si>
    <t>10062464BLK</t>
  </si>
  <si>
    <t>GP2003430-GW</t>
  </si>
  <si>
    <t>10088699GMNT</t>
  </si>
  <si>
    <t>SEEN NOT SEEN 48X60</t>
  </si>
  <si>
    <t xml:space="preserve">	GP200343001-BC</t>
  </si>
  <si>
    <t>SEEN NOT SEEN 64X80</t>
  </si>
  <si>
    <t xml:space="preserve">	GP200343001-BF</t>
  </si>
  <si>
    <t>65X81</t>
  </si>
  <si>
    <t xml:space="preserve">	GP200343001-GC</t>
  </si>
  <si>
    <t xml:space="preserve">	GP200343001-GF</t>
  </si>
  <si>
    <t xml:space="preserve">	GP200343001-GW</t>
  </si>
  <si>
    <t>10145476GMNT</t>
  </si>
  <si>
    <t xml:space="preserve">	GP200343001-NC</t>
  </si>
  <si>
    <t xml:space="preserve">	GP200343001-NF</t>
  </si>
  <si>
    <t>GP2010176-GT</t>
  </si>
  <si>
    <t>SELF PORTRAIT OF EMILE BERNARD 16X20</t>
  </si>
  <si>
    <t>GP2002914-GF</t>
  </si>
  <si>
    <t>10123774GLD</t>
  </si>
  <si>
    <t>SENSE 36X36</t>
  </si>
  <si>
    <t>GP200291401-GC</t>
  </si>
  <si>
    <t>GP2001224-GW</t>
  </si>
  <si>
    <t>SENSUAL 60X48</t>
  </si>
  <si>
    <t>SEQUENCE 60X40</t>
  </si>
  <si>
    <t>GP2003903-GW</t>
  </si>
  <si>
    <t>SEREIN 48X60</t>
  </si>
  <si>
    <t>GP2004302-GC</t>
  </si>
  <si>
    <t>10062035GLD</t>
  </si>
  <si>
    <t>SHADOW DANCE 72X60</t>
  </si>
  <si>
    <t>GP2004302-GW</t>
  </si>
  <si>
    <t>10062035GMNT</t>
  </si>
  <si>
    <t>GP200191201-GW</t>
  </si>
  <si>
    <t>SHADOW SHORE 64X40</t>
  </si>
  <si>
    <t>64X40</t>
  </si>
  <si>
    <t>GP2001912-GW</t>
  </si>
  <si>
    <t>SHADOW SHORE 90X56</t>
  </si>
  <si>
    <t>90X56</t>
  </si>
  <si>
    <t>GP11866-BA</t>
  </si>
  <si>
    <t>SHAKING MODEL 12X20</t>
  </si>
  <si>
    <t>12X20</t>
  </si>
  <si>
    <t>14X22</t>
  </si>
  <si>
    <t>GP11297-CB</t>
  </si>
  <si>
    <t>SHEEP AT THE BARN 16X20</t>
  </si>
  <si>
    <t>GPCB168</t>
  </si>
  <si>
    <t>SHITBAG RENOIR</t>
  </si>
  <si>
    <t>48X38</t>
  </si>
  <si>
    <t>GP1023201-GC</t>
  </si>
  <si>
    <t>10123771GLD</t>
  </si>
  <si>
    <t>SILVER DREAMS I   32x39</t>
  </si>
  <si>
    <t>32x39</t>
  </si>
  <si>
    <t>33X40</t>
  </si>
  <si>
    <t>GP10232-BC</t>
  </si>
  <si>
    <t>10011715BLK</t>
  </si>
  <si>
    <t>SILVER DREAMS I   60X72</t>
  </si>
  <si>
    <t>GP1027301-GC</t>
  </si>
  <si>
    <t>10123770GLD</t>
  </si>
  <si>
    <t>SILVER DREAMS II   32x39</t>
  </si>
  <si>
    <t>32X39</t>
  </si>
  <si>
    <t>GP10273-BC</t>
  </si>
  <si>
    <t>10011723BLK</t>
  </si>
  <si>
    <t>SILVER DREAMS II   60X72</t>
  </si>
  <si>
    <t>GP10020-BF</t>
  </si>
  <si>
    <t>41450827BLK</t>
  </si>
  <si>
    <t>SKETCHES ON MARBLE I  39X39</t>
  </si>
  <si>
    <t>GP10019-BF</t>
  </si>
  <si>
    <t>41450823BLK</t>
  </si>
  <si>
    <t>SKETCHES ON MARBLE II  39X39</t>
  </si>
  <si>
    <t>GP2004239-GF</t>
  </si>
  <si>
    <t>SKIPPING STONES 68X48</t>
  </si>
  <si>
    <t>68X48</t>
  </si>
  <si>
    <t>69X49</t>
  </si>
  <si>
    <t>GP2004239-GW</t>
  </si>
  <si>
    <t>10074834GMNT</t>
  </si>
  <si>
    <t>GP2000409-GW</t>
  </si>
  <si>
    <t>10088697GMNT</t>
  </si>
  <si>
    <t>SLEEPING BEAUTY 48X60</t>
  </si>
  <si>
    <t>GP10548-SA</t>
  </si>
  <si>
    <t>SLOW JOURNEY 30X40</t>
  </si>
  <si>
    <t>GP1054801-BC</t>
  </si>
  <si>
    <t>SLOW JOURNEY 48X60</t>
  </si>
  <si>
    <t>GP1054801-BF</t>
  </si>
  <si>
    <t>GP1054801-GF</t>
  </si>
  <si>
    <t>GP1054801-GW</t>
  </si>
  <si>
    <t>GP1054801-NF</t>
  </si>
  <si>
    <t>GPCB55</t>
  </si>
  <si>
    <t>SMOKE AND MIRRORS</t>
  </si>
  <si>
    <t>Kim Francis</t>
  </si>
  <si>
    <t>GP2000318-BF</t>
  </si>
  <si>
    <t>SNOW DAY 60X40</t>
  </si>
  <si>
    <t>GP2006813-GW</t>
  </si>
  <si>
    <t>SNOW IN BLACK I</t>
  </si>
  <si>
    <t>GP2006814-GW</t>
  </si>
  <si>
    <t>SNOW IN BLACK II</t>
  </si>
  <si>
    <t>GP2000319-BF</t>
  </si>
  <si>
    <t>SNOW MAN 48X48</t>
  </si>
  <si>
    <t>GP2002502-GW</t>
  </si>
  <si>
    <t>SNOW MASS X 24X36</t>
  </si>
  <si>
    <t>GP10160-BC</t>
  </si>
  <si>
    <t>41050855BLK</t>
  </si>
  <si>
    <t>NAPA VALLEY  47X68</t>
  </si>
  <si>
    <t>47X68</t>
  </si>
  <si>
    <t>49X70</t>
  </si>
  <si>
    <t>GP10161-BC</t>
  </si>
  <si>
    <t>41450900BLK</t>
  </si>
  <si>
    <t>IRON MOUNTAIN  47X68</t>
  </si>
  <si>
    <t>GP10363-BA</t>
  </si>
  <si>
    <t>COUNTRYSIDE I</t>
  </si>
  <si>
    <t>GP-10363-BA</t>
  </si>
  <si>
    <t>GP10370-BA</t>
  </si>
  <si>
    <t>SNOW ON TREES III 20X16</t>
  </si>
  <si>
    <t>GP10371-BA</t>
  </si>
  <si>
    <t>SNOW ON TREES IV 20X16</t>
  </si>
  <si>
    <t>GP10372-BA</t>
  </si>
  <si>
    <t>WOODS I 20X16</t>
  </si>
  <si>
    <t>GP10372-SA</t>
  </si>
  <si>
    <t>WOODS I 19X24</t>
  </si>
  <si>
    <t>21X26</t>
  </si>
  <si>
    <t>GP1022101-GW</t>
  </si>
  <si>
    <t>SNOWMASS 24X24</t>
  </si>
  <si>
    <t>GP1022101-NGM</t>
  </si>
  <si>
    <t>GP10221R-GW</t>
  </si>
  <si>
    <t>SNOWMASS C 16X16 R TRIPTYCH</t>
  </si>
  <si>
    <t>GP10221-GW</t>
  </si>
  <si>
    <t>SNOWMASS C 16X16 TRIPTYCH</t>
  </si>
  <si>
    <t>GP2004903-NF</t>
  </si>
  <si>
    <t>SNOWSCAPES I 40X40</t>
  </si>
  <si>
    <t>41x41</t>
  </si>
  <si>
    <t>SNOWSCAPES I 40X40 PUR</t>
  </si>
  <si>
    <t>GP2004904-NF</t>
  </si>
  <si>
    <t>SNOWSCAPES II 40X40</t>
  </si>
  <si>
    <t>SNOWSCAPES II 40X40 PUR</t>
  </si>
  <si>
    <t>GP2004916-NF</t>
  </si>
  <si>
    <t>SNOWSCAPES III 40X40</t>
  </si>
  <si>
    <t>SNOWSCAPES III 40X40 PUR</t>
  </si>
  <si>
    <t>GP2006829-GW</t>
  </si>
  <si>
    <t>SNOWSTORM 32X40</t>
  </si>
  <si>
    <t>GPCB150</t>
  </si>
  <si>
    <t>SNOWY BRANCHES</t>
  </si>
  <si>
    <t>GP10332-BF</t>
  </si>
  <si>
    <t>10062078BLK</t>
  </si>
  <si>
    <t>SNOWY FIELD I 24X24</t>
  </si>
  <si>
    <t>GP10332S-GW</t>
  </si>
  <si>
    <t>SR-ART-14417-I</t>
  </si>
  <si>
    <t>GP10333-BF</t>
  </si>
  <si>
    <t>10062079BLK</t>
  </si>
  <si>
    <t>SNOWY FIELD II 24X24</t>
  </si>
  <si>
    <t>GP20005313WP-BA</t>
  </si>
  <si>
    <t>SNOWY FOREST</t>
  </si>
  <si>
    <t>Cap Acrylic (W/ Mat)</t>
  </si>
  <si>
    <t>GP20005313WP-NA</t>
  </si>
  <si>
    <t>NAM</t>
  </si>
  <si>
    <t>GP2004812-NF</t>
  </si>
  <si>
    <t>SO MUCH OPEN 48X48</t>
  </si>
  <si>
    <t>irn</t>
  </si>
  <si>
    <t>SOLID 6</t>
  </si>
  <si>
    <t>GP2004620-GW</t>
  </si>
  <si>
    <t>10088687GMNT</t>
  </si>
  <si>
    <t>SOLITUDE I 48X72</t>
  </si>
  <si>
    <t>48x72</t>
  </si>
  <si>
    <t>GP2004621-GW</t>
  </si>
  <si>
    <t>10088684GMNT</t>
  </si>
  <si>
    <t>SOLITUDE II 48X72</t>
  </si>
  <si>
    <t>GP10477-BA</t>
  </si>
  <si>
    <t>10062061BLK</t>
  </si>
  <si>
    <t>BLUE NOTE IV 26X35</t>
  </si>
  <si>
    <t>GP2003613-BC</t>
  </si>
  <si>
    <t>ESSE 56X74</t>
  </si>
  <si>
    <t>58X76</t>
  </si>
  <si>
    <t>GP2003613-GW</t>
  </si>
  <si>
    <t>GP2003614-BC</t>
  </si>
  <si>
    <t>EXPLORUSTATION  56X74</t>
  </si>
  <si>
    <t>GP2003614-GW</t>
  </si>
  <si>
    <t>GP2003615-BC</t>
  </si>
  <si>
    <t>SANDLAND I 40X60</t>
  </si>
  <si>
    <t>42X62</t>
  </si>
  <si>
    <t>GP2003615-GW</t>
  </si>
  <si>
    <t>GP2003616-BF</t>
  </si>
  <si>
    <t>SANDLAND II 50X60</t>
  </si>
  <si>
    <t>GP2003617-GW</t>
  </si>
  <si>
    <t>SANDLAND III 50X60</t>
  </si>
  <si>
    <t>GP2003621-BA</t>
  </si>
  <si>
    <t>SOLO SERIES VI 44X60</t>
  </si>
  <si>
    <t>GP200362201-BC</t>
  </si>
  <si>
    <t>SOLO SERIES VII 24X36</t>
  </si>
  <si>
    <t>28X40</t>
  </si>
  <si>
    <t>GP2003622-BA</t>
  </si>
  <si>
    <t>SOLO SERIES VII 44X60</t>
  </si>
  <si>
    <t>GP2003623-BA</t>
  </si>
  <si>
    <t>SOLO SERIES IX 44X60</t>
  </si>
  <si>
    <t>GP2003426-SA</t>
  </si>
  <si>
    <t>SOMETHING I SHOULD TELL YOU</t>
  </si>
  <si>
    <t>GP2003426-GW</t>
  </si>
  <si>
    <t>10088689GMNT</t>
  </si>
  <si>
    <t>SOMETHING I SHOULD TELL YOU 72X36</t>
  </si>
  <si>
    <t>GP10412-BC</t>
  </si>
  <si>
    <t>SOMEWHERE I 48X60</t>
  </si>
  <si>
    <t>GP10412-GW</t>
  </si>
  <si>
    <t>GP10413-BC</t>
  </si>
  <si>
    <t>10123996BLK</t>
  </si>
  <si>
    <t>SOMEWHERE II 48X60</t>
  </si>
  <si>
    <t>GP10413-GW</t>
  </si>
  <si>
    <t>GP10414-BC</t>
  </si>
  <si>
    <t>SOMEWHERE III 48X60</t>
  </si>
  <si>
    <t>GP10414-GW</t>
  </si>
  <si>
    <t>GP2002410-GW</t>
  </si>
  <si>
    <t>SONNET 60X40</t>
  </si>
  <si>
    <t>GP2001904-GW</t>
  </si>
  <si>
    <t>10062097GMNT</t>
  </si>
  <si>
    <t>SOUNDLESS NORTHERN STORM 84X60</t>
  </si>
  <si>
    <t>84X60</t>
  </si>
  <si>
    <t>GP2002626-BA</t>
  </si>
  <si>
    <t>SPECTOR 24X32</t>
  </si>
  <si>
    <t>GP200423-GW</t>
  </si>
  <si>
    <t>SPHINX &amp; THE BOY 48X60</t>
  </si>
  <si>
    <t>GP2010177-BA</t>
  </si>
  <si>
    <t>SPRING 10X16</t>
  </si>
  <si>
    <t>10X16</t>
  </si>
  <si>
    <t>12X18</t>
  </si>
  <si>
    <t>GP10342-SA</t>
  </si>
  <si>
    <t>10062106GMNT</t>
  </si>
  <si>
    <t>SPRING 30X40</t>
  </si>
  <si>
    <t>GP200192501-GW</t>
  </si>
  <si>
    <t>SPRING AND THE WIND 72X36</t>
  </si>
  <si>
    <t>GP2001925-GW</t>
  </si>
  <si>
    <t>SPRING AND THE WIND 90X45</t>
  </si>
  <si>
    <t>SPRING EQUINOX 16X20</t>
  </si>
  <si>
    <t>GP2001109-BA</t>
  </si>
  <si>
    <t>SPRITES DANCE ON CRESTING WAVE 22X30</t>
  </si>
  <si>
    <t>GP10234-NC</t>
  </si>
  <si>
    <t>10011744NATL</t>
  </si>
  <si>
    <t>SPROUT   48X48</t>
  </si>
  <si>
    <t>GP10234-NF</t>
  </si>
  <si>
    <t>GPCB48</t>
  </si>
  <si>
    <t>SQUALL</t>
  </si>
  <si>
    <t>89x69</t>
  </si>
  <si>
    <t>GP200261702-GW</t>
  </si>
  <si>
    <t>SQUALL 24X24</t>
  </si>
  <si>
    <t>GP200261701-GW</t>
  </si>
  <si>
    <t>10093227GMNT</t>
  </si>
  <si>
    <t>SQUALL 58X45</t>
  </si>
  <si>
    <t>58x45</t>
  </si>
  <si>
    <t>GP2002617-GW</t>
  </si>
  <si>
    <t>10088645GMNT</t>
  </si>
  <si>
    <t>SQUALL 89X69</t>
  </si>
  <si>
    <t>GP10149R-NF</t>
  </si>
  <si>
    <t>10062466NATL</t>
  </si>
  <si>
    <t>GP11314-BA</t>
  </si>
  <si>
    <t>STANDING FELMALE NUDE 12X24</t>
  </si>
  <si>
    <t>GP1131401-BA</t>
  </si>
  <si>
    <t>GP11309-BA</t>
  </si>
  <si>
    <t>STANDING HORSE IN STABLE, to the left 20X16</t>
  </si>
  <si>
    <t>GP1130901-BA</t>
  </si>
  <si>
    <t>GP2006002-GW</t>
  </si>
  <si>
    <t>STAR 48X48</t>
  </si>
  <si>
    <t>GP10352-NC</t>
  </si>
  <si>
    <t>10011702GNATL</t>
  </si>
  <si>
    <t>STICKLE 105X60</t>
  </si>
  <si>
    <t>105X60</t>
  </si>
  <si>
    <t>107X62</t>
  </si>
  <si>
    <t>GP2002222-GW</t>
  </si>
  <si>
    <t>STICKS #9 &amp; #10 DIPTYCH 57X60</t>
  </si>
  <si>
    <t>57x60</t>
  </si>
  <si>
    <t>GP2002222R-GW</t>
  </si>
  <si>
    <t>STICKS #9 &amp; #10 DIPTYCH 57X60 R</t>
  </si>
  <si>
    <t>GP2002222A-GW</t>
  </si>
  <si>
    <t>STICKS #9 28.5X60</t>
  </si>
  <si>
    <t>28.5X60</t>
  </si>
  <si>
    <t>GP2002222AR-GW</t>
  </si>
  <si>
    <t>STICKS #9 28.5X60 R</t>
  </si>
  <si>
    <t>GP10247 -BF</t>
  </si>
  <si>
    <t>STICKS AND STONES 48X60</t>
  </si>
  <si>
    <t>GP10247-NF</t>
  </si>
  <si>
    <t>GP2002217-GW</t>
  </si>
  <si>
    <t>10088654GMNT</t>
  </si>
  <si>
    <t>STICKS IX 18X38</t>
  </si>
  <si>
    <t>18X38</t>
  </si>
  <si>
    <t xml:space="preserve">	GP2002218-GW</t>
  </si>
  <si>
    <t>10088662GMNT</t>
  </si>
  <si>
    <t>STICKS X 18X38</t>
  </si>
  <si>
    <t>GP2010178-NA</t>
  </si>
  <si>
    <t>STILL LIFE FRAGMENT 7X12</t>
  </si>
  <si>
    <t>7X12</t>
  </si>
  <si>
    <t>15X25</t>
  </si>
  <si>
    <t>GP2010179-GT</t>
  </si>
  <si>
    <t>STILL LIFE WITH A FISH 16X12</t>
  </si>
  <si>
    <t>GP2010180-BF</t>
  </si>
  <si>
    <t>STILL LIFE WITH A SILVER-GILT SCREW 12X16</t>
  </si>
  <si>
    <t>GP2010181-WF</t>
  </si>
  <si>
    <t>STILL LIFE WITH A TALL BEER GLASS 15X15</t>
  </si>
  <si>
    <t>15X15</t>
  </si>
  <si>
    <t>GP2010182-NF</t>
  </si>
  <si>
    <t>STILL LIFE WITH APPLES 8X10</t>
  </si>
  <si>
    <t>GP2010183-CB</t>
  </si>
  <si>
    <t>STILL LIFE WITH ARTICOKE AND FRUIT ON PORCELAIN DISH 22X13</t>
  </si>
  <si>
    <t>22X13</t>
  </si>
  <si>
    <t>25X16</t>
  </si>
  <si>
    <t>GP2010184-BF</t>
  </si>
  <si>
    <t>STILL LIFE WITH BLUE PLATE 15X17</t>
  </si>
  <si>
    <t>15X17</t>
  </si>
  <si>
    <t>16X18</t>
  </si>
  <si>
    <t>GP11292-BF</t>
  </si>
  <si>
    <t>STILL LIFE WITH FISH 19X11</t>
  </si>
  <si>
    <t>19X11</t>
  </si>
  <si>
    <t>20X12</t>
  </si>
  <si>
    <t>GP11292-GF</t>
  </si>
  <si>
    <t>GP11292-WF</t>
  </si>
  <si>
    <t>GP2010123-GT</t>
  </si>
  <si>
    <t>STILL LIFE WITH FLOWERS 16X20</t>
  </si>
  <si>
    <t>GP2010187-BF</t>
  </si>
  <si>
    <t>STILL LIFE WITH FLOWERS AND BUTTERFLIES 16X20</t>
  </si>
  <si>
    <t>GP2010186-GT</t>
  </si>
  <si>
    <t>STILL LIFE WITH FLOWERS IN GLASS VASE 14X18</t>
  </si>
  <si>
    <t>GP2010185-GT</t>
  </si>
  <si>
    <t>STILL LIFE WITH FLOWERS IN WAN-LI VASE 15X21</t>
  </si>
  <si>
    <t>15X21</t>
  </si>
  <si>
    <t>GP2010106-BF</t>
  </si>
  <si>
    <t>STILL LIFE WITH FRUIT 16X12</t>
  </si>
  <si>
    <t>GP2010106R-BF</t>
  </si>
  <si>
    <t>GP2010106R-GW</t>
  </si>
  <si>
    <t>GP2010106R-WF</t>
  </si>
  <si>
    <t>GP2010188-NA</t>
  </si>
  <si>
    <t>STILL LIFE WITH FRUIT BOWL ON A TABLE 9X15</t>
  </si>
  <si>
    <t>9X15</t>
  </si>
  <si>
    <t>11X17</t>
  </si>
  <si>
    <t>GP2010190-NF</t>
  </si>
  <si>
    <t>STILL LIFE WITH FRUITS 12X16</t>
  </si>
  <si>
    <t>GP2010189-BF</t>
  </si>
  <si>
    <t>STILL LIFE WITH FRUITS AND VESSLES ON A SMYRNA RUG 18X17</t>
  </si>
  <si>
    <t>18X17</t>
  </si>
  <si>
    <t>19X18</t>
  </si>
  <si>
    <t>GP2010191-GT</t>
  </si>
  <si>
    <t>STILL LIFE WITH GRAPES 16X18</t>
  </si>
  <si>
    <t>GP11301-WF</t>
  </si>
  <si>
    <t>STILL LIFE WITH PASSION FLOWERS 16X20</t>
  </si>
  <si>
    <t>17x21</t>
  </si>
  <si>
    <t>GP11293R-BF</t>
  </si>
  <si>
    <t>STILL LIFE WITH POT 16X12</t>
  </si>
  <si>
    <t>GP11293R-GT</t>
  </si>
  <si>
    <t>GP11293R-GW</t>
  </si>
  <si>
    <t>GP11293R-WF</t>
  </si>
  <si>
    <t>GP11293-CE</t>
  </si>
  <si>
    <t>STILL LIFE WITH POT 20X16</t>
  </si>
  <si>
    <t>Capitol E</t>
  </si>
  <si>
    <t>CE</t>
  </si>
  <si>
    <t>GP11293R01-WF</t>
  </si>
  <si>
    <t>GP2010192-GT</t>
  </si>
  <si>
    <t>STILL LIFE WITH ROSES 8X10</t>
  </si>
  <si>
    <t>GP2004822-BF</t>
  </si>
  <si>
    <t>STILL TO HAPPEN 48X48</t>
  </si>
  <si>
    <t>GP10348-NGM</t>
  </si>
  <si>
    <t>10014763NATL</t>
  </si>
  <si>
    <t>STILLNESS AT SEA   18X18</t>
  </si>
  <si>
    <t>GP1034801-GW</t>
  </si>
  <si>
    <t>STILLNESS AT SEA 36X36</t>
  </si>
  <si>
    <t>GP2004919-NF</t>
  </si>
  <si>
    <t>STORM CLOUD I 24X30</t>
  </si>
  <si>
    <t>25x31</t>
  </si>
  <si>
    <t>STORM CLOUD I 24X30 PUR</t>
  </si>
  <si>
    <t>GP2004920-NF</t>
  </si>
  <si>
    <t>STORM CLOUD II 24X30</t>
  </si>
  <si>
    <t>STORM CLOUD II 24X30 PUR</t>
  </si>
  <si>
    <t>GP2006801-GW</t>
  </si>
  <si>
    <t>STORM I 60X48</t>
  </si>
  <si>
    <t>GP200680201-GW</t>
  </si>
  <si>
    <t>STORM II 16X24</t>
  </si>
  <si>
    <t>GP2006802-GW</t>
  </si>
  <si>
    <t>STORM II 60X48</t>
  </si>
  <si>
    <t>GP2006803-GW</t>
  </si>
  <si>
    <t>STORM III 60X48</t>
  </si>
  <si>
    <t>GP2006804-GW</t>
  </si>
  <si>
    <t>STORM IV 60X48</t>
  </si>
  <si>
    <t>GP2006815-GW</t>
  </si>
  <si>
    <t>STORM V 60X48</t>
  </si>
  <si>
    <t>STORY TO TELL 48X48</t>
  </si>
  <si>
    <t>GP2006823-GW</t>
  </si>
  <si>
    <t>STRATA 52X70</t>
  </si>
  <si>
    <t>52X70</t>
  </si>
  <si>
    <t>GP2004625-GW</t>
  </si>
  <si>
    <t>STRIPE 48X72</t>
  </si>
  <si>
    <t>GP2001208-GW</t>
  </si>
  <si>
    <t>10088636GMNT</t>
  </si>
  <si>
    <t>STRONGHOLD 50X40</t>
  </si>
  <si>
    <t>50x40</t>
  </si>
  <si>
    <t>GP200120801-GW</t>
  </si>
  <si>
    <t>10145072GMNT</t>
  </si>
  <si>
    <t>STRONGHOLD 80X64</t>
  </si>
  <si>
    <t>GP10003-BF</t>
  </si>
  <si>
    <t>41050852BLK</t>
  </si>
  <si>
    <t>STRUCTURES I  36X36</t>
  </si>
  <si>
    <t>GP10003-GW</t>
  </si>
  <si>
    <t>GP10170-BF</t>
  </si>
  <si>
    <t>41450901BLK</t>
  </si>
  <si>
    <t>STRUCTURES II  36X36</t>
  </si>
  <si>
    <t>GP2003001-GF</t>
  </si>
  <si>
    <t>10123495GLD</t>
  </si>
  <si>
    <t>STRUCTURES II HONEYCOMB 48X48</t>
  </si>
  <si>
    <t>GP11315-BA</t>
  </si>
  <si>
    <t>STUDIES OF A RECLINING FEMALE NUDE I 20X16</t>
  </si>
  <si>
    <t>GP2010193-NA</t>
  </si>
  <si>
    <t>STUDIES OF PHLOX 12X16</t>
  </si>
  <si>
    <t>GP11310-BA</t>
  </si>
  <si>
    <t>STUDIES OF PIGEONS 20X16</t>
  </si>
  <si>
    <t>GP11304-BA</t>
  </si>
  <si>
    <t>STUDIES OF PLANTS 16X20</t>
  </si>
  <si>
    <t>GP10277-BF</t>
  </si>
  <si>
    <t>STUDY IN BLACK NO. 1   24X24</t>
  </si>
  <si>
    <t>GP10278-BF</t>
  </si>
  <si>
    <t>10011736BLK</t>
  </si>
  <si>
    <t>STUDY IN BLACK NO. 2   24X24</t>
  </si>
  <si>
    <t>GP10279-BF</t>
  </si>
  <si>
    <t>10011707BLK</t>
  </si>
  <si>
    <t>STUDY IN BLACK NO. 3   24X24</t>
  </si>
  <si>
    <t>GP10292-BF</t>
  </si>
  <si>
    <t>10011708BLK</t>
  </si>
  <si>
    <t>STUDY IN BLACK NO.4  24X24</t>
  </si>
  <si>
    <t>GP11311-BA</t>
  </si>
  <si>
    <t>STUDY OF HANDS 16X20</t>
  </si>
  <si>
    <t>GP2010203-BA</t>
  </si>
  <si>
    <t>STUDY OF VASE WITH FLOWERS 7X11</t>
  </si>
  <si>
    <t>GP10154-NF</t>
  </si>
  <si>
    <t>MORRIS 16X20</t>
  </si>
  <si>
    <t>GP2005103-NGM</t>
  </si>
  <si>
    <t>SUBLIMATION 36X48</t>
  </si>
  <si>
    <t>GP2005103S-NGM</t>
  </si>
  <si>
    <t>GP2005103AP-UF</t>
  </si>
  <si>
    <t>SUBLIMATION 36X48 Art Proof Unframed</t>
  </si>
  <si>
    <t>GP10424-BF</t>
  </si>
  <si>
    <t>10029399BLK</t>
  </si>
  <si>
    <t>SUBTLE MANEUVERS AT DUSK 72X36</t>
  </si>
  <si>
    <t>GP10424R-BF</t>
  </si>
  <si>
    <t>10062456BLK</t>
  </si>
  <si>
    <t>GP2004805-BF</t>
  </si>
  <si>
    <t>SUBTLE OUTBURST 60X48</t>
  </si>
  <si>
    <t xml:space="preserve">	GP2001212-GW</t>
  </si>
  <si>
    <t>10088660GMNT</t>
  </si>
  <si>
    <t>SUEDED 36X24</t>
  </si>
  <si>
    <t xml:space="preserve">	GP200121201-GW</t>
  </si>
  <si>
    <t>SUEDED 60X40</t>
  </si>
  <si>
    <t>GPCB19</t>
  </si>
  <si>
    <t>SUMMER RENTAL + 2</t>
  </si>
  <si>
    <t>53x70</t>
  </si>
  <si>
    <t>GPCB20</t>
  </si>
  <si>
    <t>GP2005102-NGM</t>
  </si>
  <si>
    <t>SUNBEAM 30X40</t>
  </si>
  <si>
    <t>GP2005102S-NGM</t>
  </si>
  <si>
    <t>GP2005102AP-UF</t>
  </si>
  <si>
    <t>SUNBEAM 30X40 Art Proof Unframed</t>
  </si>
  <si>
    <t>GP11213-BF</t>
  </si>
  <si>
    <t>SUPERMATIST COMPOSITION 12X12</t>
  </si>
  <si>
    <t>13X13</t>
  </si>
  <si>
    <t>GP10396-BF</t>
  </si>
  <si>
    <t>10029382BLK</t>
  </si>
  <si>
    <t>SUPPEDANEUM  50X68</t>
  </si>
  <si>
    <t>GP10396R-BF</t>
  </si>
  <si>
    <t>10062463BLK</t>
  </si>
  <si>
    <t>SUPPEDANEUM  50X68 CANVAS</t>
  </si>
  <si>
    <t>GP2000311-BF</t>
  </si>
  <si>
    <t>10065917BLK</t>
  </si>
  <si>
    <t>SUPPEDANEUM 60X80</t>
  </si>
  <si>
    <t>GP200031101-BF</t>
  </si>
  <si>
    <t>10145063BLK</t>
  </si>
  <si>
    <t>SUPPEDANEUM 67X90</t>
  </si>
  <si>
    <t>GP2006824-BF</t>
  </si>
  <si>
    <t>SURFACE TENSION I 48X72</t>
  </si>
  <si>
    <t>GP2006824-GW</t>
  </si>
  <si>
    <t>GP2006825-BF</t>
  </si>
  <si>
    <t>SURFACE TENSION II 48X72</t>
  </si>
  <si>
    <t>GP2006825-GW</t>
  </si>
  <si>
    <t>GP2006825-NF</t>
  </si>
  <si>
    <t>GP195051S-GW</t>
  </si>
  <si>
    <t>SWATCHES 36X30</t>
  </si>
  <si>
    <t>30X36</t>
  </si>
  <si>
    <t>GP10505-GC</t>
  </si>
  <si>
    <t>10062026GLD</t>
  </si>
  <si>
    <t>SWATCHES 72X60</t>
  </si>
  <si>
    <t>GP19505-GW</t>
  </si>
  <si>
    <t>10062026GMNT</t>
  </si>
  <si>
    <t>GPCOL002</t>
  </si>
  <si>
    <t>SYNOGRAPH CARD 6X8 (2 SIDE)</t>
  </si>
  <si>
    <t>GPCOL005</t>
  </si>
  <si>
    <t>SYNOGRAPH SWATCH 6X6 W/PRINTED CARD</t>
  </si>
  <si>
    <t>GPCB173</t>
  </si>
  <si>
    <t>TAKE IT SLOW</t>
  </si>
  <si>
    <t>GP2001609-GW</t>
  </si>
  <si>
    <t>TAKE IT SLOW 36X24</t>
  </si>
  <si>
    <t>GP2001609R-GW</t>
  </si>
  <si>
    <t>TAKE IT SLOW 36X24 R</t>
  </si>
  <si>
    <t>GP10190-BF</t>
  </si>
  <si>
    <t>10029367BLK</t>
  </si>
  <si>
    <t>VILLA  60X72</t>
  </si>
  <si>
    <t>GP2000121-GC</t>
  </si>
  <si>
    <t>10123503GLD</t>
  </si>
  <si>
    <t>TAOS I 54X70</t>
  </si>
  <si>
    <t>54X70</t>
  </si>
  <si>
    <t>55X71</t>
  </si>
  <si>
    <t>GP2000122-GF</t>
  </si>
  <si>
    <t>10123502GLD</t>
  </si>
  <si>
    <t>TAOS II 40X60</t>
  </si>
  <si>
    <t>GP200012201-GF</t>
  </si>
  <si>
    <t>10145074GOLD</t>
  </si>
  <si>
    <t>TAOS II 50X74</t>
  </si>
  <si>
    <t>51X75</t>
  </si>
  <si>
    <t>GP2010194-BA</t>
  </si>
  <si>
    <t>TEA BLOSSOM 10X24</t>
  </si>
  <si>
    <t>10X24</t>
  </si>
  <si>
    <t>12x26</t>
  </si>
  <si>
    <t>GP2000219-GW</t>
  </si>
  <si>
    <t>TECTONIC I 30X40</t>
  </si>
  <si>
    <t>GP2000220-GW</t>
  </si>
  <si>
    <t>TECTONIC II 30X40</t>
  </si>
  <si>
    <t>GP200610402-GF</t>
  </si>
  <si>
    <t>TELA PLANTINO UNO 60X60</t>
  </si>
  <si>
    <t>GP200610402-GW</t>
  </si>
  <si>
    <t>GP200610402-WF</t>
  </si>
  <si>
    <t>GP200610401-GW</t>
  </si>
  <si>
    <t>TELA PLANTINO UNO 68X68</t>
  </si>
  <si>
    <t>68X68</t>
  </si>
  <si>
    <t>GP2006104-GW</t>
  </si>
  <si>
    <t>TELA PLANTINO UNO 72X72</t>
  </si>
  <si>
    <t>72x73</t>
  </si>
  <si>
    <t>GP2006101-GF</t>
  </si>
  <si>
    <t>TELA PLATINO DUE A 36X36</t>
  </si>
  <si>
    <t>GP2006101-GW</t>
  </si>
  <si>
    <t>GP2006101-WF</t>
  </si>
  <si>
    <t>GP10361-BF</t>
  </si>
  <si>
    <t>10029370BLK</t>
  </si>
  <si>
    <t>TEMPEST   60X40 PANEL</t>
  </si>
  <si>
    <t>GP10361R-BF</t>
  </si>
  <si>
    <t>10062453BLK</t>
  </si>
  <si>
    <t>TEMPEST  60X40 CANVAS</t>
  </si>
  <si>
    <t>GP2006612-GW</t>
  </si>
  <si>
    <t>TENDERNESS 50X33</t>
  </si>
  <si>
    <t>50X33</t>
  </si>
  <si>
    <t xml:space="preserve">test   </t>
  </si>
  <si>
    <t xml:space="preserve">	GP2001211-GW</t>
  </si>
  <si>
    <t>TEST COST REDUCTIVE EPSON</t>
  </si>
  <si>
    <t>GP2001433R-GW</t>
  </si>
  <si>
    <t>20x30</t>
  </si>
  <si>
    <t>GPCB164</t>
  </si>
  <si>
    <t>GP2001210-GW</t>
  </si>
  <si>
    <t>10088692GMNT</t>
  </si>
  <si>
    <t>THE ALLIANCE 45X57</t>
  </si>
  <si>
    <t>45x57</t>
  </si>
  <si>
    <t>GP2010209-GT</t>
  </si>
  <si>
    <t>THE BANJO PLAYER 11X13</t>
  </si>
  <si>
    <t>GP2010105-BF</t>
  </si>
  <si>
    <t>THE CAW 16X12</t>
  </si>
  <si>
    <t>GP2010105-CB</t>
  </si>
  <si>
    <t>THE CHALK CLIFFS AT DIEPPE 30X20</t>
  </si>
  <si>
    <t>GP2001927-GC</t>
  </si>
  <si>
    <t>10103330GLD</t>
  </si>
  <si>
    <t>THE COPPER CREST 20X26</t>
  </si>
  <si>
    <t>20X26</t>
  </si>
  <si>
    <t>21X27</t>
  </si>
  <si>
    <t>GP2001927-GW</t>
  </si>
  <si>
    <t>10103330GMNT</t>
  </si>
  <si>
    <t>GP200192701-GW</t>
  </si>
  <si>
    <t>THE COPPER CREST 40X52</t>
  </si>
  <si>
    <t>GP10250-BC</t>
  </si>
  <si>
    <t>10011700BLK</t>
  </si>
  <si>
    <t>THE CRUDE   48X60</t>
  </si>
  <si>
    <t>GP2000225-BF</t>
  </si>
  <si>
    <t>THE DOOR 20X30</t>
  </si>
  <si>
    <t>GP200022501-BF</t>
  </si>
  <si>
    <t>THE DOOR 40x60</t>
  </si>
  <si>
    <t>GP2005702-BA</t>
  </si>
  <si>
    <t>THE DOVE 20X16</t>
  </si>
  <si>
    <t>GP2005702-NA</t>
  </si>
  <si>
    <t>GP2005702-UF</t>
  </si>
  <si>
    <t>GP2005702AP-UF</t>
  </si>
  <si>
    <t>THE DOVE 20X16 ART PROOF</t>
  </si>
  <si>
    <t>10088655GMNT</t>
  </si>
  <si>
    <t>THE EDGE 24X24</t>
  </si>
  <si>
    <t>GP1051601-BF</t>
  </si>
  <si>
    <t>10079119BLK</t>
  </si>
  <si>
    <t>THE FALLBACK 48X36</t>
  </si>
  <si>
    <t>GP1051601-GW</t>
  </si>
  <si>
    <t>10079119GMNT</t>
  </si>
  <si>
    <t>GP1051601-NF</t>
  </si>
  <si>
    <t>10079119NATL</t>
  </si>
  <si>
    <t>GP10516-BF</t>
  </si>
  <si>
    <t>10061985BLK</t>
  </si>
  <si>
    <t>THE FALLBACK 72X54</t>
  </si>
  <si>
    <t>72X54</t>
  </si>
  <si>
    <t>73X55</t>
  </si>
  <si>
    <t>GP10516-GW</t>
  </si>
  <si>
    <t>10061985GMNT</t>
  </si>
  <si>
    <t>GP10516-NF</t>
  </si>
  <si>
    <t>10061985NATL</t>
  </si>
  <si>
    <t>GP1020301-BF</t>
  </si>
  <si>
    <t>THE FLOATING CUP 12X12</t>
  </si>
  <si>
    <t>GP10203-GW</t>
  </si>
  <si>
    <t>THE FLOATING CUP 16X16</t>
  </si>
  <si>
    <t>GP10203-WF</t>
  </si>
  <si>
    <t>17x17</t>
  </si>
  <si>
    <t>GP1020301-NGM</t>
  </si>
  <si>
    <t>GP2010195-CB</t>
  </si>
  <si>
    <t>THE FLOATING FEATHER 14X16</t>
  </si>
  <si>
    <t>17X19</t>
  </si>
  <si>
    <t>GP200032701-BC</t>
  </si>
  <si>
    <t>THE FOURTH ONE 25X31</t>
  </si>
  <si>
    <t>GP200032701-GC</t>
  </si>
  <si>
    <t>GP200032701-GW</t>
  </si>
  <si>
    <t>GP2000327-GW</t>
  </si>
  <si>
    <t>THE FOURTH ONE 48X60</t>
  </si>
  <si>
    <t>GP2001922-GC</t>
  </si>
  <si>
    <t>10103328GLD</t>
  </si>
  <si>
    <t>THE GOLDEN HEIGHTS 20X26</t>
  </si>
  <si>
    <t>GP2001922-GW</t>
  </si>
  <si>
    <t>10103328GMNT</t>
  </si>
  <si>
    <t>GP200192201-GW</t>
  </si>
  <si>
    <t>10103327GMNT</t>
  </si>
  <si>
    <t>THE GOLDEN HEIGHTS 40X52</t>
  </si>
  <si>
    <t>GP2010103-BF</t>
  </si>
  <si>
    <t>THE GREETING 20X16</t>
  </si>
  <si>
    <t>GP2010103-CB</t>
  </si>
  <si>
    <t>GP2010129-GT</t>
  </si>
  <si>
    <t>THE HORSE OF THE DUKE OF WELLINGTON 14X18</t>
  </si>
  <si>
    <t>GP2005101-NGM</t>
  </si>
  <si>
    <t>THE INFINITE SKY 30X40</t>
  </si>
  <si>
    <t>GP2005101S-NGM</t>
  </si>
  <si>
    <t>GP2005101AP-UF</t>
  </si>
  <si>
    <t>THE INFINITE SKY 30X40 Art Proof Unframed</t>
  </si>
  <si>
    <t>GP1028701R-GW</t>
  </si>
  <si>
    <t>SR-ART-30992-O</t>
  </si>
  <si>
    <t>THE LIGHT YOU SEE  30X24</t>
  </si>
  <si>
    <t>30x24</t>
  </si>
  <si>
    <t>GP10287-GW</t>
  </si>
  <si>
    <t>10029404GMNT</t>
  </si>
  <si>
    <t>THE LIGHT YOU SEE  60X48</t>
  </si>
  <si>
    <t>GP102871S-BF</t>
  </si>
  <si>
    <t xml:space="preserve">THE LIGHT YOU SEE 30X24 </t>
  </si>
  <si>
    <t>31X25</t>
  </si>
  <si>
    <t>GP102871S-GW</t>
  </si>
  <si>
    <t>GP102871S-NF</t>
  </si>
  <si>
    <t>GP102871AP-UF</t>
  </si>
  <si>
    <t>THE LIGHT YOU SEE 30X24 Art Proof Unframed</t>
  </si>
  <si>
    <t xml:space="preserve">THE LIGHT YOU SEE 60X48 </t>
  </si>
  <si>
    <t>GP10287S-BF</t>
  </si>
  <si>
    <t>GP10287S-GW</t>
  </si>
  <si>
    <t>GP10287S-NF</t>
  </si>
  <si>
    <t>GP10287AP-UF</t>
  </si>
  <si>
    <t>THE LIGHT YOU SEE 60X48 Art Proof Unframed</t>
  </si>
  <si>
    <t>GP2010196-WF</t>
  </si>
  <si>
    <t>THE MOSSY TREE 10X17</t>
  </si>
  <si>
    <t>10X17</t>
  </si>
  <si>
    <t>11X18</t>
  </si>
  <si>
    <t>GP200032401-BC</t>
  </si>
  <si>
    <t>THE ONE 25X31</t>
  </si>
  <si>
    <t>GP200032401-GC</t>
  </si>
  <si>
    <t>10180090GOLD</t>
  </si>
  <si>
    <t>GP200032401-GW</t>
  </si>
  <si>
    <t>GP200032401-NC</t>
  </si>
  <si>
    <t xml:space="preserve">GP2000324-GW </t>
  </si>
  <si>
    <t>THE ONE 48X60</t>
  </si>
  <si>
    <t>GP10253-BF</t>
  </si>
  <si>
    <t>THE PASS 16X20</t>
  </si>
  <si>
    <t>GP201010401-CB</t>
  </si>
  <si>
    <t>THE PORTRAIT 10X12</t>
  </si>
  <si>
    <t>GP201010401-GW</t>
  </si>
  <si>
    <t>GP201010401-WF</t>
  </si>
  <si>
    <t>GP2010104-WF</t>
  </si>
  <si>
    <t>THE PORTRAIT 12X16</t>
  </si>
  <si>
    <t>THE PROCESS OF BEING</t>
  </si>
  <si>
    <t>GP2003432-GW</t>
  </si>
  <si>
    <t>10088663GMNT</t>
  </si>
  <si>
    <t>THE PROMISE OF A WORLD OUTSIDE 36X48</t>
  </si>
  <si>
    <t>GP2003432S-BF</t>
  </si>
  <si>
    <t xml:space="preserve">THE PROMISE OF A WORLD OUTSIDE 36X48 </t>
  </si>
  <si>
    <t>GP2003432S-GW</t>
  </si>
  <si>
    <t>GP2003432S-NF</t>
  </si>
  <si>
    <t>GP2003432AP-UF</t>
  </si>
  <si>
    <t xml:space="preserve">THE PROMISE OF A WORLD OUTSIDE 36X48 Art Proof </t>
  </si>
  <si>
    <t>GP1027501-BF</t>
  </si>
  <si>
    <t>10079113BLK</t>
  </si>
  <si>
    <t>THE QUARRY   36X45 NEW SIZE</t>
  </si>
  <si>
    <t>GP1027501-NF</t>
  </si>
  <si>
    <t>10079113NATL</t>
  </si>
  <si>
    <t>GP1027501-NGM</t>
  </si>
  <si>
    <t>10079113GMNT</t>
  </si>
  <si>
    <t>GP10275-BF</t>
  </si>
  <si>
    <t>10011709BLCK</t>
  </si>
  <si>
    <t>THE QUARRY   48X60</t>
  </si>
  <si>
    <t>GP10275-NGM</t>
  </si>
  <si>
    <t>10011709GMNT</t>
  </si>
  <si>
    <t>GP10275-NF</t>
  </si>
  <si>
    <t>10011709NATL</t>
  </si>
  <si>
    <t>THE QUARRY   48X60 NEW FRAME</t>
  </si>
  <si>
    <t>GP1027502S-BF</t>
  </si>
  <si>
    <t>THE QUARRY 48X60</t>
  </si>
  <si>
    <t>GP1027502S-GW</t>
  </si>
  <si>
    <t>GP1027502S-NF</t>
  </si>
  <si>
    <t xml:space="preserve">THE QUARRY 48X60 </t>
  </si>
  <si>
    <t>GP1027502AP-UF</t>
  </si>
  <si>
    <t>THE QUARRY 48X60 ART PROOF</t>
  </si>
  <si>
    <t>GP2004823-BF</t>
  </si>
  <si>
    <t>THE RISING MISTS FROM BELOW 30X12</t>
  </si>
  <si>
    <t>30X12</t>
  </si>
  <si>
    <t>31X13</t>
  </si>
  <si>
    <t>GP200482301-BF</t>
  </si>
  <si>
    <t>THE RISING MISTS FROM BELOW 50X20</t>
  </si>
  <si>
    <t>50X20</t>
  </si>
  <si>
    <t>51X21</t>
  </si>
  <si>
    <t>GP200032501-BC</t>
  </si>
  <si>
    <t>THE SECOND ONE 25X31</t>
  </si>
  <si>
    <t>GP200032501-GC</t>
  </si>
  <si>
    <t>GP200032501-GW</t>
  </si>
  <si>
    <t>GP200032501-NC</t>
  </si>
  <si>
    <t>GP2000325-GW</t>
  </si>
  <si>
    <t>THE SECOND ONE 48X60</t>
  </si>
  <si>
    <t>GP2002254-BA</t>
  </si>
  <si>
    <t>10085570BLK</t>
  </si>
  <si>
    <t>THE SINGULARITY I 80X48</t>
  </si>
  <si>
    <t>80X48</t>
  </si>
  <si>
    <t>84X52</t>
  </si>
  <si>
    <t>BSB02</t>
  </si>
  <si>
    <t>GP20022551IW-NSB</t>
  </si>
  <si>
    <t xml:space="preserve">THE SINGULARITY II 48X48 </t>
  </si>
  <si>
    <t>NSB02</t>
  </si>
  <si>
    <t>GP2002255-BA</t>
  </si>
  <si>
    <t>10085596BLK</t>
  </si>
  <si>
    <t>THE SINGULARITY II 56X40</t>
  </si>
  <si>
    <t>56X40</t>
  </si>
  <si>
    <t>60X44</t>
  </si>
  <si>
    <t>GP2002256-BA</t>
  </si>
  <si>
    <t>10085597BLK</t>
  </si>
  <si>
    <t>THE SINGULARITY III 32X32</t>
  </si>
  <si>
    <t>32X32</t>
  </si>
  <si>
    <t>GP2002256-NA</t>
  </si>
  <si>
    <t>NA Shadow Box</t>
  </si>
  <si>
    <t>GP2002257-BA</t>
  </si>
  <si>
    <t>10085598BLK</t>
  </si>
  <si>
    <t>THE SINGULARITY IV 32X32</t>
  </si>
  <si>
    <t>GP2002264-BA</t>
  </si>
  <si>
    <t>10088311BLK</t>
  </si>
  <si>
    <t>THE SINGULARITY V 96X56</t>
  </si>
  <si>
    <t>96X56</t>
  </si>
  <si>
    <t>100X60</t>
  </si>
  <si>
    <t>GP2002265-BA</t>
  </si>
  <si>
    <t>THE SINGULARITY VI 24X32</t>
  </si>
  <si>
    <t>28X36</t>
  </si>
  <si>
    <t>GP2002266-BA</t>
  </si>
  <si>
    <t>THE SINGULARITY VII 24X32</t>
  </si>
  <si>
    <t>GP10251-GW</t>
  </si>
  <si>
    <t>THE SLINKER 60X40</t>
  </si>
  <si>
    <t>GP2000228-NF</t>
  </si>
  <si>
    <t>THE SPACE BETWEEN 30X40</t>
  </si>
  <si>
    <t>GP200022801-BC</t>
  </si>
  <si>
    <t>THE SPACE BETWEEN I 60X80</t>
  </si>
  <si>
    <t>GP200022801-GC</t>
  </si>
  <si>
    <t>GP200022801-GW</t>
  </si>
  <si>
    <t>GP200022801-NC</t>
  </si>
  <si>
    <t xml:space="preserve">	GP200023001-BC</t>
  </si>
  <si>
    <t>THE SPACE BETWEEN II 60X80</t>
  </si>
  <si>
    <t xml:space="preserve">	GP200023001-GW</t>
  </si>
  <si>
    <t>GP200023001-GC</t>
  </si>
  <si>
    <t>GP200023001-NC</t>
  </si>
  <si>
    <t>GP2001921-GW</t>
  </si>
  <si>
    <t>THE SPRING OF REFLECTION 20X26</t>
  </si>
  <si>
    <t>GP200192101-GW</t>
  </si>
  <si>
    <t>THE SPRING OF REFLECTION 40X52</t>
  </si>
  <si>
    <t>GP2001929-GW</t>
  </si>
  <si>
    <t>THE SPRING OF SOLITUDE 20X26</t>
  </si>
  <si>
    <t>GP200192901-GW</t>
  </si>
  <si>
    <t>THE SPRING OF SOLITUDE 40X52</t>
  </si>
  <si>
    <t>GP1051019-BF</t>
  </si>
  <si>
    <t>10079122BLK</t>
  </si>
  <si>
    <t>THE STILLNESS 36X36</t>
  </si>
  <si>
    <t>GP1051019-GW</t>
  </si>
  <si>
    <t>10079122GMNT</t>
  </si>
  <si>
    <t>GP1051019-NF</t>
  </si>
  <si>
    <t>10079122NATL</t>
  </si>
  <si>
    <t>GP10519-BF</t>
  </si>
  <si>
    <t>10061982BLK</t>
  </si>
  <si>
    <t>THE STILLNESS 48X48</t>
  </si>
  <si>
    <t>GP10519-GW</t>
  </si>
  <si>
    <t>10061982GMNT</t>
  </si>
  <si>
    <t>GP10519-NF</t>
  </si>
  <si>
    <t>10061982NATL</t>
  </si>
  <si>
    <t>GP2010102-WF</t>
  </si>
  <si>
    <t>THE STUDIO 16X20</t>
  </si>
  <si>
    <t>GP200042601-GW</t>
  </si>
  <si>
    <t>THE THIRD ONE 25X31</t>
  </si>
  <si>
    <t>GP2000326-GW</t>
  </si>
  <si>
    <t>THE THIRD ONE 48X60</t>
  </si>
  <si>
    <t>GP2010197-BA</t>
  </si>
  <si>
    <t>THE THREE TREES 20X15</t>
  </si>
  <si>
    <t>20X15</t>
  </si>
  <si>
    <t>22X17</t>
  </si>
  <si>
    <t>GP2001906-GW</t>
  </si>
  <si>
    <t>10062107GMNT</t>
  </si>
  <si>
    <t>THE TIDES OF HAMPTON 60X48</t>
  </si>
  <si>
    <t>GP2010198-WF</t>
  </si>
  <si>
    <t>THE WILLOW 8X10</t>
  </si>
  <si>
    <t>GP10249-GW</t>
  </si>
  <si>
    <t>10011706GMNT</t>
  </si>
  <si>
    <t>THERE'S NO SUCH THING AS CLARITY 96X48</t>
  </si>
  <si>
    <t>96x48</t>
  </si>
  <si>
    <t>GP2003446-GW</t>
  </si>
  <si>
    <t>THESE DAYS 48X60</t>
  </si>
  <si>
    <t>GP2004024-BF</t>
  </si>
  <si>
    <t>THEY LET HIM IN 60X48</t>
  </si>
  <si>
    <t>GP2004024-GW</t>
  </si>
  <si>
    <t>GP2010199-NA</t>
  </si>
  <si>
    <t>THREE TALL TREES 6X8</t>
  </si>
  <si>
    <t>GPCB156</t>
  </si>
  <si>
    <t>THREE TREES</t>
  </si>
  <si>
    <t>GP2000410-GW</t>
  </si>
  <si>
    <t>THROUGH ROSE COLORED GLASSES 60X40</t>
  </si>
  <si>
    <t>GP10452-NF</t>
  </si>
  <si>
    <t>10029392NATL</t>
  </si>
  <si>
    <t>TIDES I  36X48</t>
  </si>
  <si>
    <t>GP10452R-NF</t>
  </si>
  <si>
    <t>10062442NATL</t>
  </si>
  <si>
    <t>GP1045101S-BF</t>
  </si>
  <si>
    <t>TIDES I 36X48</t>
  </si>
  <si>
    <t>GP1045101S-GW</t>
  </si>
  <si>
    <t>GP1045101S-NF</t>
  </si>
  <si>
    <t>GP1045101AP-UF</t>
  </si>
  <si>
    <t>TIDES I 36X48 ARTPROOF UNFRAMED</t>
  </si>
  <si>
    <t>GP10453-NF</t>
  </si>
  <si>
    <t>10029393NATL</t>
  </si>
  <si>
    <t>TIDES II  36X48</t>
  </si>
  <si>
    <t>GP1045301S-BF</t>
  </si>
  <si>
    <t>GP1045301S-GW</t>
  </si>
  <si>
    <t>GP1045301S-NF</t>
  </si>
  <si>
    <t>GP10453R-NF</t>
  </si>
  <si>
    <t>10062444NATL</t>
  </si>
  <si>
    <t>GP1045301AP-UF</t>
  </si>
  <si>
    <t>TIDES II  36X48 ARTPROOF UNFRAMED</t>
  </si>
  <si>
    <t>GP20101200-BA</t>
  </si>
  <si>
    <t>TIGER LILY 13X25</t>
  </si>
  <si>
    <t>13X25</t>
  </si>
  <si>
    <t>GP2010119-CB</t>
  </si>
  <si>
    <t>TIGRESS 26X14</t>
  </si>
  <si>
    <t>26X14</t>
  </si>
  <si>
    <t>29X17</t>
  </si>
  <si>
    <t>GP2010119-CB.    C</t>
  </si>
  <si>
    <t>28X16</t>
  </si>
  <si>
    <t>GP201011901-CB</t>
  </si>
  <si>
    <t>GP10520-SA</t>
  </si>
  <si>
    <t>10062066GMNT</t>
  </si>
  <si>
    <t>TIME OUT 60X60</t>
  </si>
  <si>
    <t>GP10520S-BF</t>
  </si>
  <si>
    <t xml:space="preserve">TIME OUT 60X60 </t>
  </si>
  <si>
    <t>GP10520S-GW</t>
  </si>
  <si>
    <t>GP10520S-NF</t>
  </si>
  <si>
    <t>GP10520AP-UF</t>
  </si>
  <si>
    <t>TIME OUT 60X60 Art Proof Unframed</t>
  </si>
  <si>
    <t>GP2004016-GW</t>
  </si>
  <si>
    <t>TITANS 48X60</t>
  </si>
  <si>
    <t>GP2004016-NF</t>
  </si>
  <si>
    <t>1012512NATL</t>
  </si>
  <si>
    <t>GP2003443-GW</t>
  </si>
  <si>
    <t>TO CARRY YOUR SECRET NO LONGER 60X36</t>
  </si>
  <si>
    <t>GP2002913-GW</t>
  </si>
  <si>
    <t>TO FLY 24X36</t>
  </si>
  <si>
    <t>GP10190R-BF</t>
  </si>
  <si>
    <t>10062441BLK</t>
  </si>
  <si>
    <t>61X73</t>
  </si>
  <si>
    <t>GP10212-NF</t>
  </si>
  <si>
    <t>10004030NATL</t>
  </si>
  <si>
    <t>VIM 38X38 PANEL BF</t>
  </si>
  <si>
    <t>GP10212R-GW</t>
  </si>
  <si>
    <t>10062465GMNT</t>
  </si>
  <si>
    <t>VIM 38X38 CANVAS GW</t>
  </si>
  <si>
    <t>GP10212R-NF</t>
  </si>
  <si>
    <t>10062465NATL</t>
  </si>
  <si>
    <t xml:space="preserve">VIM 38X38 CANVAS </t>
  </si>
  <si>
    <t>GP10213-NF</t>
  </si>
  <si>
    <t>10004031NATL</t>
  </si>
  <si>
    <t>VIGOR 38X38 PANEL</t>
  </si>
  <si>
    <t>GP10213R-NF</t>
  </si>
  <si>
    <t>10062475NATL</t>
  </si>
  <si>
    <t>VIGOR 38X38 CANVAS</t>
  </si>
  <si>
    <t>GP10380-NF</t>
  </si>
  <si>
    <t>VIGOR 20X22 (SOLAGE)</t>
  </si>
  <si>
    <t>20X22</t>
  </si>
  <si>
    <t>21x23</t>
  </si>
  <si>
    <t>GP10101-NF</t>
  </si>
  <si>
    <t>GP10381-NF</t>
  </si>
  <si>
    <t>VIM 20X22 (SOLAGE)</t>
  </si>
  <si>
    <t>GP10375-BC</t>
  </si>
  <si>
    <t>10011721BLK</t>
  </si>
  <si>
    <t>TOUCH THE SKY I   30X40</t>
  </si>
  <si>
    <t>GP10376-BC</t>
  </si>
  <si>
    <t>10011720BLK</t>
  </si>
  <si>
    <t>TOUCH THE SKY II   32X42</t>
  </si>
  <si>
    <t>GP10376X-BC</t>
  </si>
  <si>
    <t>TOUCH THE SKY II 54X72 RH SPECIAL</t>
  </si>
  <si>
    <t>54x72</t>
  </si>
  <si>
    <t>GP2006839-BF</t>
  </si>
  <si>
    <t>TRANCE 48X60</t>
  </si>
  <si>
    <t>GP2006839-GW</t>
  </si>
  <si>
    <t>GP2001105-CF</t>
  </si>
  <si>
    <t>TRIMMED IN GOLD 36X24</t>
  </si>
  <si>
    <t>GP200110501-GW</t>
  </si>
  <si>
    <t>TRIMMED IN GOLD 60X40</t>
  </si>
  <si>
    <t>GP1041501-GW</t>
  </si>
  <si>
    <t>TRUST FALL I 24X30</t>
  </si>
  <si>
    <t>GP1041501-BF</t>
  </si>
  <si>
    <t>GP10415-GW</t>
  </si>
  <si>
    <t>TRUST FALL I 30X40</t>
  </si>
  <si>
    <t>GP1041502-BF</t>
  </si>
  <si>
    <t>TRUST FALL I 48X60</t>
  </si>
  <si>
    <t>GP10416-GW</t>
  </si>
  <si>
    <t>TRUST FALL II 30X40</t>
  </si>
  <si>
    <t>GP2003816-BF</t>
  </si>
  <si>
    <t>TSUNAMI 36X48</t>
  </si>
  <si>
    <t>GP2010201-NA</t>
  </si>
  <si>
    <t>TULIPS IN A JUG 12X16</t>
  </si>
  <si>
    <t>GPCB157</t>
  </si>
  <si>
    <t>TWIN SPRUCE</t>
  </si>
  <si>
    <t>GP11291R-BF</t>
  </si>
  <si>
    <t>TWO DOGS 16X20</t>
  </si>
  <si>
    <t>GP11291R-CB</t>
  </si>
  <si>
    <t>GP11291R-GT</t>
  </si>
  <si>
    <t>GP10394-BC</t>
  </si>
  <si>
    <t>TWO STEPS AHEAD BLUE  40X30</t>
  </si>
  <si>
    <t>42X32</t>
  </si>
  <si>
    <t>GP10394-GW</t>
  </si>
  <si>
    <t>GP10394-NC</t>
  </si>
  <si>
    <t>GP10394-NF</t>
  </si>
  <si>
    <t>10014684NATL</t>
  </si>
  <si>
    <t>GP2004803-BF</t>
  </si>
  <si>
    <t>UNMAPPED VIEWING 60X40</t>
  </si>
  <si>
    <t xml:space="preserve">	GP2001214-GW</t>
  </si>
  <si>
    <t>10088679GMNT</t>
  </si>
  <si>
    <t>UNREACHABLE 36X36</t>
  </si>
  <si>
    <t>GP2004814-BF</t>
  </si>
  <si>
    <t>UNRUFFLED NIGHT 60X48</t>
  </si>
  <si>
    <t>GP2004806-BF</t>
  </si>
  <si>
    <t>UNSETTLED RESPONSE 30X20</t>
  </si>
  <si>
    <t>GPCB24</t>
  </si>
  <si>
    <t>UNTITLED</t>
  </si>
  <si>
    <t>Alexander Calder</t>
  </si>
  <si>
    <t>20x27</t>
  </si>
  <si>
    <t>GPCB25</t>
  </si>
  <si>
    <t>GP10535-GW</t>
  </si>
  <si>
    <t>10062085GMNT</t>
  </si>
  <si>
    <t>UNTITLED  32018 80X58</t>
  </si>
  <si>
    <t>GP10534-GW</t>
  </si>
  <si>
    <t>10062084GMNT</t>
  </si>
  <si>
    <t>UNTITLED  51517 80X58</t>
  </si>
  <si>
    <t>GP10534-NC</t>
  </si>
  <si>
    <t>10062084NATL</t>
  </si>
  <si>
    <t>82X60</t>
  </si>
  <si>
    <t>GP10537-GW</t>
  </si>
  <si>
    <t>10062094GMNT</t>
  </si>
  <si>
    <t>UNTITLED  72318  80X58</t>
  </si>
  <si>
    <t>GP10538-GW</t>
  </si>
  <si>
    <t>10062096GMNT</t>
  </si>
  <si>
    <t>UNTITLED  83118 80X58</t>
  </si>
  <si>
    <t>GP10521-GW</t>
  </si>
  <si>
    <t>10061994GMNT</t>
  </si>
  <si>
    <t>UNTITLED (COLOR) 48X55</t>
  </si>
  <si>
    <t>GP10521R-BA</t>
  </si>
  <si>
    <t>GP10521S-BF</t>
  </si>
  <si>
    <t xml:space="preserve">UNTITLED (COLOR) 48X60 </t>
  </si>
  <si>
    <t>GP10521S-GW</t>
  </si>
  <si>
    <t>GP10521S-NF</t>
  </si>
  <si>
    <t>GP10521AP-UF</t>
  </si>
  <si>
    <t>UNTITLED (COLOR) 48X60 Art Proof Unframed</t>
  </si>
  <si>
    <t>GPCB61</t>
  </si>
  <si>
    <t>UNTITLED (MARKINGS V)</t>
  </si>
  <si>
    <t>GP1052201-NF</t>
  </si>
  <si>
    <t xml:space="preserve">UNTITLED (WHITE) 16X20 </t>
  </si>
  <si>
    <t>GP10522-GW</t>
  </si>
  <si>
    <t>10061995GMNT</t>
  </si>
  <si>
    <t>UNTITLED (WHITE) 54X70 (UNTITLED I)</t>
  </si>
  <si>
    <t>GP10522-NF</t>
  </si>
  <si>
    <t>GP20022251IW-BSB</t>
  </si>
  <si>
    <t xml:space="preserve">UNTITLED 101519A 20X30 </t>
  </si>
  <si>
    <t>24X34</t>
  </si>
  <si>
    <t>GP20022251IW-NSB</t>
  </si>
  <si>
    <t>NSBO1</t>
  </si>
  <si>
    <t>GP2002225-BA</t>
  </si>
  <si>
    <t>10085569BLK</t>
  </si>
  <si>
    <t>UNTITLED 101519A 22X30</t>
  </si>
  <si>
    <t>GP200222501-BA</t>
  </si>
  <si>
    <t>10085568BLK</t>
  </si>
  <si>
    <t>UNTITLED 101519A 44X60</t>
  </si>
  <si>
    <t>GP2002227-BA</t>
  </si>
  <si>
    <t>10085576BLK</t>
  </si>
  <si>
    <t>UNTITLED 101519B 22X30</t>
  </si>
  <si>
    <t>GP200222701-BA</t>
  </si>
  <si>
    <t>10085574BLK</t>
  </si>
  <si>
    <t>UNTITLED 101519B 44X60</t>
  </si>
  <si>
    <t>GP2002219R-GW</t>
  </si>
  <si>
    <t>UNTITLED 101818R 60X57 R SONDER</t>
  </si>
  <si>
    <t>60x57</t>
  </si>
  <si>
    <t>GP2002219-GW</t>
  </si>
  <si>
    <t>UNTITLED 101818R 60X57 SONDER</t>
  </si>
  <si>
    <t>GP2002237-BA</t>
  </si>
  <si>
    <t>10085606BLK</t>
  </si>
  <si>
    <t>UNTITLED 102520 22X30</t>
  </si>
  <si>
    <t>GP200223701-BA</t>
  </si>
  <si>
    <t>10085605BLK</t>
  </si>
  <si>
    <t>UNTITLED 102520 44X60</t>
  </si>
  <si>
    <t>GP200223701-GA</t>
  </si>
  <si>
    <t>10123995GOLD</t>
  </si>
  <si>
    <t>47x63</t>
  </si>
  <si>
    <t>Partial Ink Wash</t>
  </si>
  <si>
    <t>WAITING</t>
  </si>
  <si>
    <t>UNTITLED 11119 80X60</t>
  </si>
  <si>
    <t>GP2002252-BA</t>
  </si>
  <si>
    <t>10085581BLK</t>
  </si>
  <si>
    <t>UNTITLED 112418A 22X30</t>
  </si>
  <si>
    <t>GP200225201-BA</t>
  </si>
  <si>
    <t>10085580BLK</t>
  </si>
  <si>
    <t>UNTITLED 112418A 44X60</t>
  </si>
  <si>
    <t>GP2002253-BA</t>
  </si>
  <si>
    <t>10085599BLK</t>
  </si>
  <si>
    <t>UNTITLED 112418B 22X30</t>
  </si>
  <si>
    <t>GP200225301-BA</t>
  </si>
  <si>
    <t>10085600BLK</t>
  </si>
  <si>
    <t>UNTITLED 112418B 44X60</t>
  </si>
  <si>
    <t>GP1049301S-BF</t>
  </si>
  <si>
    <t>UNTITLED 112918</t>
  </si>
  <si>
    <t>GP1049301S-GW</t>
  </si>
  <si>
    <t>GP1049301S-NF</t>
  </si>
  <si>
    <t>GP10493-GW</t>
  </si>
  <si>
    <t>10029371GMNT</t>
  </si>
  <si>
    <t>UNTITLED 112918  80X64</t>
  </si>
  <si>
    <t>GP10510-GC</t>
  </si>
  <si>
    <t>10034790GLD</t>
  </si>
  <si>
    <t>UNTITLED 112918 51X64</t>
  </si>
  <si>
    <t>GP1049301AP-UF</t>
  </si>
  <si>
    <t>UNTITLED 112918 ARTPROOF UNFRAMED</t>
  </si>
  <si>
    <t>GP10510-BF</t>
  </si>
  <si>
    <t>special RH metal frame</t>
  </si>
  <si>
    <t>UNTITLED 112918 RH CROP  64X51</t>
  </si>
  <si>
    <t>64X51</t>
  </si>
  <si>
    <t>GP10510-GW</t>
  </si>
  <si>
    <t>10034790GMNT</t>
  </si>
  <si>
    <t>GP2002212R-GW</t>
  </si>
  <si>
    <t>UNTITLED 11720 60X47 R SONDER</t>
  </si>
  <si>
    <t>60x47</t>
  </si>
  <si>
    <t>GP200221201-GW</t>
  </si>
  <si>
    <t>10093228GMNT</t>
  </si>
  <si>
    <t>UNTITLED 11720 62X48</t>
  </si>
  <si>
    <t>62x48</t>
  </si>
  <si>
    <t>GP2002212-GW</t>
  </si>
  <si>
    <t>10088683GMNT</t>
  </si>
  <si>
    <t>UNTITLED 11720 80X62</t>
  </si>
  <si>
    <t>80x62</t>
  </si>
  <si>
    <t>GPCB127</t>
  </si>
  <si>
    <t>UNTITLED 14</t>
  </si>
  <si>
    <t>GPCB126</t>
  </si>
  <si>
    <t>UNTITLED 15</t>
  </si>
  <si>
    <t>GP2002238-BA</t>
  </si>
  <si>
    <t>10085564BLK</t>
  </si>
  <si>
    <t>UNTITLED 1720A 22X30</t>
  </si>
  <si>
    <t>GP200223801-BA</t>
  </si>
  <si>
    <t>10085565BLK</t>
  </si>
  <si>
    <t>UNTITLED 1720A 44X60</t>
  </si>
  <si>
    <t>GP2002239-BA</t>
  </si>
  <si>
    <t>10085566BLK</t>
  </si>
  <si>
    <t>UNTITLED 1720B 22X30</t>
  </si>
  <si>
    <t>GP200223901-BA</t>
  </si>
  <si>
    <t>10085567BLK</t>
  </si>
  <si>
    <t>UNTITLED 1720B 44X60</t>
  </si>
  <si>
    <t>GPCB125</t>
  </si>
  <si>
    <t>UNTITLED 19</t>
  </si>
  <si>
    <t>GP2002246-BA</t>
  </si>
  <si>
    <t>10085557BLK</t>
  </si>
  <si>
    <t>UNTITLED 21119A 22X30</t>
  </si>
  <si>
    <t>GP200224602-BA</t>
  </si>
  <si>
    <t>UNTITLED 21119A 36X45</t>
  </si>
  <si>
    <t>38X47</t>
  </si>
  <si>
    <t>GP200224602R-GW</t>
  </si>
  <si>
    <t>UNTITLED 21119A 36X45 R</t>
  </si>
  <si>
    <t>GP200224601-BA</t>
  </si>
  <si>
    <t>10085556BLK</t>
  </si>
  <si>
    <t>UNTITLED 21119A 44X60</t>
  </si>
  <si>
    <t>GP2002247-BA</t>
  </si>
  <si>
    <t>10085604BLK</t>
  </si>
  <si>
    <t>UNTITLED 21119B 22X30</t>
  </si>
  <si>
    <t>GP200224701-BA</t>
  </si>
  <si>
    <t>10085603BLK</t>
  </si>
  <si>
    <t>UNTITLED 21119B 44X60</t>
  </si>
  <si>
    <t>GPCB128</t>
  </si>
  <si>
    <t>UNTITLED 25</t>
  </si>
  <si>
    <t>GP2002230-BA</t>
  </si>
  <si>
    <t>10085607BLK</t>
  </si>
  <si>
    <t>UNTITLED 2520B 22X30</t>
  </si>
  <si>
    <t>GP200223001-BA</t>
  </si>
  <si>
    <t>10085592BLK</t>
  </si>
  <si>
    <t>UNTITLED 2520B 44X60</t>
  </si>
  <si>
    <t>GP2002231-BA</t>
  </si>
  <si>
    <t>10085593BLK</t>
  </si>
  <si>
    <t>UNTITLED 2520C 22X30</t>
  </si>
  <si>
    <t>GP200223101-BA</t>
  </si>
  <si>
    <t>10085590BLK</t>
  </si>
  <si>
    <t>UNTITLED 2520C 44X60</t>
  </si>
  <si>
    <t>GP2002249-BA</t>
  </si>
  <si>
    <t>10085609BLK</t>
  </si>
  <si>
    <t>UNTITLED 2620 22X30</t>
  </si>
  <si>
    <t>GP200224901-BA</t>
  </si>
  <si>
    <t>10085610BLK</t>
  </si>
  <si>
    <t>UNTITLED 2620 44X60</t>
  </si>
  <si>
    <t>GP2002250-BA</t>
  </si>
  <si>
    <t>10085611BLK</t>
  </si>
  <si>
    <t>UNTITLED 31290A 22X30</t>
  </si>
  <si>
    <t>GP200225001-BA</t>
  </si>
  <si>
    <t>10085585BLK</t>
  </si>
  <si>
    <t>UNTITLED 31290A 44X60</t>
  </si>
  <si>
    <t>GP2002251-BA</t>
  </si>
  <si>
    <t>10085583BLK</t>
  </si>
  <si>
    <t>UNTITLED 31290B 22X30</t>
  </si>
  <si>
    <t>GP200225101-BA</t>
  </si>
  <si>
    <t>10085582BLK</t>
  </si>
  <si>
    <t>UNTITLED 31290B 44X60</t>
  </si>
  <si>
    <t>GP200225101-GA</t>
  </si>
  <si>
    <t>GP2002248-BA</t>
  </si>
  <si>
    <t>10085562BLK</t>
  </si>
  <si>
    <t>UNTITLED 31517 22X30</t>
  </si>
  <si>
    <t>GP200224801-BA</t>
  </si>
  <si>
    <t>10085563BLK</t>
  </si>
  <si>
    <t>UNTITLED 31517 44X60</t>
  </si>
  <si>
    <t>GP2002236-BA</t>
  </si>
  <si>
    <t>10085560BLK</t>
  </si>
  <si>
    <t>UNTITLED 32020 22X30</t>
  </si>
  <si>
    <t>GP200223601-BA</t>
  </si>
  <si>
    <t>10085561BLK</t>
  </si>
  <si>
    <t>UNTITLED 32020 44X60</t>
  </si>
  <si>
    <t>GP2002244-BA</t>
  </si>
  <si>
    <t>10085555BLK</t>
  </si>
  <si>
    <t>UNTITLED 32518A 22X30</t>
  </si>
  <si>
    <t>GP200224401-BA</t>
  </si>
  <si>
    <t>10085553BLK</t>
  </si>
  <si>
    <t>UNTITLED 32518A 44X60</t>
  </si>
  <si>
    <t>GP2002245-BA</t>
  </si>
  <si>
    <t>10085559BLK</t>
  </si>
  <si>
    <t>UNTITLED 32518B 22X30</t>
  </si>
  <si>
    <t>GP200224501-BA</t>
  </si>
  <si>
    <t>10085558BLK</t>
  </si>
  <si>
    <t>UNTITLED 32518B 44X60</t>
  </si>
  <si>
    <t>GP2002234-BA</t>
  </si>
  <si>
    <t>10085587BLK</t>
  </si>
  <si>
    <t>UNTITLED 41820A 22X30</t>
  </si>
  <si>
    <t>GP200223401-BA</t>
  </si>
  <si>
    <t>10085584BLK</t>
  </si>
  <si>
    <t>UNTITLED 41820A 44X60</t>
  </si>
  <si>
    <t>GP2002235-BA</t>
  </si>
  <si>
    <t>10085595BLK</t>
  </si>
  <si>
    <t>UNTITLED 41820B 22X30</t>
  </si>
  <si>
    <t>GP200223501-BA</t>
  </si>
  <si>
    <t>10085594BLK</t>
  </si>
  <si>
    <t>UNTITLED 41820B 44X60</t>
  </si>
  <si>
    <t>GP2002226-BA</t>
  </si>
  <si>
    <t>10085602BLK</t>
  </si>
  <si>
    <t>UNTITLED 4220A 22X30</t>
  </si>
  <si>
    <t>GP20222601-BA</t>
  </si>
  <si>
    <t>10085601BLK</t>
  </si>
  <si>
    <t>UNTITLED 4220A 44X60</t>
  </si>
  <si>
    <t>GP2002224-BA</t>
  </si>
  <si>
    <t>10085612BLK</t>
  </si>
  <si>
    <t>UNTITLED 4220B 22X30</t>
  </si>
  <si>
    <t>GP200222401-BA</t>
  </si>
  <si>
    <t>10085608BLK</t>
  </si>
  <si>
    <t>UNTITLED 4220B 44X60</t>
  </si>
  <si>
    <t>GPCB124</t>
  </si>
  <si>
    <t>UNTITLED 6</t>
  </si>
  <si>
    <t>GP10492-GW</t>
  </si>
  <si>
    <t>10029376GMNT</t>
  </si>
  <si>
    <t>UNTITLED 6419  80X64</t>
  </si>
  <si>
    <t>GP1051101-GW</t>
  </si>
  <si>
    <t>UNTITLED 6419 RH CROP  24X24</t>
  </si>
  <si>
    <t>GP10511-GW</t>
  </si>
  <si>
    <t>UNTITLED 6419 RH CROP  64X51</t>
  </si>
  <si>
    <t>10034789GMNT</t>
  </si>
  <si>
    <t>GP2002242-BA</t>
  </si>
  <si>
    <t>10085552BLK</t>
  </si>
  <si>
    <t>UNTITLED 73020 22X30</t>
  </si>
  <si>
    <t>GP200224201-BA</t>
  </si>
  <si>
    <t>10085549BLK</t>
  </si>
  <si>
    <t>UNTITLED 73020 44X60</t>
  </si>
  <si>
    <t>GPCB129</t>
  </si>
  <si>
    <t>UNTITLED 8</t>
  </si>
  <si>
    <t>GP2002228-BA</t>
  </si>
  <si>
    <t>10085573BLK</t>
  </si>
  <si>
    <t>UNTITLED 81819A 22X30</t>
  </si>
  <si>
    <t>GP200222801-BA</t>
  </si>
  <si>
    <t>10085571BLK</t>
  </si>
  <si>
    <t>UNTITLED 81819A 44X60</t>
  </si>
  <si>
    <t>GP2002229-BA</t>
  </si>
  <si>
    <t>10085579BLK</t>
  </si>
  <si>
    <t>UNTITLED 81819B 22X30</t>
  </si>
  <si>
    <t>GP200222901-BA</t>
  </si>
  <si>
    <t>10085578BLK</t>
  </si>
  <si>
    <t>UNTITLED 81819B 44X60</t>
  </si>
  <si>
    <t>GP2002232-BA</t>
  </si>
  <si>
    <t>10085591BLK</t>
  </si>
  <si>
    <t>UNTITLED 8219A 22X30</t>
  </si>
  <si>
    <t>GP200223201-BA</t>
  </si>
  <si>
    <t>10085588BLK</t>
  </si>
  <si>
    <t>UNTITLED 8219A 44X60</t>
  </si>
  <si>
    <t>GP2002233-BA</t>
  </si>
  <si>
    <t>10085589BLK</t>
  </si>
  <si>
    <t>UNTITLED 8219B 22X30</t>
  </si>
  <si>
    <t>GP200223301-BA</t>
  </si>
  <si>
    <t>10085586BLK</t>
  </si>
  <si>
    <t>UNTITLED 8219B 44X60</t>
  </si>
  <si>
    <t>GP2002243-BA</t>
  </si>
  <si>
    <t>10085550BLK</t>
  </si>
  <si>
    <t>UNTITLED 82919 22X30</t>
  </si>
  <si>
    <t>GP200224301-BA</t>
  </si>
  <si>
    <t>10085554BLK</t>
  </si>
  <si>
    <t>UNTITLED 82919 44X60</t>
  </si>
  <si>
    <t>GP1053801-GW</t>
  </si>
  <si>
    <t>UNTITLED 83118 60X57</t>
  </si>
  <si>
    <t>60X57</t>
  </si>
  <si>
    <t>UNTITLED 8420A 44X60</t>
  </si>
  <si>
    <t>GP2002240-BA</t>
  </si>
  <si>
    <t>10085572BLK</t>
  </si>
  <si>
    <t>UNTITLED 8420B 22X30</t>
  </si>
  <si>
    <t>GP200224001-BA</t>
  </si>
  <si>
    <t>10085577BLK</t>
  </si>
  <si>
    <t>UNTITLED 8420B 44X60</t>
  </si>
  <si>
    <t>GP2002241-BA</t>
  </si>
  <si>
    <t>10085575BLK</t>
  </si>
  <si>
    <t>UNTITLED 8420C 22X30</t>
  </si>
  <si>
    <t>GP200224101-BA</t>
  </si>
  <si>
    <t>10085551BLK</t>
  </si>
  <si>
    <t>UNTITLED 8420C 44X60</t>
  </si>
  <si>
    <t>GP200221301-GW</t>
  </si>
  <si>
    <t>10093229GMNT</t>
  </si>
  <si>
    <t>UNTITLED 91119 42X56</t>
  </si>
  <si>
    <t>42x56</t>
  </si>
  <si>
    <t>GP2002213-GW</t>
  </si>
  <si>
    <t>10088682GMNT</t>
  </si>
  <si>
    <t>UNTITLED 91119 60X80</t>
  </si>
  <si>
    <t>GP2002223R-GW</t>
  </si>
  <si>
    <t>UNTITLED 91119 60X80 R SONDER</t>
  </si>
  <si>
    <t>60x80</t>
  </si>
  <si>
    <t>GP2002223-GW</t>
  </si>
  <si>
    <t>UNTITLED 91119 60X80 SONDER</t>
  </si>
  <si>
    <t>GP20022201R-GW</t>
  </si>
  <si>
    <t>SR-ART-28101-D</t>
  </si>
  <si>
    <t>UNTITLED 91119R 45X34 R SONDER</t>
  </si>
  <si>
    <t>45X34</t>
  </si>
  <si>
    <t>GP2002220L-GW</t>
  </si>
  <si>
    <t>UNTITLED 91119R 60X45 L SONDER</t>
  </si>
  <si>
    <t>60x45</t>
  </si>
  <si>
    <t>GP2002220R-GW</t>
  </si>
  <si>
    <t>UNTITLED 91119R 60X45 R SONDER</t>
  </si>
  <si>
    <t>GP2002214S1-GW</t>
  </si>
  <si>
    <t>SR-ART-77937-Y</t>
  </si>
  <si>
    <t>UNTITLED 9118 60X41 R SONDER</t>
  </si>
  <si>
    <t>60x41</t>
  </si>
  <si>
    <t>UNTITLED 9118 60X41 SONDER</t>
  </si>
  <si>
    <t>GP2004247-BA</t>
  </si>
  <si>
    <t>UNTITLED I 40X60</t>
  </si>
  <si>
    <t>GP2004909-GF</t>
  </si>
  <si>
    <t>10103364GLD</t>
  </si>
  <si>
    <t>UNTITLED I A 30X30</t>
  </si>
  <si>
    <t>31x31</t>
  </si>
  <si>
    <t>GP2004909-NF</t>
  </si>
  <si>
    <t>10103364NATL</t>
  </si>
  <si>
    <t>UNTITLED I A 30X30 PUR</t>
  </si>
  <si>
    <t>GP2004910-GF</t>
  </si>
  <si>
    <t>1013365GLD</t>
  </si>
  <si>
    <t>UNTITLED I B 30X30</t>
  </si>
  <si>
    <t>GP2004910-NF</t>
  </si>
  <si>
    <t>10103365NATL</t>
  </si>
  <si>
    <t>UNTITLED I B 30X30 PUR</t>
  </si>
  <si>
    <t>balance</t>
  </si>
  <si>
    <t>GP2000118-GW</t>
  </si>
  <si>
    <t>UNTITLED II (TAN) 48X60</t>
  </si>
  <si>
    <t>GP2006302-GW</t>
  </si>
  <si>
    <t>UNTITLED II 36X48</t>
  </si>
  <si>
    <t>GP200630201-GF</t>
  </si>
  <si>
    <t>UNTITLED II 48X60</t>
  </si>
  <si>
    <t>GP200630201-GW</t>
  </si>
  <si>
    <t>GP2004907-BF</t>
  </si>
  <si>
    <t>UNTITLED II A 32X42</t>
  </si>
  <si>
    <t>GP2004907-NF</t>
  </si>
  <si>
    <t>UNTITLED II A 32X42 PUR</t>
  </si>
  <si>
    <t>GP2004908-BF</t>
  </si>
  <si>
    <t>UNTITLED II B 32X42</t>
  </si>
  <si>
    <t>GP2004908-NF</t>
  </si>
  <si>
    <t>UNTITLED II B 32X42 PUR</t>
  </si>
  <si>
    <t>GP2004249-BA</t>
  </si>
  <si>
    <t>UNTITLED III 30X40</t>
  </si>
  <si>
    <t>GPCB42</t>
  </si>
  <si>
    <t>UNTITLED V</t>
  </si>
  <si>
    <t>24x32</t>
  </si>
  <si>
    <t>GPCB43</t>
  </si>
  <si>
    <t>GP2004280-BA</t>
  </si>
  <si>
    <t>UNTITLED V 48X60</t>
  </si>
  <si>
    <t>51X63</t>
  </si>
  <si>
    <t>DSB2</t>
  </si>
  <si>
    <t>GPCB44</t>
  </si>
  <si>
    <t>UNTITLED VII</t>
  </si>
  <si>
    <t>GPCB45</t>
  </si>
  <si>
    <t>GP2004246-BA</t>
  </si>
  <si>
    <t>UNTITLED VIII 30X40</t>
  </si>
  <si>
    <t>BASB Acrylic (DECKLE 6" Mat)</t>
  </si>
  <si>
    <t>GP2004261-BA</t>
  </si>
  <si>
    <t>UNTITLED VIII 30X40 REVERSE</t>
  </si>
  <si>
    <t>GP2005116-NGM</t>
  </si>
  <si>
    <t>UNWINDING 33X42</t>
  </si>
  <si>
    <t>GP2005116S-NGM</t>
  </si>
  <si>
    <t>Box Frame</t>
  </si>
  <si>
    <t>GP2005116AP-UF</t>
  </si>
  <si>
    <t>UNWINDING 33X42 Art Proof Unframed</t>
  </si>
  <si>
    <t>GP2004309-GW</t>
  </si>
  <si>
    <t>10062034GMNT</t>
  </si>
  <si>
    <t>UP IN SMOKE 56X26</t>
  </si>
  <si>
    <t>GP2003709-GW</t>
  </si>
  <si>
    <t>UP UNTIL THIS POINT 30X40</t>
  </si>
  <si>
    <t>GP2001718-GW</t>
  </si>
  <si>
    <t>URBAN ENSEMBLE 30X40</t>
  </si>
  <si>
    <t>GP2001718-NF</t>
  </si>
  <si>
    <t>GP200171801-BF</t>
  </si>
  <si>
    <t>URBAN ENSEMBLE 48X64</t>
  </si>
  <si>
    <t>GP200171801-GF</t>
  </si>
  <si>
    <t>GP200171801-GW</t>
  </si>
  <si>
    <t>GP200171801-NF</t>
  </si>
  <si>
    <t>GP10506-GW</t>
  </si>
  <si>
    <t>URBAN EXCAVATION 36X48</t>
  </si>
  <si>
    <t>GP10506S-GW</t>
  </si>
  <si>
    <t>GP10389-BF</t>
  </si>
  <si>
    <t>MOUNTAIN III 20X30</t>
  </si>
  <si>
    <t>GPCB26</t>
  </si>
  <si>
    <t>VASE OF PINK FLOWERS</t>
  </si>
  <si>
    <t>George Hendrik Breitner</t>
  </si>
  <si>
    <t>18x14</t>
  </si>
  <si>
    <t>GPCB27</t>
  </si>
  <si>
    <t>GP2010202-BA</t>
  </si>
  <si>
    <t>VASE WITH FLOWERS 20X13</t>
  </si>
  <si>
    <t>20X13</t>
  </si>
  <si>
    <t>22X15</t>
  </si>
  <si>
    <t>GP10280-GW</t>
  </si>
  <si>
    <t>VEILED SKY 48X60</t>
  </si>
  <si>
    <t>GP2003905-GW</t>
  </si>
  <si>
    <t>VELVET HOUR 60X48</t>
  </si>
  <si>
    <t>GP2001933-BF</t>
  </si>
  <si>
    <t>VENTURESOME 16X20</t>
  </si>
  <si>
    <t>GP200193301-BF</t>
  </si>
  <si>
    <t>VENTURESOME 32X40</t>
  </si>
  <si>
    <t>33X42</t>
  </si>
  <si>
    <t>GP200193301-GW</t>
  </si>
  <si>
    <t>GP10417-GW</t>
  </si>
  <si>
    <t>VERTICAL HORIZON I 48X60</t>
  </si>
  <si>
    <t>GP10418-GW</t>
  </si>
  <si>
    <t>VERTICAL HORIZON II 48X60</t>
  </si>
  <si>
    <t>GP10438-BF</t>
  </si>
  <si>
    <t>10029398BLK</t>
  </si>
  <si>
    <t>VILLA I  30X36</t>
  </si>
  <si>
    <t>31X37</t>
  </si>
  <si>
    <t>GP10438R-BF</t>
  </si>
  <si>
    <t>10062446BLK</t>
  </si>
  <si>
    <t>30x36</t>
  </si>
  <si>
    <t>GP10439-BF</t>
  </si>
  <si>
    <t>10029364BLK</t>
  </si>
  <si>
    <t>VILLA II  30X36</t>
  </si>
  <si>
    <t>GP10439R-BF</t>
  </si>
  <si>
    <t>10062443BLK</t>
  </si>
  <si>
    <t>GP10440-BF</t>
  </si>
  <si>
    <t>10029365BLK</t>
  </si>
  <si>
    <t>VILLA III  30X36</t>
  </si>
  <si>
    <t>GP10440R-BF</t>
  </si>
  <si>
    <t>10062445BLK</t>
  </si>
  <si>
    <t>GP10441-BF</t>
  </si>
  <si>
    <t>10029366BLK</t>
  </si>
  <si>
    <t>VILLA IV 30X36 PANEL BF</t>
  </si>
  <si>
    <t>GP10441R-BF</t>
  </si>
  <si>
    <t>10062439BLK</t>
  </si>
  <si>
    <t>VILLA IV 30X36 CANVAS BF</t>
  </si>
  <si>
    <t>GP10480-GW</t>
  </si>
  <si>
    <t>GREY VISTA II 54X54</t>
  </si>
  <si>
    <t>54X54</t>
  </si>
  <si>
    <t>GP10481-GW</t>
  </si>
  <si>
    <t>10061988GMNT</t>
  </si>
  <si>
    <t>GREY VISTA I 54X54</t>
  </si>
  <si>
    <t>GP10482-GW</t>
  </si>
  <si>
    <t>GREY MOUNTAIN II 20X24</t>
  </si>
  <si>
    <t>GP10483-GW</t>
  </si>
  <si>
    <t>GREY MOUNTAIN I 20X24</t>
  </si>
  <si>
    <t>GP10484-SA</t>
  </si>
  <si>
    <t>SUBJECT &amp; OBJECT I 36X36</t>
  </si>
  <si>
    <t>GP10485-SA</t>
  </si>
  <si>
    <t>SUBJECT &amp; OBJECT II 36X36</t>
  </si>
  <si>
    <t>GP10487-BF</t>
  </si>
  <si>
    <t>FOREST II 16X20</t>
  </si>
  <si>
    <t>GP10487-GW</t>
  </si>
  <si>
    <t>GP10487-NF</t>
  </si>
  <si>
    <t>GP10487-WF</t>
  </si>
  <si>
    <t>GP10488-BF</t>
  </si>
  <si>
    <t>FOREST I 16X20</t>
  </si>
  <si>
    <t>GP10449R-BF</t>
  </si>
  <si>
    <t>10062474BLK</t>
  </si>
  <si>
    <t>VESTIGES I 60X48 CANVAS BF</t>
  </si>
  <si>
    <t>GP10449R-NF</t>
  </si>
  <si>
    <t>10062474NATL</t>
  </si>
  <si>
    <t>VESTIGES I 60X48 CANVAS NF</t>
  </si>
  <si>
    <t>GP10449-NF</t>
  </si>
  <si>
    <t>10029390NATL</t>
  </si>
  <si>
    <t>VESTIGES I 60X48 PANEL NF</t>
  </si>
  <si>
    <t>61x49</t>
  </si>
  <si>
    <t>GP10450R-BF</t>
  </si>
  <si>
    <t>10062472BLK</t>
  </si>
  <si>
    <t>VESTIGES II 60X48 CANVAS BF</t>
  </si>
  <si>
    <t>GP10450R-GW</t>
  </si>
  <si>
    <t>10062472GMNT</t>
  </si>
  <si>
    <t>VESTIGES II 60X48 CANVAS GW</t>
  </si>
  <si>
    <t>GP10450R-NF</t>
  </si>
  <si>
    <t>10062472NATL</t>
  </si>
  <si>
    <t>VESTIGES II 60X48 CANVAS NF</t>
  </si>
  <si>
    <t>GP10450-NF</t>
  </si>
  <si>
    <t>10029391NATL</t>
  </si>
  <si>
    <t>VESTIGES II 60X48 PANEL NF</t>
  </si>
  <si>
    <t>GP2000223-GW</t>
  </si>
  <si>
    <t>VIEW FROM ABOVE I 40X60</t>
  </si>
  <si>
    <t>GP2000224-GW</t>
  </si>
  <si>
    <t>VIEW FROM ABOVE II 40X60</t>
  </si>
  <si>
    <t>GPCB158</t>
  </si>
  <si>
    <t>VIEW FROM THE POOL</t>
  </si>
  <si>
    <t>GP10488-GW</t>
  </si>
  <si>
    <t>GP10488-NF</t>
  </si>
  <si>
    <t>GP10488-WF</t>
  </si>
  <si>
    <t>GP1049001-GW</t>
  </si>
  <si>
    <t>MOUNTAIN II 20X30</t>
  </si>
  <si>
    <t>GP10490-GW</t>
  </si>
  <si>
    <t>MOUNTAIN II 24X36</t>
  </si>
  <si>
    <t>GP2004015-GW</t>
  </si>
  <si>
    <t>VILLA 40X60</t>
  </si>
  <si>
    <t>GP1050701-BF</t>
  </si>
  <si>
    <t>TORRENT I 24X36</t>
  </si>
  <si>
    <t>GP10507-BF</t>
  </si>
  <si>
    <t>TORRENT I 48X70</t>
  </si>
  <si>
    <t>GP10507-GW</t>
  </si>
  <si>
    <t>GP1050801-BF</t>
  </si>
  <si>
    <t>TORRENT II 24X36</t>
  </si>
  <si>
    <t>GP10508-BF</t>
  </si>
  <si>
    <t>TORRENT II 48X70</t>
  </si>
  <si>
    <t>GP10508-GW</t>
  </si>
  <si>
    <t>GP10512-GW</t>
  </si>
  <si>
    <t>INCLEMENT 48X48</t>
  </si>
  <si>
    <t>GP10513-GW</t>
  </si>
  <si>
    <t>DARKENED 12X12</t>
  </si>
  <si>
    <t>GP2001433-GW</t>
  </si>
  <si>
    <t>BEATA 40X60 SONDER</t>
  </si>
  <si>
    <t>BEATA 40X60 R SONDER</t>
  </si>
  <si>
    <t>GP2001434-GW</t>
  </si>
  <si>
    <t>VESTED 40X65 SONDER</t>
  </si>
  <si>
    <t>GP2005008</t>
  </si>
  <si>
    <t>VIOLET BOTTLE</t>
  </si>
  <si>
    <t>GP2006838-BF</t>
  </si>
  <si>
    <t>VIRTUE 48X72</t>
  </si>
  <si>
    <t>GP2006838-GW</t>
  </si>
  <si>
    <t>GP2004533S-NF</t>
  </si>
  <si>
    <t>VULCANO I 40X60</t>
  </si>
  <si>
    <t>GP2004533S-BF</t>
  </si>
  <si>
    <t xml:space="preserve">VULCANO I 40X60 </t>
  </si>
  <si>
    <t>GP2004533S-GW</t>
  </si>
  <si>
    <t>GP2004533AP-UF</t>
  </si>
  <si>
    <t>VULCANO I 40X60 Art Proof Unframed</t>
  </si>
  <si>
    <t>GP2004534-BF</t>
  </si>
  <si>
    <t>VULCANO III 40X60</t>
  </si>
  <si>
    <t>GP2004537-BF</t>
  </si>
  <si>
    <t>VULCANO IX 40X60</t>
  </si>
  <si>
    <t>GP2004536-GW</t>
  </si>
  <si>
    <t>VULCANO VII 40X60</t>
  </si>
  <si>
    <t>GP2004536S-BF</t>
  </si>
  <si>
    <t xml:space="preserve">VULCANO VII 40X60 </t>
  </si>
  <si>
    <t>GP2004536S-GW</t>
  </si>
  <si>
    <t>GP2004536S-NF</t>
  </si>
  <si>
    <t>GP2004536AP-UF</t>
  </si>
  <si>
    <t>VULCANO VII 40X60 Art Proof Unframed</t>
  </si>
  <si>
    <t>GP2004536-BF</t>
  </si>
  <si>
    <t>VULCANO VN 40X60</t>
  </si>
  <si>
    <t>GP10454-BF</t>
  </si>
  <si>
    <t>10029359BLK</t>
  </si>
  <si>
    <t>WABI SABI 60X40</t>
  </si>
  <si>
    <t>GP10454R-BF</t>
  </si>
  <si>
    <t>10062448BLK</t>
  </si>
  <si>
    <t>GP104541-GW</t>
  </si>
  <si>
    <t xml:space="preserve">WABI SABI 60X40 </t>
  </si>
  <si>
    <t>GP104541S-BF</t>
  </si>
  <si>
    <t>GP104541S-GW</t>
  </si>
  <si>
    <t>GP104541S-NF</t>
  </si>
  <si>
    <t>GP104541AP-UF</t>
  </si>
  <si>
    <t>WABI SABI 60X40 Art Proof Unframed</t>
  </si>
  <si>
    <t>GP104542S-GW</t>
  </si>
  <si>
    <t>WABI SABI 60X48</t>
  </si>
  <si>
    <t>GP2003704-BC</t>
  </si>
  <si>
    <t>WAITING ON A FRIEND 24X24</t>
  </si>
  <si>
    <t>GP2003704-GW</t>
  </si>
  <si>
    <t>GP2003704-NC</t>
  </si>
  <si>
    <t>GP10541-GW</t>
  </si>
  <si>
    <t>10062057GMNT</t>
  </si>
  <si>
    <t>WAKE UP TO ME 36X72</t>
  </si>
  <si>
    <t>GPCB01</t>
  </si>
  <si>
    <t>WALL DRAWING #260</t>
  </si>
  <si>
    <t>66X60</t>
  </si>
  <si>
    <t>GPCB02</t>
  </si>
  <si>
    <t>132x120</t>
  </si>
  <si>
    <t>NOT AVAILABLE</t>
  </si>
  <si>
    <t>GP2006848-BF</t>
  </si>
  <si>
    <t>WANDERER 68X90</t>
  </si>
  <si>
    <t>GP2006848-GW</t>
  </si>
  <si>
    <t>GP2006509-NA</t>
  </si>
  <si>
    <t>WAREHOUSES ON THE TEERTUINEN 20X16</t>
  </si>
  <si>
    <t>GP2004629-GF</t>
  </si>
  <si>
    <t>10123500GLD</t>
  </si>
  <si>
    <t>WARMTH I 40X60</t>
  </si>
  <si>
    <t>GP200462901-GF</t>
  </si>
  <si>
    <t>10145070GOLD</t>
  </si>
  <si>
    <t>WARMTH I 50X74</t>
  </si>
  <si>
    <t>GP200462902-BF</t>
  </si>
  <si>
    <t>WARMTH I 65X90</t>
  </si>
  <si>
    <t>GP200463201-GW</t>
  </si>
  <si>
    <t>WARMTH II 20X30</t>
  </si>
  <si>
    <t>GP2004632-GF</t>
  </si>
  <si>
    <t>10124275GLD</t>
  </si>
  <si>
    <t>WARMTH II 40X60</t>
  </si>
  <si>
    <t>GP200463201-GF</t>
  </si>
  <si>
    <t>10145069GOLD</t>
  </si>
  <si>
    <t>WARMTH II 50X74</t>
  </si>
  <si>
    <t>GP200463202-GW</t>
  </si>
  <si>
    <t>WARMTH II 52X78</t>
  </si>
  <si>
    <t>52X78</t>
  </si>
  <si>
    <t>GP200463203-BF</t>
  </si>
  <si>
    <t>WARMTH II 65X90</t>
  </si>
  <si>
    <t>GP10373-BA</t>
  </si>
  <si>
    <t>WOODS II 20X16</t>
  </si>
  <si>
    <t>GP10373-SA</t>
  </si>
  <si>
    <t>WOODS II 19X24</t>
  </si>
  <si>
    <t>GP10374-BA</t>
  </si>
  <si>
    <t>WOODS III 20X16</t>
  </si>
  <si>
    <t>GP10374-SA</t>
  </si>
  <si>
    <t>WOODS III 19X24</t>
  </si>
  <si>
    <t>GP200183101-GW</t>
  </si>
  <si>
    <t>10093226GMNT</t>
  </si>
  <si>
    <t>SANTA ROSA MOUNTAINS 42X33</t>
  </si>
  <si>
    <t>42x33</t>
  </si>
  <si>
    <t>GP2001831-GW</t>
  </si>
  <si>
    <t>10088668GMNT</t>
  </si>
  <si>
    <t>SANTA ROSA MOUNTAINS 62X47</t>
  </si>
  <si>
    <t>62x47</t>
  </si>
  <si>
    <t>GP200183201-GW</t>
  </si>
  <si>
    <t>10093224GMNT</t>
  </si>
  <si>
    <t>MONTEREY BAY 54X38</t>
  </si>
  <si>
    <t>54x38</t>
  </si>
  <si>
    <t>GP2001832-GW</t>
  </si>
  <si>
    <t>10088685GMNT</t>
  </si>
  <si>
    <t>MONTEREY BAY 78X55</t>
  </si>
  <si>
    <t>78x55</t>
  </si>
  <si>
    <t>GP200183301-GW</t>
  </si>
  <si>
    <t>10093225GMNT</t>
  </si>
  <si>
    <t>BIG SUR 48X33</t>
  </si>
  <si>
    <t>48x33</t>
  </si>
  <si>
    <t>GP2001833-GW</t>
  </si>
  <si>
    <t>10088667GMNT</t>
  </si>
  <si>
    <t>BIG SUR 68X47</t>
  </si>
  <si>
    <t>68x47</t>
  </si>
  <si>
    <t>GP2001835-GW</t>
  </si>
  <si>
    <t>10088676GMNT</t>
  </si>
  <si>
    <t>WATERFALL I 31X47</t>
  </si>
  <si>
    <t>GP2001836-GW</t>
  </si>
  <si>
    <t>10088677GMNT</t>
  </si>
  <si>
    <t>WATERFALL II 31X47</t>
  </si>
  <si>
    <t>GP2001837-GW</t>
  </si>
  <si>
    <t>WATERFALL III 31X47</t>
  </si>
  <si>
    <t>GP2001838-GW</t>
  </si>
  <si>
    <t>WATERFALL IV 31X47</t>
  </si>
  <si>
    <t>GP200184001-BC</t>
  </si>
  <si>
    <t>WATERFALL VI 64X96</t>
  </si>
  <si>
    <t>GP200184001-GW</t>
  </si>
  <si>
    <t>GP2001840-BC</t>
  </si>
  <si>
    <t>WATERFALL VI 31X47</t>
  </si>
  <si>
    <t>32X48</t>
  </si>
  <si>
    <t>GP2001840-GW</t>
  </si>
  <si>
    <t>10088670GMNT</t>
  </si>
  <si>
    <t>GP2001841-BC</t>
  </si>
  <si>
    <t>GP200184201-BC</t>
  </si>
  <si>
    <t>WATERFALL VIII 64X96</t>
  </si>
  <si>
    <t>GP200184201-GW</t>
  </si>
  <si>
    <t>GP2001842-BC</t>
  </si>
  <si>
    <t>WATERFALL VIII 31X47</t>
  </si>
  <si>
    <t>GP2001842-GW</t>
  </si>
  <si>
    <t>10088680GMNT</t>
  </si>
  <si>
    <t>GP2001843-GW</t>
  </si>
  <si>
    <t>10088672GMNT</t>
  </si>
  <si>
    <t>WATERFALL IX 31X47</t>
  </si>
  <si>
    <t>GP2001844-GW</t>
  </si>
  <si>
    <t>WATERFALL X 31X47</t>
  </si>
  <si>
    <t>GP2001845-GW</t>
  </si>
  <si>
    <t>WATERFALL XI 31X47</t>
  </si>
  <si>
    <t>GP2001846-BC</t>
  </si>
  <si>
    <t>GP2005011</t>
  </si>
  <si>
    <t>WEATHERED BOTTLES</t>
  </si>
  <si>
    <t>GP2005011-NF</t>
  </si>
  <si>
    <t>WEATHERED BOTTLES 20X16</t>
  </si>
  <si>
    <t>GP11294R-CB</t>
  </si>
  <si>
    <t>WEATHERED DOGS 30X20</t>
  </si>
  <si>
    <t>33X23</t>
  </si>
  <si>
    <t>GP11294R-GT</t>
  </si>
  <si>
    <t>GP11294R-GW</t>
  </si>
  <si>
    <t>WEAVER OF TALES 36X48</t>
  </si>
  <si>
    <t>GP2001621-BF</t>
  </si>
  <si>
    <t>WEIGHT OF DARK MATTER 40X30</t>
  </si>
  <si>
    <t>GP10220-GW</t>
  </si>
  <si>
    <t>WELLINGTON 24X24</t>
  </si>
  <si>
    <t>GP10220-NGM</t>
  </si>
  <si>
    <t>GP2001908-GW</t>
  </si>
  <si>
    <t>WEST COAST BEACH  60X40</t>
  </si>
  <si>
    <t>GPCB03</t>
  </si>
  <si>
    <t>WHAT IS PAINTING</t>
  </si>
  <si>
    <t>56x76</t>
  </si>
  <si>
    <t>GPCB04</t>
  </si>
  <si>
    <t>GP2003705-BC</t>
  </si>
  <si>
    <t>WHAT'S IN THE PAST 48X48</t>
  </si>
  <si>
    <t>GP2003705-GW</t>
  </si>
  <si>
    <t>GP2003705-NC</t>
  </si>
  <si>
    <t>GP2000412-GW</t>
  </si>
  <si>
    <t>10088639GMNT</t>
  </si>
  <si>
    <t>WHAT'S ON TONIGHT 40X47</t>
  </si>
  <si>
    <t>40x47</t>
  </si>
  <si>
    <t>WHEN I KNEW 68X48</t>
  </si>
  <si>
    <t>GP2003421-GW</t>
  </si>
  <si>
    <t>10088638GMNT</t>
  </si>
  <si>
    <t>WHERE WISHES FALL 60X30</t>
  </si>
  <si>
    <t>GP2003817-GC</t>
  </si>
  <si>
    <t>WHIFF OF JOY 24X48</t>
  </si>
  <si>
    <t>26X50</t>
  </si>
  <si>
    <t>GP10529-GW</t>
  </si>
  <si>
    <t>WHILE I SLEEP 44X60</t>
  </si>
  <si>
    <t>GP10529L-GW</t>
  </si>
  <si>
    <t>WHILE I SLEEP 44X60 L</t>
  </si>
  <si>
    <t>GP2000213-GW</t>
  </si>
  <si>
    <t>10088698GMNT</t>
  </si>
  <si>
    <t>WHILE THE SUN SETS I 48X60</t>
  </si>
  <si>
    <t xml:space="preserve">	GP2000214-GW</t>
  </si>
  <si>
    <t>10088671GMNT</t>
  </si>
  <si>
    <t>WHILE THE SUN SETS II 48X60</t>
  </si>
  <si>
    <t>GP11289-NF</t>
  </si>
  <si>
    <t>WHITE BARN 24X12</t>
  </si>
  <si>
    <t>24X12</t>
  </si>
  <si>
    <t>25X13</t>
  </si>
  <si>
    <t>GP11289R-GT</t>
  </si>
  <si>
    <t>WHITE BARN 30X20</t>
  </si>
  <si>
    <t>GP11289R-GW</t>
  </si>
  <si>
    <t>GP11289R-WF</t>
  </si>
  <si>
    <t>GP10244-BF</t>
  </si>
  <si>
    <t>10011710BLCK</t>
  </si>
  <si>
    <t>WHITE CHAPEL 48X60</t>
  </si>
  <si>
    <t>GP10244-NF</t>
  </si>
  <si>
    <t>10011710NATL</t>
  </si>
  <si>
    <t>GP10244-NGM</t>
  </si>
  <si>
    <t>10011710BLK</t>
  </si>
  <si>
    <t>GP10383-NF</t>
  </si>
  <si>
    <t>WHITE FENCES 5 24X39 (SOLAGE)</t>
  </si>
  <si>
    <t>24x39</t>
  </si>
  <si>
    <t>25x40</t>
  </si>
  <si>
    <t>GP2004221-GW</t>
  </si>
  <si>
    <t>10074835GMNT</t>
  </si>
  <si>
    <t>WHITE ON GREY SCRIBBLES I 16X16</t>
  </si>
  <si>
    <t>GP2004222-GW</t>
  </si>
  <si>
    <t>10074836GMNT</t>
  </si>
  <si>
    <t>WHITE ON GREY SCRIBBLES II 16X16</t>
  </si>
  <si>
    <t>GP2004223-GW</t>
  </si>
  <si>
    <t>10074837GMNT</t>
  </si>
  <si>
    <t>WHITE ON GREY SCRIBBLES III 16X16</t>
  </si>
  <si>
    <t>GP2004224-GW</t>
  </si>
  <si>
    <t>10074838GMNT</t>
  </si>
  <si>
    <t>WHITE ON GREY SCRIBBLES IV 16X16</t>
  </si>
  <si>
    <t>GP2004225-GW</t>
  </si>
  <si>
    <t>10074839GMNT</t>
  </si>
  <si>
    <t>WHITE ON GREY SCRIBBLES V 36X36</t>
  </si>
  <si>
    <t>GP2004226-GW</t>
  </si>
  <si>
    <t>10074840GMNT</t>
  </si>
  <si>
    <t>WHITE ON GREY SCRIBBLES VI 36X36</t>
  </si>
  <si>
    <t>GP2004227-GW</t>
  </si>
  <si>
    <t>10074845GMNT</t>
  </si>
  <si>
    <t>WHITE ON GREY SCRIBBLES VII 36X36</t>
  </si>
  <si>
    <t>GP2004228-GW</t>
  </si>
  <si>
    <t>10074849GMNT</t>
  </si>
  <si>
    <t>WHITE ON GREY SCRIBBLES VIII 36X36</t>
  </si>
  <si>
    <t>GP10338-NGM</t>
  </si>
  <si>
    <t>10014678NATL</t>
  </si>
  <si>
    <t>WHITE OUT I 48X60</t>
  </si>
  <si>
    <t>GP2004905-NF</t>
  </si>
  <si>
    <t>WHITE ROCK I 40X40</t>
  </si>
  <si>
    <t>GP2004906-NF</t>
  </si>
  <si>
    <t>WHITE ROCK II 40X40</t>
  </si>
  <si>
    <t>GP2004507-BF</t>
  </si>
  <si>
    <t>WHITE SEA I 55X70</t>
  </si>
  <si>
    <t>GP200452101-BF</t>
  </si>
  <si>
    <t>WHITE SEA II  48X38</t>
  </si>
  <si>
    <t>49X39</t>
  </si>
  <si>
    <t>GP2004521-BF</t>
  </si>
  <si>
    <t>WHITE SEA II  59X47</t>
  </si>
  <si>
    <t>59X47</t>
  </si>
  <si>
    <t>GP2004521S-BF</t>
  </si>
  <si>
    <t xml:space="preserve">WHITE SEA II 60X48 </t>
  </si>
  <si>
    <t>GP2004521S-GW</t>
  </si>
  <si>
    <t>GP2004521S-NF</t>
  </si>
  <si>
    <t>GP2004521AP-UF</t>
  </si>
  <si>
    <t xml:space="preserve">WHITE SEA II 60X48 Art Proof Unframed </t>
  </si>
  <si>
    <t>GP200452201-BF</t>
  </si>
  <si>
    <t>WHITE SEA III 48X38</t>
  </si>
  <si>
    <t>GP200452201-GW</t>
  </si>
  <si>
    <t>GP200452201-NF</t>
  </si>
  <si>
    <t>GP200452201R-BA</t>
  </si>
  <si>
    <t>GP200452201R-UF</t>
  </si>
  <si>
    <t>GP2004522-BF</t>
  </si>
  <si>
    <t>WHITE SEA III 59X47</t>
  </si>
  <si>
    <t>GP20045221S-BF</t>
  </si>
  <si>
    <t xml:space="preserve">WHITE SEA III 60X48 </t>
  </si>
  <si>
    <t>GP20045221S-GW</t>
  </si>
  <si>
    <t>GP20045221S-NF</t>
  </si>
  <si>
    <t>GP20045221AP-UF</t>
  </si>
  <si>
    <t>WHITE SEA III 60X48 Art Proof Unframed</t>
  </si>
  <si>
    <t>GP200530701-GW</t>
  </si>
  <si>
    <t>WILDFLOWER II 12X12</t>
  </si>
  <si>
    <t>GP2005307WP-BA</t>
  </si>
  <si>
    <t xml:space="preserve">WILDFLOWER II 16X16 </t>
  </si>
  <si>
    <t>GP2005307WP-NA</t>
  </si>
  <si>
    <t>GP2005307WP-UF</t>
  </si>
  <si>
    <t>GP2005112-NGM</t>
  </si>
  <si>
    <t>WINDING 30X40</t>
  </si>
  <si>
    <t>GP2005112S-NGM</t>
  </si>
  <si>
    <t xml:space="preserve">WINDING 30X40 </t>
  </si>
  <si>
    <t>GP2005112AP-UF</t>
  </si>
  <si>
    <t>WINDING 30X40 Art Proof Unframed</t>
  </si>
  <si>
    <t>GP2001108-BA</t>
  </si>
  <si>
    <t>WINDSWEPT 22X30</t>
  </si>
  <si>
    <t>WINTER SOLSTICE 16X20</t>
  </si>
  <si>
    <t>GPCB155</t>
  </si>
  <si>
    <t>WITHIN THE FOREST</t>
  </si>
  <si>
    <t>GP2000234-BF</t>
  </si>
  <si>
    <t>WOOD FLOOR 48X58</t>
  </si>
  <si>
    <t>48X58</t>
  </si>
  <si>
    <t>49X59</t>
  </si>
  <si>
    <t>GP2001847-GW</t>
  </si>
  <si>
    <t>WATERFALL XIII 31X47</t>
  </si>
  <si>
    <t>GP2001848-GW</t>
  </si>
  <si>
    <t>10088650GMNT</t>
  </si>
  <si>
    <t>WATERFALL XIV 31X47</t>
  </si>
  <si>
    <t>GPCB49</t>
  </si>
  <si>
    <t>WOODS II</t>
  </si>
  <si>
    <t>24x19</t>
  </si>
  <si>
    <t>GPCB50</t>
  </si>
  <si>
    <t>GPCB51</t>
  </si>
  <si>
    <t>SNOW ON TREES I</t>
  </si>
  <si>
    <t>22x17</t>
  </si>
  <si>
    <t>GPCB52</t>
  </si>
  <si>
    <t>GPCB53</t>
  </si>
  <si>
    <t>SNOW ON TREES III</t>
  </si>
  <si>
    <t>GPCB54</t>
  </si>
  <si>
    <t>GPCB60</t>
  </si>
  <si>
    <t>WORDS UNSAID</t>
  </si>
  <si>
    <t>50x38</t>
  </si>
  <si>
    <t xml:space="preserve">	GP2002505-GW</t>
  </si>
  <si>
    <t>WORDS UNSAID 50X38</t>
  </si>
  <si>
    <t xml:space="preserve">	GP200250501-BA</t>
  </si>
  <si>
    <t>WORDS UNSAID 60X48</t>
  </si>
  <si>
    <t>GP2006837-BF</t>
  </si>
  <si>
    <t>WRATH 48X72</t>
  </si>
  <si>
    <t>GP2006837-GW</t>
  </si>
  <si>
    <t>XOXO 30X40</t>
  </si>
  <si>
    <t>GP2004025-GW</t>
  </si>
  <si>
    <t>YOU CAN'T TASTE VICTORY 60X48</t>
  </si>
  <si>
    <t>GP2000215-BA</t>
  </si>
  <si>
    <t>YOU HERE ALL ALONE 30X40</t>
  </si>
  <si>
    <t>32x42</t>
  </si>
  <si>
    <t>GP2000215-NA</t>
  </si>
  <si>
    <t>GP2000215-UF</t>
  </si>
  <si>
    <t>GP2000215-AP</t>
  </si>
  <si>
    <t>YOU HERE ALL ALONE 30X40 ART PROOF</t>
  </si>
  <si>
    <t>GP200021501-BA</t>
  </si>
  <si>
    <t>YOU HERE ALL ALONE 34X40</t>
  </si>
  <si>
    <t>34X40</t>
  </si>
  <si>
    <t>36X42</t>
  </si>
  <si>
    <t>GP2006608-GW</t>
  </si>
  <si>
    <t>YOU'RE MINE 80X60</t>
  </si>
  <si>
    <t>GP1128303SR-CB</t>
  </si>
  <si>
    <t>YOUNG MAN 20X30</t>
  </si>
  <si>
    <t>GP1128302-GT</t>
  </si>
  <si>
    <t>YOUNG MAN 24X30</t>
  </si>
  <si>
    <t>GP1128301SR-CB</t>
  </si>
  <si>
    <t>YOUNG MAN 40X60</t>
  </si>
  <si>
    <t>43X63</t>
  </si>
  <si>
    <t>GP11283R-CB</t>
  </si>
  <si>
    <t>GP11283R-GW</t>
  </si>
  <si>
    <t>GP11283SR-CB</t>
  </si>
  <si>
    <t>GP2010205-GT</t>
  </si>
  <si>
    <t>YOUNG WOMAN, WITH 'PUCK' THE DOG 14X20</t>
  </si>
  <si>
    <t>GP2005106-NGM</t>
  </si>
  <si>
    <t>ZEPHYR 30X40</t>
  </si>
  <si>
    <t>GP2005106AP-UF</t>
  </si>
  <si>
    <t>ZEPHYR 30X40 art proof</t>
  </si>
  <si>
    <t>GP2005106S-NGM</t>
  </si>
  <si>
    <t>ZEPHYR 30X40 Synograph Box Frame</t>
  </si>
  <si>
    <t>GP2001435-BF</t>
  </si>
  <si>
    <t>DOMME 60X40</t>
  </si>
  <si>
    <t>GP2001435-NF</t>
  </si>
  <si>
    <t xml:space="preserve">INACTION 16X20 </t>
  </si>
  <si>
    <t>REDUCTIVE</t>
  </si>
  <si>
    <t>LOW TEXTURE</t>
  </si>
  <si>
    <t>SYNOGRAPH</t>
  </si>
  <si>
    <t>SONDER PRICING:</t>
  </si>
  <si>
    <t>SM &lt;40"</t>
  </si>
  <si>
    <t>CB2 PRICING</t>
  </si>
  <si>
    <t>REVISED</t>
  </si>
  <si>
    <t>MD 40-59"</t>
  </si>
  <si>
    <t>L+W</t>
  </si>
  <si>
    <t>LG 60-79"</t>
  </si>
  <si>
    <t>XL 80-99"</t>
  </si>
  <si>
    <t>XXL 100-139"</t>
  </si>
  <si>
    <t>XXXL 140"+</t>
  </si>
  <si>
    <t>WSP</t>
  </si>
  <si>
    <t>CB2 RSP</t>
  </si>
  <si>
    <t>GP50010104</t>
  </si>
  <si>
    <t>QUILT GREY DOVE/TURTLEDOVE</t>
  </si>
  <si>
    <t>Astek</t>
  </si>
  <si>
    <t>GP50010103</t>
  </si>
  <si>
    <t>PEACOCK GREY</t>
  </si>
  <si>
    <t>GP50010102</t>
  </si>
  <si>
    <t>BOTANICAL ILLUSTRATION 01 DOVE/TURTLEDOVE</t>
  </si>
  <si>
    <t>GP50010101</t>
  </si>
  <si>
    <t>BOTANICAL ILLUSTRATION 01-BRISTOL BLACK</t>
  </si>
  <si>
    <t>Item</t>
  </si>
  <si>
    <t>Cost</t>
  </si>
  <si>
    <t>Notes</t>
  </si>
  <si>
    <t>PRINT BORDERS - Add this amout to VO</t>
  </si>
  <si>
    <t>Canvas: Print Border &lt;58X58"</t>
  </si>
  <si>
    <t>Canvas: Print Border &gt;58X58" GW only</t>
  </si>
  <si>
    <t>2" stretcher bar</t>
  </si>
  <si>
    <t>Canvas: Print Border for Reductive</t>
  </si>
  <si>
    <t>canvas border</t>
  </si>
  <si>
    <t>MDF: No border</t>
  </si>
  <si>
    <t>Works on Paper (framed and UF/AP)</t>
  </si>
  <si>
    <t>Ink Wash: No border.Cut to VO</t>
  </si>
  <si>
    <t>CANVAS</t>
  </si>
  <si>
    <t>Cost (SF)</t>
  </si>
  <si>
    <t>Aurora SUV Satin Canvas</t>
  </si>
  <si>
    <r>
      <rPr>
        <sz val="12"/>
        <color theme="1"/>
        <rFont val="Calibri"/>
        <family val="2"/>
      </rPr>
      <t>Cost /SF Canvas Plus</t>
    </r>
    <r>
      <rPr>
        <sz val="12"/>
        <color theme="1"/>
        <rFont val="Calibri"/>
        <family val="2"/>
      </rPr>
      <t xml:space="preserve"> Waste</t>
    </r>
  </si>
  <si>
    <t>(10.23 $16.80 to $16.25 122" per yard cost)</t>
  </si>
  <si>
    <t>Canvas Waste</t>
  </si>
  <si>
    <t xml:space="preserve">Canvas for Reductive </t>
  </si>
  <si>
    <t>Cost /SF Canvas Plus Waste</t>
  </si>
  <si>
    <t xml:space="preserve">PAPER </t>
  </si>
  <si>
    <t>Rag Paper Cost (SF)</t>
  </si>
  <si>
    <t>Breathing Color 50"x50"</t>
  </si>
  <si>
    <t>Price Incl Waste</t>
  </si>
  <si>
    <t>Rag Paper Waste</t>
  </si>
  <si>
    <t>Poster Paper /SF 200g</t>
  </si>
  <si>
    <t>100 feet x 60"</t>
  </si>
  <si>
    <t>Price /SF inc waste</t>
  </si>
  <si>
    <t>Birch</t>
  </si>
  <si>
    <t>48x96</t>
  </si>
  <si>
    <t>Incl Wast</t>
  </si>
  <si>
    <t>PETG</t>
  </si>
  <si>
    <t>60x96</t>
  </si>
  <si>
    <t>Poly Carb</t>
  </si>
  <si>
    <t>?</t>
  </si>
  <si>
    <t>Need to get real price. Guestimate</t>
  </si>
  <si>
    <r>
      <t xml:space="preserve">MDF 1/8 Coated </t>
    </r>
    <r>
      <rPr>
        <sz val="10"/>
        <color theme="1"/>
        <rFont val="Calibri"/>
        <family val="2"/>
      </rPr>
      <t>(PUR adhsv 9.2.21)</t>
    </r>
  </si>
  <si>
    <t>Inca Ink</t>
  </si>
  <si>
    <t>Grams/sf Synograph</t>
  </si>
  <si>
    <t>Grams/SF from Inca Synograph</t>
  </si>
  <si>
    <t>Labor/print:</t>
  </si>
  <si>
    <t>Ink Cost/SF Synograph</t>
  </si>
  <si>
    <t>Cost per Gram</t>
  </si>
  <si>
    <t>Inca Grams/SF Reductive</t>
  </si>
  <si>
    <t>Grams/SF from Inca Reductive</t>
  </si>
  <si>
    <t>Inca cost/SF Reductive</t>
  </si>
  <si>
    <t>Swiss Q Ink -Synograph</t>
  </si>
  <si>
    <t>Ink1</t>
  </si>
  <si>
    <t>Ink2</t>
  </si>
  <si>
    <r>
      <rPr>
        <sz val="12"/>
        <color theme="1"/>
        <rFont val="Calibri"/>
        <family val="2"/>
      </rPr>
      <t>Ml</t>
    </r>
    <r>
      <rPr>
        <sz val="12"/>
        <color theme="1"/>
        <rFont val="Calibri"/>
        <family val="2"/>
      </rPr>
      <t>/sf</t>
    </r>
  </si>
  <si>
    <t>ML/SF Avg</t>
  </si>
  <si>
    <t>Ink Cost/SF</t>
  </si>
  <si>
    <t>Swiss Q Ink -Reductive</t>
  </si>
  <si>
    <t>ML/SF</t>
  </si>
  <si>
    <t>3.5 mins to print 18.3 SF</t>
  </si>
  <si>
    <t>mins/sf</t>
  </si>
  <si>
    <t>$/SF</t>
  </si>
  <si>
    <t>Labor/hr:</t>
  </si>
  <si>
    <t>Labor Cost/SF</t>
  </si>
  <si>
    <t xml:space="preserve"> ** For reductive + varnish </t>
  </si>
  <si>
    <t>Epson Ink</t>
  </si>
  <si>
    <r>
      <t>Ink Cost/</t>
    </r>
    <r>
      <rPr>
        <sz val="12"/>
        <color theme="1"/>
        <rFont val="Calibri"/>
        <family val="2"/>
      </rPr>
      <t>ML</t>
    </r>
  </si>
  <si>
    <t>Speed</t>
  </si>
  <si>
    <t>SF/Hr:</t>
  </si>
  <si>
    <t>Inc. of QC check</t>
  </si>
  <si>
    <t>CANON Printer</t>
  </si>
  <si>
    <t>Photo border</t>
  </si>
  <si>
    <t>1" each side</t>
  </si>
  <si>
    <t>Meighan Morrison border</t>
  </si>
  <si>
    <t xml:space="preserve">Paper - </t>
  </si>
  <si>
    <t>LexJet Epson Hot/Cold Press</t>
  </si>
  <si>
    <t>24" $/inch</t>
  </si>
  <si>
    <t>44" $/inch</t>
  </si>
  <si>
    <t>60" $/inch</t>
  </si>
  <si>
    <t>Canon Ml/sf</t>
  </si>
  <si>
    <t>INK/SF ML</t>
  </si>
  <si>
    <t>INK/SF $</t>
  </si>
  <si>
    <t>Stretcher Bar</t>
  </si>
  <si>
    <t>Up to 24x24</t>
  </si>
  <si>
    <t>No corner brace</t>
  </si>
  <si>
    <t xml:space="preserve"> &gt;25x25 to 48x48</t>
  </si>
  <si>
    <t>16" corner braces</t>
  </si>
  <si>
    <t>Feet of Stretcher bar</t>
  </si>
  <si>
    <r>
      <t>&gt;</t>
    </r>
    <r>
      <rPr>
        <sz val="12"/>
        <color theme="1"/>
        <rFont val="Calibri"/>
        <family val="2"/>
      </rPr>
      <t>=36"</t>
    </r>
    <r>
      <rPr>
        <sz val="12"/>
        <color theme="1"/>
        <rFont val="Calibri"/>
        <family val="2"/>
      </rPr>
      <t xml:space="preserve"> but &lt;72"</t>
    </r>
  </si>
  <si>
    <t>Add X brace</t>
  </si>
  <si>
    <t>Feet of Stretcher bar + Min VO</t>
  </si>
  <si>
    <t>&gt;72"</t>
  </si>
  <si>
    <t>Add 2 x X brace</t>
  </si>
  <si>
    <t>Feet of Stretcher bar + 2x Min VO</t>
  </si>
  <si>
    <t>Stretcher bar cost 1"</t>
  </si>
  <si>
    <t>Cali Frame</t>
  </si>
  <si>
    <t>Stretcher Bar Waste</t>
  </si>
  <si>
    <t>Stretcher bar cost 2"</t>
  </si>
  <si>
    <t>Use 2" stretcher bar for min side &gt;=58"</t>
  </si>
  <si>
    <t>Labor Cost/unit</t>
  </si>
  <si>
    <t>Finish</t>
  </si>
  <si>
    <t>Paper/hardware</t>
  </si>
  <si>
    <t>Guestimates</t>
  </si>
  <si>
    <t>Finish Labor/unit</t>
  </si>
  <si>
    <t>Total Finish cost</t>
  </si>
  <si>
    <t>ECOMM TRIANGLE PACK</t>
  </si>
  <si>
    <t>24"</t>
  </si>
  <si>
    <t>36"</t>
  </si>
  <si>
    <t>48"</t>
  </si>
  <si>
    <t>60"</t>
  </si>
  <si>
    <t>Triangle Tube materials</t>
  </si>
  <si>
    <t>Corrugated 50X74</t>
  </si>
  <si>
    <t>Total Labor</t>
  </si>
  <si>
    <t>Corrugated 78X52</t>
  </si>
  <si>
    <t>Pack</t>
  </si>
  <si>
    <t>Box/Pack/Label</t>
  </si>
  <si>
    <t>Corrugated cardboard SF</t>
  </si>
  <si>
    <t>Add 12.5" to OD of item x2 for box and lid</t>
  </si>
  <si>
    <t>Corrugated cardboard Cost</t>
  </si>
  <si>
    <t>Price Inc waste</t>
  </si>
  <si>
    <t>Check price</t>
  </si>
  <si>
    <t>Corrugated Waste</t>
  </si>
  <si>
    <t>Foam Pillows</t>
  </si>
  <si>
    <t>Guestimate</t>
  </si>
  <si>
    <t>Wrapping &amp;Labels</t>
  </si>
  <si>
    <t>Labor per box</t>
  </si>
  <si>
    <t>Small (&lt;42"x42")</t>
  </si>
  <si>
    <t>Can be made in one sheet</t>
  </si>
  <si>
    <t>Large (&lt;42")</t>
  </si>
  <si>
    <t>4 sheets must be cut and taped</t>
  </si>
  <si>
    <t>Labor pack/label</t>
  </si>
  <si>
    <t>Cost of small Box Pillow/Labels:</t>
  </si>
  <si>
    <t>Cost of Large Box Pillow/Labels:</t>
  </si>
  <si>
    <t>Gaylord Pack by Factory</t>
  </si>
  <si>
    <t>Labels</t>
  </si>
  <si>
    <t>Add per unit for corners &amp; Gaylord box</t>
  </si>
  <si>
    <t>Cali Example:</t>
  </si>
  <si>
    <t>Natural Float Frame 60X80</t>
  </si>
  <si>
    <t>Stretch/Frame/Finish/Box/Ship</t>
  </si>
  <si>
    <t>If GP Stretches</t>
  </si>
  <si>
    <t>Frame/Finish/Box/Ship</t>
  </si>
  <si>
    <t>Finish/Pack/Ship</t>
  </si>
  <si>
    <t>Frame only then becomes</t>
  </si>
  <si>
    <t>vs Stretch of $30?</t>
  </si>
  <si>
    <t>Gayord discount (no box)</t>
  </si>
  <si>
    <t>Box must cost</t>
  </si>
  <si>
    <t>Cost to finish/gaylord ship</t>
  </si>
  <si>
    <t>GP labor per unit (cut/print)</t>
  </si>
  <si>
    <t>Inventory ID</t>
  </si>
  <si>
    <t>Width</t>
  </si>
  <si>
    <t>Length</t>
  </si>
  <si>
    <t>Difference</t>
  </si>
  <si>
    <t>% Increase</t>
  </si>
  <si>
    <t>Portrait</t>
  </si>
  <si>
    <t>Landscape</t>
  </si>
  <si>
    <t>BCA 6X15</t>
  </si>
  <si>
    <t>Blk Cap -703101 Acrylic 6X15</t>
  </si>
  <si>
    <t>BCA 7X10</t>
  </si>
  <si>
    <t>Blk Cap -703101 Acrylic 7X10</t>
  </si>
  <si>
    <t>BCA 7X11</t>
  </si>
  <si>
    <t>Blk Cap -703101 Acrylic 7X11</t>
  </si>
  <si>
    <t>BCA 8X10</t>
  </si>
  <si>
    <t>Blk Cap -703101 Acrylic 8X10</t>
  </si>
  <si>
    <t>BCA 8X12</t>
  </si>
  <si>
    <t>Blk Cap -703101 Acrylic 8X12</t>
  </si>
  <si>
    <t>BCA 10X16</t>
  </si>
  <si>
    <t>Blk Cap -703101 Acrylic 10X16</t>
  </si>
  <si>
    <t>BCA 10X24</t>
  </si>
  <si>
    <t>Blk Cap -703101 Acrylic 10X24</t>
  </si>
  <si>
    <t>BCA 11X13</t>
  </si>
  <si>
    <t>Blk Cap -703101 Acrylic 11X13</t>
  </si>
  <si>
    <t>BCA 12X12</t>
  </si>
  <si>
    <t>Blk Cap -703101 Acrylic 12X12</t>
  </si>
  <si>
    <t>NEED PRICE</t>
  </si>
  <si>
    <t>BCA 12X16</t>
  </si>
  <si>
    <t>Blk Cap -703101 Acrylic 12X16</t>
  </si>
  <si>
    <t>BCA 12X20</t>
  </si>
  <si>
    <t>Blk Cap -703101 Acrylic 12X20</t>
  </si>
  <si>
    <t>BCA 12X24</t>
  </si>
  <si>
    <t>Blk Cap -703101 Acrylic 12X24</t>
  </si>
  <si>
    <t>BCA 13X20</t>
  </si>
  <si>
    <t>Blk Cap -703101 Acrylic 13X20</t>
  </si>
  <si>
    <t>BCA 13X25</t>
  </si>
  <si>
    <t>Blk Cap -703101 Acrylic 13X25</t>
  </si>
  <si>
    <t>BCA 14X20</t>
  </si>
  <si>
    <t>Blk Cap -703101 Acrylic 14X20</t>
  </si>
  <si>
    <t>BCA 14X26</t>
  </si>
  <si>
    <t>Blk Cap -703101 Acrylic 14X26</t>
  </si>
  <si>
    <t>BCA 15X20</t>
  </si>
  <si>
    <t>Blk Cap -703101 Acrylic 15X20</t>
  </si>
  <si>
    <t>BCA 15X24</t>
  </si>
  <si>
    <t>Blk Cap -703101 Acrylic 15X24</t>
  </si>
  <si>
    <t>BCA 16X16</t>
  </si>
  <si>
    <t>Blk Cap -703101 Acrylic 16X16</t>
  </si>
  <si>
    <t>BCA 16X20</t>
  </si>
  <si>
    <t>Blk Cap -703101 Acrylic 16X20</t>
  </si>
  <si>
    <t>BCA 16X24</t>
  </si>
  <si>
    <t>Blk Cap -703101 Acrylic 16X24</t>
  </si>
  <si>
    <t>BCA 17X17</t>
  </si>
  <si>
    <t>Blk Cap -703101 Acrylic 17X17</t>
  </si>
  <si>
    <t>BCA 17X22</t>
  </si>
  <si>
    <t>Blk Cap -703101 Acrylic 17X22</t>
  </si>
  <si>
    <t>BCA 18X24</t>
  </si>
  <si>
    <t>Blk Cap -703101 Acrylic 18X24</t>
  </si>
  <si>
    <t>BCA 18X30</t>
  </si>
  <si>
    <t>Blk Cap -703101 Acrylic 18X30</t>
  </si>
  <si>
    <t>BCA 19X19</t>
  </si>
  <si>
    <t>Blk Cap -703101 Acrylic 19X19</t>
  </si>
  <si>
    <t>BCA 19X24</t>
  </si>
  <si>
    <t>Blk Cap -703101 Acrylic 19X24</t>
  </si>
  <si>
    <t>BCA 20X20</t>
  </si>
  <si>
    <t>Blk Cap -703101 Acrylic 20X20</t>
  </si>
  <si>
    <t>BCA 20X24</t>
  </si>
  <si>
    <t>Blk Cap -703101 Acrylic 20X24</t>
  </si>
  <si>
    <t>BCA 20x30</t>
  </si>
  <si>
    <t>Blk Cap -703101 Acrylic 20x30</t>
  </si>
  <si>
    <t>BCA 22x30</t>
  </si>
  <si>
    <t>Blk Cap -703101 Acrylic 22x30</t>
  </si>
  <si>
    <t>BCA 24X24</t>
  </si>
  <si>
    <t>Blk Cap -703101 Acrylic 24X24</t>
  </si>
  <si>
    <t>BCA 24X30</t>
  </si>
  <si>
    <t>Blk Cap -703101 Acrylic 24X30</t>
  </si>
  <si>
    <t>BCA 24X32</t>
  </si>
  <si>
    <t>Blk Cap -703101 Acrylic 24X32</t>
  </si>
  <si>
    <t>BCA 24X33</t>
  </si>
  <si>
    <t>Blk Cap -703101 Acrylic 24X33</t>
  </si>
  <si>
    <t>BCA 24X36</t>
  </si>
  <si>
    <t>Blk Cap -703101 Acrylic 24X36</t>
  </si>
  <si>
    <t>BCA 26X35</t>
  </si>
  <si>
    <t>Blk Cap -703101 Acrylic 26X35</t>
  </si>
  <si>
    <t>BCA 30x38</t>
  </si>
  <si>
    <t>Blk Cap -703101 Acrylic 30X38</t>
  </si>
  <si>
    <t>BCA 30x40</t>
  </si>
  <si>
    <t>Blk Cap -703101 Acrylic 30X40</t>
  </si>
  <si>
    <t>BCA 30x42</t>
  </si>
  <si>
    <t>Blk Cap -703101 Acrylic 30X42</t>
  </si>
  <si>
    <t>BCA 32X44</t>
  </si>
  <si>
    <t>Blk Cap -703101 Acrylic 32X44</t>
  </si>
  <si>
    <t>BCA 34X40</t>
  </si>
  <si>
    <t>Blk Cap -703101 Acrylic 34X40</t>
  </si>
  <si>
    <t>BCA 36X45</t>
  </si>
  <si>
    <t>Blk Cap -704100 Acrylic 36X45</t>
  </si>
  <si>
    <t>BCA 36X48</t>
  </si>
  <si>
    <t>Blk Cap -704100 Acrylic 36X48</t>
  </si>
  <si>
    <t>BCA 40X60</t>
  </si>
  <si>
    <t>Blk Cap -704100 Acrylic 40X60</t>
  </si>
  <si>
    <t>BCA 44X57</t>
  </si>
  <si>
    <t>Blk Cap -704100 Acrylic 44X57</t>
  </si>
  <si>
    <t>BCA 48X60</t>
  </si>
  <si>
    <t>Blk Cap -704100 Acrylic 48X60</t>
  </si>
  <si>
    <t>BCA 60X60</t>
  </si>
  <si>
    <t>Blk Cap -704100 Acrylic 60X60</t>
  </si>
  <si>
    <t>BCA 60X72</t>
  </si>
  <si>
    <t>Blk Cap -704100 Acrylic 60X72</t>
  </si>
  <si>
    <t>BCA 72X72</t>
  </si>
  <si>
    <t>Blk Cap -704100 Acrylic 72X72</t>
  </si>
  <si>
    <t/>
  </si>
  <si>
    <t>NCA 7X10</t>
  </si>
  <si>
    <t>Nat Cap Acrylic 703600 7X10</t>
  </si>
  <si>
    <t>NCA 8X12</t>
  </si>
  <si>
    <t>Nat Cap Acrylic 703600 8X12</t>
  </si>
  <si>
    <t>NCA 9X13</t>
  </si>
  <si>
    <t>Nat Cap Acrylic 703600 9X13</t>
  </si>
  <si>
    <t>NCA 9X15</t>
  </si>
  <si>
    <t>Nat Cap Acrylic 703600 9X15</t>
  </si>
  <si>
    <t>NCA 12X12</t>
  </si>
  <si>
    <t>Nat Cap Acrylic 703600 12X12</t>
  </si>
  <si>
    <t>NCA 12X14</t>
  </si>
  <si>
    <t>Nat Cap Acrylic 703600 12X14</t>
  </si>
  <si>
    <t>NCA 12X16</t>
  </si>
  <si>
    <t>Nat Cap Acrylic 703600 12X16</t>
  </si>
  <si>
    <t>NCA 16X20</t>
  </si>
  <si>
    <t>Nat Cap Acrylic 703600 16x20</t>
  </si>
  <si>
    <t>NCA 20x24</t>
  </si>
  <si>
    <t>Nat Cap Acrylic 703600 20x24</t>
  </si>
  <si>
    <t>NCA 24X30</t>
  </si>
  <si>
    <t>Nat Cap Acrylic 703600 24X30</t>
  </si>
  <si>
    <t>NCA 30x42</t>
  </si>
  <si>
    <t>Nat Cap Acrylic 703600 30x42</t>
  </si>
  <si>
    <t>NCA 32X44</t>
  </si>
  <si>
    <t>Nat Cap Acrylic 703600 32x44</t>
  </si>
  <si>
    <t>NCA 36X45</t>
  </si>
  <si>
    <t>Nat Cap Acrylic 704600 36x45</t>
  </si>
  <si>
    <t>NCA 36X48</t>
  </si>
  <si>
    <t>Nat Cap Acrylic 704600 36x48</t>
  </si>
  <si>
    <t>NCA 48X60</t>
  </si>
  <si>
    <t>Nat Cap Acrylic 704600 60X48</t>
  </si>
  <si>
    <t>NCA 60X60</t>
  </si>
  <si>
    <t>Nat Cap Acrylic 704600 60X60</t>
  </si>
  <si>
    <t>NCA 60X72</t>
  </si>
  <si>
    <t>Nat Cap Acrylic704600 60x72</t>
  </si>
  <si>
    <t>NCA 72X72</t>
  </si>
  <si>
    <t>Nat Cap Acrylic 704600 72x72</t>
  </si>
  <si>
    <t>WCA 8X12</t>
  </si>
  <si>
    <t>Wal Cap Acrylic 703700 8X12</t>
  </si>
  <si>
    <t>WCA 10X12</t>
  </si>
  <si>
    <t>Wal Cap Acrylic 703700 10X12</t>
  </si>
  <si>
    <t>WCA 12X14</t>
  </si>
  <si>
    <t>Wal Cap Acrylic 703700 12X14</t>
  </si>
  <si>
    <t>WCA 16X20</t>
  </si>
  <si>
    <t>Wal Cap Acrylic 703700 16X20</t>
  </si>
  <si>
    <t>WCA 16X24</t>
  </si>
  <si>
    <t>Wal Cap Acrylic 703700 16X24</t>
  </si>
  <si>
    <t>WCA 24X36</t>
  </si>
  <si>
    <t>Wal Cap Acrylic 703700 24X36</t>
  </si>
  <si>
    <t>WHCA 10X12</t>
  </si>
  <si>
    <t>White Cap Acrylic 703201 10X12</t>
  </si>
  <si>
    <t>WHCA 16X20</t>
  </si>
  <si>
    <t>White Cap Acrylic 703201 16X20</t>
  </si>
  <si>
    <t>WHCA 16x24</t>
  </si>
  <si>
    <t>White Cap Acrylic 703201 16X24</t>
  </si>
  <si>
    <t>SSB2.0 GLD 48X60. (GCA 48X60)</t>
  </si>
  <si>
    <t>GLD Cap Shadow Box w/Acrylic 704310 Float Mount w/2" White Mat to show 48X60</t>
  </si>
  <si>
    <t>SSB2.0 GLD 65X80  (GCA 65X80)</t>
  </si>
  <si>
    <t>GLD Cap Shadow Box w/Acrylic 704310 Float Mount w/2" White Mat to show 65X80</t>
  </si>
  <si>
    <t>BCAM2 5X7</t>
  </si>
  <si>
    <t>Blk Cap Acrylic -703101 w/Matt 3.5LR, 4.5TB (finish to 12X16)</t>
  </si>
  <si>
    <t>BCAM2 7X11</t>
  </si>
  <si>
    <t>Blk Cap Acrylic -703101 w/2" Matt 7X11</t>
  </si>
  <si>
    <t>BCAM3 7X11</t>
  </si>
  <si>
    <t>Blk Cap Acrylic -703101 w/3" Matt 7X11</t>
  </si>
  <si>
    <t>BCAM4 7X11</t>
  </si>
  <si>
    <t>Blk Cap Acrylic -703101 w/Matt finish to 16X20</t>
  </si>
  <si>
    <t>FI</t>
  </si>
  <si>
    <t>BCAM2 6X7</t>
  </si>
  <si>
    <t>BCAM2 8X8</t>
  </si>
  <si>
    <t>BLk Cap Acrylic -703101 w/2" Matt 8X8</t>
  </si>
  <si>
    <t>NCAM 3X4</t>
  </si>
  <si>
    <t>Nat Cap Acrylic-707600 w/2"side x 3"top/bot MAT</t>
  </si>
  <si>
    <t>NCAM 6X5</t>
  </si>
  <si>
    <t>Nat Cap Acrylic-707600 w/4"side x 6.5"top/bot MAT</t>
  </si>
  <si>
    <t>NCAM 6X8</t>
  </si>
  <si>
    <t>Nat Cap Acrylic-707600 w/5" side x 6" t/b MAT</t>
  </si>
  <si>
    <t>NCAM 7X12</t>
  </si>
  <si>
    <t>ROOMS:</t>
  </si>
  <si>
    <t>BCAM 9X12</t>
  </si>
  <si>
    <t>Blk Cap-703101 Acrylic w/ 3" Matt  9X12</t>
  </si>
  <si>
    <t>BCAM 16X20</t>
  </si>
  <si>
    <t>Blk Cap-703101 Acrylic w/ 3" Matt  16X20</t>
  </si>
  <si>
    <t>BCAM 17X17</t>
  </si>
  <si>
    <t>Blk Cap-703101 Acrylic w/ 3" Matt  17X17</t>
  </si>
  <si>
    <t>BCAM 17X22</t>
  </si>
  <si>
    <t>Blk Cap-703101 Acrylic w/ 3" Matt  17X22</t>
  </si>
  <si>
    <t>BCAM 24X33</t>
  </si>
  <si>
    <t>Blk Cap-703101 Acrylic w/ 3" Matt  24X33</t>
  </si>
  <si>
    <t>WCAM 8X12</t>
  </si>
  <si>
    <t>Wht Cap-703101 Acrylic w/4" Matt 16x20</t>
  </si>
  <si>
    <t>BCAP 8.25X8.25</t>
  </si>
  <si>
    <t>RH Gallery Wrap Black Cap-7030101 (8.25x8.25)</t>
  </si>
  <si>
    <t>BCAP 9X10</t>
  </si>
  <si>
    <t>Gallery Wrap Black Cap-7030101 (9X10)</t>
  </si>
  <si>
    <t>BCAP 10X12</t>
  </si>
  <si>
    <t>Gallery Wrap Black Cap-702600-EW (10X12)</t>
  </si>
  <si>
    <t>BCAP 11X13</t>
  </si>
  <si>
    <t>RH Gallery Wrap Black Cap-702600-EW (11x13)</t>
  </si>
  <si>
    <t>BCAP 11X14</t>
  </si>
  <si>
    <t>RH Gallery Wrap Black Cap-702600-EW (11x14)</t>
  </si>
  <si>
    <t>BCAP 12X13</t>
  </si>
  <si>
    <t>RH Gallery Wrap Black Cap-702600-EW (12x13)</t>
  </si>
  <si>
    <t>BCAP 12X16</t>
  </si>
  <si>
    <t>RH Gallery Wrap Black Cap-702600-EW (12x16)</t>
  </si>
  <si>
    <t>BCAP 16X20</t>
  </si>
  <si>
    <t>RH Gallery Wrap Black Cap-702600-EW (16x20)</t>
  </si>
  <si>
    <t>BCAP 16X24</t>
  </si>
  <si>
    <t>RH Gallery Wrap Black Cap-702600-EW (16x24)</t>
  </si>
  <si>
    <t>BCAP 18X20</t>
  </si>
  <si>
    <t>RH Gallery Wrap Black Cap-702600-EW (18x20)</t>
  </si>
  <si>
    <t>BCAP 18X24</t>
  </si>
  <si>
    <t>RH Gallery Wrap Black Cap-702600-EW (18x24)</t>
  </si>
  <si>
    <t>BCAP 18X30</t>
  </si>
  <si>
    <t>RH Gallery Wrap Black Cap-704100 (18x30)</t>
  </si>
  <si>
    <t>BCAP 20X24</t>
  </si>
  <si>
    <t>RH Gallery Wrap Black Cap-704100 (20x24)</t>
  </si>
  <si>
    <t>BCAP 22X24</t>
  </si>
  <si>
    <t>RH Gallery Wrap Black Cap-704100 (22x24)</t>
  </si>
  <si>
    <t>BCAP 24X24</t>
  </si>
  <si>
    <t>RH Gallery Wrap Black Cap-704100 (24x24)</t>
  </si>
  <si>
    <t>BCAP 24X28</t>
  </si>
  <si>
    <t>RH Gallery Wrap Black Cap-704100 (24x28)</t>
  </si>
  <si>
    <t>BCAP 24X30</t>
  </si>
  <si>
    <t>RH Gallery Wrap Black Cap-702600-EW (24x30)</t>
  </si>
  <si>
    <t>BCAP 24X36</t>
  </si>
  <si>
    <t>RH Gallery Wrap Black Cap-702600-EW (24x36)</t>
  </si>
  <si>
    <t>BCAP 25X31</t>
  </si>
  <si>
    <t>RH Gallery Wrap Black Cap-702600-EW (25X31)</t>
  </si>
  <si>
    <t>BCAP 26X26</t>
  </si>
  <si>
    <t>RH Gallery Wrap Black Cap-702600-EW (26X26)</t>
  </si>
  <si>
    <t>BCAP 27.5X27.5</t>
  </si>
  <si>
    <t>RH Gallery Wrap Black Cap-702600-EW (27.5x27.5)</t>
  </si>
  <si>
    <t>BCAP 27.5X39.5</t>
  </si>
  <si>
    <t>RH Gallery Wrap Black Cap-702600-EW (27.5x39.5)</t>
  </si>
  <si>
    <t>BCAP 30X40</t>
  </si>
  <si>
    <t>RH Gallery Wrap Black Cap-702600-EW (30x40)</t>
  </si>
  <si>
    <t>BCAP 31X47</t>
  </si>
  <si>
    <t>RH Gallery Wrap Black Cap-702600-EW (31X47)</t>
  </si>
  <si>
    <t>BCAP 32X36</t>
  </si>
  <si>
    <t>RH Gallery Wrap Black Cap-702600-EW (32X36)</t>
  </si>
  <si>
    <t>BCAP 33X44</t>
  </si>
  <si>
    <t>RH Gallery Wrap Black Cap-703101-EW (33X44)</t>
  </si>
  <si>
    <t>BCAP 36X36</t>
  </si>
  <si>
    <t>RH Gallery Wrap Black Cap-702600-EW (36x36)</t>
  </si>
  <si>
    <t>BCAP 36X44</t>
  </si>
  <si>
    <t>RH Gallery Wrap Black Cap-702600-EW (36x44)</t>
  </si>
  <si>
    <t>BCAP 36X48</t>
  </si>
  <si>
    <t>RH Gallery Wrap Black Cap-704100 (36x48)</t>
  </si>
  <si>
    <t>BCAP 36x53</t>
  </si>
  <si>
    <t>RH Gallery Wrap Black Cap-704100 (36x53)</t>
  </si>
  <si>
    <t>BCAP 36x55</t>
  </si>
  <si>
    <t>RH Gallery Wrap Black Cap-704100 (36x55)</t>
  </si>
  <si>
    <t>BCAP 36X60</t>
  </si>
  <si>
    <t>RH Gallery Wrap Black Cap-704100 (36x60)</t>
  </si>
  <si>
    <t>BCAP 36X72</t>
  </si>
  <si>
    <t>RH Gallery Wrap Black Cap-704100 (36x72)</t>
  </si>
  <si>
    <t>BCAP 38X50</t>
  </si>
  <si>
    <t>RH Gallery Wrap Black Cap-702600-EW (38x50)</t>
  </si>
  <si>
    <t>BCAP 39X39</t>
  </si>
  <si>
    <t>RH Gallery Wrap Black Cap-702600-EW (39x39)</t>
  </si>
  <si>
    <t>BCAP 39X55</t>
  </si>
  <si>
    <t>RH Gallery Wrap Black Cap-702600-EW (39x55)</t>
  </si>
  <si>
    <t>BCAP 40X40</t>
  </si>
  <si>
    <t>RH Gallery Wrap Black Cap-702600-EW (40x40)</t>
  </si>
  <si>
    <t>BCAP 40X60</t>
  </si>
  <si>
    <t>RH Gallery Wrap Black Cap-702600-EW (40x60)</t>
  </si>
  <si>
    <t>BCAP 41.2X61.2</t>
  </si>
  <si>
    <t>RH Gallery Wrap Black Cap-702600-EW (41.25x61.25)</t>
  </si>
  <si>
    <t>BCAP 41.5X42.5</t>
  </si>
  <si>
    <t>RH Gallery Wrap Black Cap-702600-EW (41.5x42.5)</t>
  </si>
  <si>
    <t>BCAP 41.5X61.5</t>
  </si>
  <si>
    <t>RH Gallery Wrap Black Cap-702600-EW (41.5x61.5)</t>
  </si>
  <si>
    <t>BCAP 42X50</t>
  </si>
  <si>
    <t>RH Gallery Wrap Black Cap-704100 (42x50)</t>
  </si>
  <si>
    <t>BCAP 42X52</t>
  </si>
  <si>
    <t>RH Gallery Wrap Black Cap-704100 (42x52)</t>
  </si>
  <si>
    <t>BCAP 42X54</t>
  </si>
  <si>
    <t>RH Gallery Wrap Black Cap-704100 (42x54)</t>
  </si>
  <si>
    <t>BCAP 46X62</t>
  </si>
  <si>
    <t>RH Gallery Wrap Black Cap-704100 (46x62)</t>
  </si>
  <si>
    <t>BCAP 47X47</t>
  </si>
  <si>
    <t>RH Gallery Wrap Black Cap-704100 (47x47)</t>
  </si>
  <si>
    <t>BCAP 47X57</t>
  </si>
  <si>
    <t>RH Gallery Wrap Black Cap-702600-EW (47x57)</t>
  </si>
  <si>
    <t>BCAP 47X68</t>
  </si>
  <si>
    <t>RH Gallery Wrap Black Cap-702600-EW (47x68)</t>
  </si>
  <si>
    <t>BCAP 47X69</t>
  </si>
  <si>
    <t>RH Gallery Wrap Black Cap-702600-EW (47x69)</t>
  </si>
  <si>
    <t>BCAP 48X48</t>
  </si>
  <si>
    <t>RH Gallery Wrap Black Cap-702600-EW (48x48)</t>
  </si>
  <si>
    <t>BCAP 48X54</t>
  </si>
  <si>
    <t>RH Gallery Wrap Black Cap-702600-EW (48x54)</t>
  </si>
  <si>
    <t>BCAP 48X55</t>
  </si>
  <si>
    <t>RH Gallery Wrap Black Cap-702600-EW (48x55)</t>
  </si>
  <si>
    <t>BCAP 48X56</t>
  </si>
  <si>
    <t>RH Gallery Wrap Black Cap-702600-EW (48x56)</t>
  </si>
  <si>
    <t>BCAP 48X60</t>
  </si>
  <si>
    <t>RH Gallery Wrap Black Cap-702600-EW (48x60)</t>
  </si>
  <si>
    <t>BCAP 48X62</t>
  </si>
  <si>
    <t>RH Gallery Wrap Black Cap-702600-EW (48x62)</t>
  </si>
  <si>
    <t>BCAP 48X72</t>
  </si>
  <si>
    <t>RH Gallery Wrap Black Cap-704100 (48x72)</t>
  </si>
  <si>
    <t>BCAP 49X72</t>
  </si>
  <si>
    <t>RH Gallery Wrap Black Cap-704100 (49x72)</t>
  </si>
  <si>
    <t>BCAP 50X60</t>
  </si>
  <si>
    <t>RH Gallery Wrap Black Cap-704100 (50x60)</t>
  </si>
  <si>
    <t>BCAP 52X72</t>
  </si>
  <si>
    <t>RH Gallery Wrap Black Cap-704100 (52x72)</t>
  </si>
  <si>
    <t>BCAP 53X70</t>
  </si>
  <si>
    <t>RH Gallery Wrap Black Cap-704100 (53X70)</t>
  </si>
  <si>
    <t>BCAP 54X72</t>
  </si>
  <si>
    <t>RH Gallery Wrap Black Cap-704100 (54x72)</t>
  </si>
  <si>
    <t>BCAP 54X76</t>
  </si>
  <si>
    <t>RH Gallery Wrap Black Cap-704100 (54x76)</t>
  </si>
  <si>
    <t>BCAP 54X86</t>
  </si>
  <si>
    <t>RH Gallery Wrap Black Cap-704100 (54x86)</t>
  </si>
  <si>
    <t>BCAP 56X70</t>
  </si>
  <si>
    <t>RH Gallery Wrap Black Cap-704100 (56X70)</t>
  </si>
  <si>
    <t>BCAP 56X74</t>
  </si>
  <si>
    <t>RH Gallery Wrap Black Cap-704100 (56X74)</t>
  </si>
  <si>
    <t>BCAP 60X60</t>
  </si>
  <si>
    <t>RH Gallery Wrap Black Cap-703101 (60x60)</t>
  </si>
  <si>
    <t>BCAP 60X72</t>
  </si>
  <si>
    <t>RH Gallery Wrap Black Cap-703101 (60x72)</t>
  </si>
  <si>
    <t>BCAP 60X80</t>
  </si>
  <si>
    <t>RH Gallery Wrap Black Cap-703101 (60x80)</t>
  </si>
  <si>
    <t>BCAP 64X94</t>
  </si>
  <si>
    <t>RH Gallery Wrap Black Cap-704100 (64X94)</t>
  </si>
  <si>
    <t>BCAP 72X72</t>
  </si>
  <si>
    <t>RH Gallery Wrap Black Cap-703101 (72x72)</t>
  </si>
  <si>
    <t>BCAP 72X96</t>
  </si>
  <si>
    <t>RH Gallery Wrap Black Cap-703101 (72x96)</t>
  </si>
  <si>
    <t>CAPA 11X14</t>
  </si>
  <si>
    <t>Capitol A Antique Gold 11X14</t>
  </si>
  <si>
    <t>CAPA 16X20</t>
  </si>
  <si>
    <t>Capitol A Antique Gold 16X20</t>
  </si>
  <si>
    <t>CAPA 18X22</t>
  </si>
  <si>
    <t>Capitol A Antique Gold 18X22</t>
  </si>
  <si>
    <t>CAPA 18.5X24</t>
  </si>
  <si>
    <t>Capitol A Antique Gold 18.5X24</t>
  </si>
  <si>
    <t>CAPA 20X24</t>
  </si>
  <si>
    <t>Capitol A Antique Gold 20X24</t>
  </si>
  <si>
    <t>CAPB 9X10</t>
  </si>
  <si>
    <t>Capitol B Antique Gold 9X10</t>
  </si>
  <si>
    <t>CAPB 9X12</t>
  </si>
  <si>
    <t>Capitol B Antique Gold 9X12</t>
  </si>
  <si>
    <t>CAPB 10X12</t>
  </si>
  <si>
    <t>Capitol B Antique Gold 10X12</t>
  </si>
  <si>
    <t>CAPB 10X13</t>
  </si>
  <si>
    <t>Capitol B Antique Gold 10X13</t>
  </si>
  <si>
    <t>CAPB 11X13</t>
  </si>
  <si>
    <t>Capitol B Antique Gold 11X13</t>
  </si>
  <si>
    <t>CAPB 12x16</t>
  </si>
  <si>
    <t>Capitol B Antique Gold 12x16</t>
  </si>
  <si>
    <t>CAPBA 12X16</t>
  </si>
  <si>
    <t>Capitol B Antique Gold 12x16 W/GLAZE</t>
  </si>
  <si>
    <t>CAPB 12x24</t>
  </si>
  <si>
    <t>Capitol B Antique Gold 12x24</t>
  </si>
  <si>
    <t>CAPB 12x36</t>
  </si>
  <si>
    <t>Capitol B Antique Gold 12x36</t>
  </si>
  <si>
    <t>CAPB 13X22</t>
  </si>
  <si>
    <t>Capitol B Antique Gold 13X22</t>
  </si>
  <si>
    <t>CAPB 14X16</t>
  </si>
  <si>
    <t>Capitol B Antique Gold 14X16</t>
  </si>
  <si>
    <t>CAPB 14X26</t>
  </si>
  <si>
    <t>Capitol B Antique Gold 14X26</t>
  </si>
  <si>
    <t>CAPBB 14X26</t>
  </si>
  <si>
    <t>Capitol B Antique Gold 14X26 paper no glaze</t>
  </si>
  <si>
    <t>CAPB 15X18</t>
  </si>
  <si>
    <t>Capitol B Antique Gold 15X18</t>
  </si>
  <si>
    <t>CAPB 16X20</t>
  </si>
  <si>
    <t>Capitol B Antique Gold 16x20</t>
  </si>
  <si>
    <t>CAPBA 16X20</t>
  </si>
  <si>
    <t>Capitol B Antique Gold 16x20 W/GLAZE</t>
  </si>
  <si>
    <t>CAPB 18X22</t>
  </si>
  <si>
    <t>Capitol B Antique Gold 18x22</t>
  </si>
  <si>
    <t>CAPB 20X20</t>
  </si>
  <si>
    <t>Capitol B Antique Gold 20x20</t>
  </si>
  <si>
    <t>CAPBB 20X20</t>
  </si>
  <si>
    <t>Capitol B Antique Gold 20x20 paper no glze</t>
  </si>
  <si>
    <t>CAPB 20X24</t>
  </si>
  <si>
    <t>Capitol B Antique Gold 20x24</t>
  </si>
  <si>
    <t>CAPB 20X30</t>
  </si>
  <si>
    <t>Capitol B Antique Gold 20x30</t>
  </si>
  <si>
    <t>CAPB 24X24</t>
  </si>
  <si>
    <t>Capitol B Antique Gold 24X24</t>
  </si>
  <si>
    <t>CAPB 24X36</t>
  </si>
  <si>
    <t>Capitol B Antique Gold 24X36</t>
  </si>
  <si>
    <t>CAPB 28XX38</t>
  </si>
  <si>
    <t>Capitol B Antique Gold 28X38</t>
  </si>
  <si>
    <t>CAPB 40X60</t>
  </si>
  <si>
    <t>Capitol B Antique Gold 40X60</t>
  </si>
  <si>
    <t>CAPE 16X20</t>
  </si>
  <si>
    <t>Capitol E Antique Gold 16x20</t>
  </si>
  <si>
    <t>NCAP 9X10</t>
  </si>
  <si>
    <t>RH Gallery Wrap Natural Cap-703600  (9X10)</t>
  </si>
  <si>
    <t>NCAP 10X12</t>
  </si>
  <si>
    <t>RH Gallery Wrap Natural Cap-703600  (10X20)</t>
  </si>
  <si>
    <t>NCAP 12X16</t>
  </si>
  <si>
    <t>RH Gallery Wrap Natural Cap-703600  (12X16)</t>
  </si>
  <si>
    <t>NCAP 16X20</t>
  </si>
  <si>
    <t>RH Gallery Wrap Natural Cap-703600  (16X20)</t>
  </si>
  <si>
    <t>NCAP 18X24</t>
  </si>
  <si>
    <t>RH Gallery Wrap Natural Cap-703600  (18X24)</t>
  </si>
  <si>
    <t>NCAP 20X24</t>
  </si>
  <si>
    <t>RH Gallery Wrap Natural Cap-703600 (20X24)</t>
  </si>
  <si>
    <t>NCAP 24X24</t>
  </si>
  <si>
    <t>RH Gallery Wrap Natural Cap-703600 (24x24)</t>
  </si>
  <si>
    <t>NCAP 24X36</t>
  </si>
  <si>
    <t>RH Gallery Wrap Natural Cap-703600 (24x36)</t>
  </si>
  <si>
    <t>NCAP 25X31</t>
  </si>
  <si>
    <t>RH Gallery Wrap Natural Cap-703600 (25X31)</t>
  </si>
  <si>
    <t>NCAP 30X40</t>
  </si>
  <si>
    <t>RH Gallery Wrap Natural Cap-703600 (30X40)</t>
  </si>
  <si>
    <t>NCAP 32X36</t>
  </si>
  <si>
    <t>RH Gallery Wrap Natural Cap-703600 (32x36)</t>
  </si>
  <si>
    <t>NCAP 33X44</t>
  </si>
  <si>
    <t>RH Gallery Wrap Natural Cap-703600 (33X44</t>
  </si>
  <si>
    <t>NCAP 36X36</t>
  </si>
  <si>
    <t>RH Gallery Wrap Natural Cap-703600 (36x36)</t>
  </si>
  <si>
    <t>NCAP 36X48</t>
  </si>
  <si>
    <t>RH Gallery Wrap Natural Cap-703600 (36x48)</t>
  </si>
  <si>
    <t>NCAP 36X60</t>
  </si>
  <si>
    <t>RH Gallery Wrap Natural Cap-703600 (36x60)</t>
  </si>
  <si>
    <t>NCAP 36X72</t>
  </si>
  <si>
    <t>RH Gallery Wrap Natural Cap-703600 (36x72)</t>
  </si>
  <si>
    <t>NCAP 40X60</t>
  </si>
  <si>
    <t>RH Gallery Wrap Natural Cap-703600 (40x60)</t>
  </si>
  <si>
    <t>NCAP 42X54</t>
  </si>
  <si>
    <t>RH Gallery Wrap Natural Cap-703600 (42X54)</t>
  </si>
  <si>
    <t>NCAP 48X48</t>
  </si>
  <si>
    <t>RH Gallery Wrap Natural Cap-703600 (48x48)</t>
  </si>
  <si>
    <t>NCAP 48X56</t>
  </si>
  <si>
    <t>RH Gallery Wrap Natural Cap-703600 (48x56)</t>
  </si>
  <si>
    <t>NCAP 48X60</t>
  </si>
  <si>
    <t>RH Gallery Wrap Natural Cap-703600 (48x60)</t>
  </si>
  <si>
    <t>NCAP 58X80</t>
  </si>
  <si>
    <t>RH Gallery Wrap Natural Cap-703600 (58X80)</t>
  </si>
  <si>
    <t>NCAP 60X80</t>
  </si>
  <si>
    <t>RH Gallery Wrap Natural Cap-703600 (60X80)</t>
  </si>
  <si>
    <t>NCAP 60X105</t>
  </si>
  <si>
    <t>RH Gallery Wrap Natural Cap-703600 (60x105)</t>
  </si>
  <si>
    <t>NCAP 64X80</t>
  </si>
  <si>
    <t>RH Gallery Wrap Natural Cap-703600 (64x80)</t>
  </si>
  <si>
    <t>NCAP 66X52</t>
  </si>
  <si>
    <t>RH Gallery Wrap Natural Cap-703600 (66x52)</t>
  </si>
  <si>
    <t>GCAP 20X24</t>
  </si>
  <si>
    <t>RH Gallery Wrap Gold Cap - V1267</t>
  </si>
  <si>
    <t>GCAP 20X26</t>
  </si>
  <si>
    <t>GCAP 24X24</t>
  </si>
  <si>
    <t>GCAP 24X30</t>
  </si>
  <si>
    <t>GCAP 24X48</t>
  </si>
  <si>
    <t>RH Gallery Wrap Gold Cap - 24X48</t>
  </si>
  <si>
    <t>GCAP 25X31</t>
  </si>
  <si>
    <t>RH Gallery Wrap Gold Cap -25X31</t>
  </si>
  <si>
    <t>GCAP 30X40</t>
  </si>
  <si>
    <t>GCAP 30X48</t>
  </si>
  <si>
    <t>GCAP 32X39</t>
  </si>
  <si>
    <t>RH Gallery Wrap Gold Cap V1267 32X39</t>
  </si>
  <si>
    <t>GCAP 36X36</t>
  </si>
  <si>
    <t xml:space="preserve">RH Gallery Wrap Gold Cap V1267 </t>
  </si>
  <si>
    <t>GCAP 36X48</t>
  </si>
  <si>
    <t>GCAP 36X72</t>
  </si>
  <si>
    <t>RH Gallery Wrap Gold Cap - V1267 (36X72)</t>
  </si>
  <si>
    <t>GCAP 40X60</t>
  </si>
  <si>
    <t>GCAP 42X72</t>
  </si>
  <si>
    <t>GCAP 48X48</t>
  </si>
  <si>
    <t>GCAP 48X60</t>
  </si>
  <si>
    <t>RH Gallery Wrap Gold Cap - V1267 (48X60)</t>
  </si>
  <si>
    <t>GCAP 51X64</t>
  </si>
  <si>
    <t>GCAP 54X70</t>
  </si>
  <si>
    <t>GCAP 56X70</t>
  </si>
  <si>
    <t>GCAP 60X72</t>
  </si>
  <si>
    <t>RH Gallery Wrap Gold Cap - V1267 (60X72)</t>
  </si>
  <si>
    <t>GCAP 60X80</t>
  </si>
  <si>
    <t>RH Gallery Wrap Gold Cap - V1267 (60X80)</t>
  </si>
  <si>
    <t>GCAP 64X80</t>
  </si>
  <si>
    <t>RH Gallery Wrap Gold Cap - V1267 (64X80)</t>
  </si>
  <si>
    <t>NEED PRICE 6/2/22</t>
  </si>
  <si>
    <t>GCAP 66X82</t>
  </si>
  <si>
    <t>RH Gallery Wrap Gold Cap - V1267 (66X82)</t>
  </si>
  <si>
    <t>WALCAP 25X31</t>
  </si>
  <si>
    <t>Gallery Wrap Walnut Cap - 704700 25x31</t>
  </si>
  <si>
    <t>WALCAP 56X70</t>
  </si>
  <si>
    <t>Gallery Wrap Walnut Cap - 704700 56X70</t>
  </si>
  <si>
    <t>OCAP 16X20</t>
  </si>
  <si>
    <t>Paper in OAK FRAME Target (16x20)</t>
  </si>
  <si>
    <t>WCAP 16X20</t>
  </si>
  <si>
    <t>PAper in WHITE FRAME Target (16x20)</t>
  </si>
  <si>
    <t>BFL 8.25X8.25</t>
  </si>
  <si>
    <t>RH Gallery Wrap Black Floater - 702100-EW  (8.25X8.25)</t>
  </si>
  <si>
    <t>BFL 8X12</t>
  </si>
  <si>
    <t>RH Gallery Wrap Black Floater - 702100-EW  (8x12)</t>
  </si>
  <si>
    <t>BFL 10x12</t>
  </si>
  <si>
    <t>RH Gallery Wrap Black Floater - 702100-EW  (10x12)</t>
  </si>
  <si>
    <t>BFL 11X13</t>
  </si>
  <si>
    <t>RH Gallery Wrap Black Floater - 702100-EW  (11x13)</t>
  </si>
  <si>
    <t>BFL 11X14</t>
  </si>
  <si>
    <t>RH Gallery Wrap Black Floater - 702100-EW  (11x14)</t>
  </si>
  <si>
    <t>BFL 11X19</t>
  </si>
  <si>
    <t>RH Gallery Wrap Black Floater - 702100-EW  (11x19)</t>
  </si>
  <si>
    <t>BFL 12X12</t>
  </si>
  <si>
    <t>RH Gallery Wrap Black Floater - 702100-EW  (12X12)</t>
  </si>
  <si>
    <t>BFL 12X16</t>
  </si>
  <si>
    <t>RH Gallery Wrap Black Floater - 702100-EW  (12X16)</t>
  </si>
  <si>
    <t>NEED PRICE 6/9/22</t>
  </si>
  <si>
    <t>BFL 12X18</t>
  </si>
  <si>
    <t>RH Gallery Wrap Black Floater - 702100-EW  (12X18)</t>
  </si>
  <si>
    <t>BFL 12X30</t>
  </si>
  <si>
    <t>RH Gallery Wrap Black Floater - 702100-EW  (12X30)</t>
  </si>
  <si>
    <t>BFL 14X20</t>
  </si>
  <si>
    <t>RH Gallery Wrap Black Floater - 702100-EW  (14x20)</t>
  </si>
  <si>
    <t>BFL 14X23</t>
  </si>
  <si>
    <t>RH Gallery Wrap Black Floater - 702100-EW  (14x23)</t>
  </si>
  <si>
    <t>BFL 15X17</t>
  </si>
  <si>
    <t>RH Gallery Wrap Black Floater - 702100-EW  (15x17)</t>
  </si>
  <si>
    <t>BFL 15X21</t>
  </si>
  <si>
    <t>RH Gallery Wrap Black Floater - 702100-EW  (15x21)</t>
  </si>
  <si>
    <t>BFL 16X18</t>
  </si>
  <si>
    <t>RH Gallery Wrap Black Floater - 702100-EW  (16x18)</t>
  </si>
  <si>
    <t>BFL 16X20</t>
  </si>
  <si>
    <t>RH Gallery Wrap Black Floater - 702100-EW  (16x20)</t>
  </si>
  <si>
    <t>BFL 17X18</t>
  </si>
  <si>
    <t>RH Gallery Wrap Black Floater - 702100-EW  (17x18)</t>
  </si>
  <si>
    <t>BFL 17X22</t>
  </si>
  <si>
    <t>RH Gallery Wrap Black Floater - 702100-EW  (17x22)</t>
  </si>
  <si>
    <t>BFL 14.5X20.5</t>
  </si>
  <si>
    <t>RH Gallery Wrap Black Floater - 702100-EW  (14.5x20.5)</t>
  </si>
  <si>
    <t>BFL 18X20</t>
  </si>
  <si>
    <t>RH Gallery Wrap Black Floater - 702100-EW  (18x20)</t>
  </si>
  <si>
    <t>BFL 18X24</t>
  </si>
  <si>
    <t>RH Gallery Wrap Black Floater - 702100-EW  (18x24)</t>
  </si>
  <si>
    <t>BFL 20X24</t>
  </si>
  <si>
    <t>RH Gallery Wrap Black Floater - 702100-EW  (20x24)</t>
  </si>
  <si>
    <t>BFL 20X30</t>
  </si>
  <si>
    <t>RH Gallery Wrap Black Floater - 702100-EW  (20x30)</t>
  </si>
  <si>
    <t>BFL 20X50</t>
  </si>
  <si>
    <t>RH Gallery Wrap Black Floater - 702100-EW  (20x50)</t>
  </si>
  <si>
    <t>BFL 22X24</t>
  </si>
  <si>
    <t>RH Gallery Wrap Black Floater - 702100-EW  (22x24)</t>
  </si>
  <si>
    <t>BFL 23X28</t>
  </si>
  <si>
    <t>RH Gallery Wrap Black Floater - 702100-EW  (23X28)</t>
  </si>
  <si>
    <t>BFL 24X24</t>
  </si>
  <si>
    <t>RH Gallery Wrap Black Floater - 702100-EW  (24x24)</t>
  </si>
  <si>
    <t>BFL 24X28</t>
  </si>
  <si>
    <t>RH Gallery Wrap Black Floater - 702100-EW  (24x28)</t>
  </si>
  <si>
    <t>BFL 24X30</t>
  </si>
  <si>
    <t>RH Gallery Wrap Black Floater - 702100-EW  (24x30)</t>
  </si>
  <si>
    <t>BFL 24X32</t>
  </si>
  <si>
    <t>RH Gallery Wrap Black Floater - 702100-EW  (24X32)</t>
  </si>
  <si>
    <t>BFL 24X36</t>
  </si>
  <si>
    <t>RH Gallery Wrap Black Floater - 702100-EW  (24x36)</t>
  </si>
  <si>
    <t>BFL 26X26</t>
  </si>
  <si>
    <t>RH Gallery Wrap Black Floater - 702100-EW  (26X26)</t>
  </si>
  <si>
    <t>BFL 27X36</t>
  </si>
  <si>
    <t>RH Gallery Wrap Black Floater - 702100-EW  (27X36)</t>
  </si>
  <si>
    <t>BFL 27.5X27.5</t>
  </si>
  <si>
    <t>RH Gallery Wrap Black Floater - 702100-EW  (27.5x27.5)</t>
  </si>
  <si>
    <t>BFL 27.5X39.5</t>
  </si>
  <si>
    <t>RH Gallery Wrap Black Floater - 702100-EW  (27.5x39.5)</t>
  </si>
  <si>
    <t>BFL 24X48</t>
  </si>
  <si>
    <t>RH Gallery Wrap Black Floater - 702100-EW  (24x48)</t>
  </si>
  <si>
    <t>BFL 28X48</t>
  </si>
  <si>
    <t>RH Gallery Wrap Black Floater - 702100-EW  (28x48)</t>
  </si>
  <si>
    <t>BFL 30X30</t>
  </si>
  <si>
    <t>RH Gallery Wrap Black Floater - 702100-EW  (30x30)</t>
  </si>
  <si>
    <t>BFL 30X36</t>
  </si>
  <si>
    <t>RH Gallery Wrap Black Floater - 702100-EW  (30x36)</t>
  </si>
  <si>
    <t>BFL 30X40</t>
  </si>
  <si>
    <t>RH Gallery Wrap Black Floater - 702100-EW  (30x40)</t>
  </si>
  <si>
    <t>BFL 30X58</t>
  </si>
  <si>
    <t>RH Gallery Wrap Black Floater - 702100-EW  (30x58)</t>
  </si>
  <si>
    <t>BFL 32X36</t>
  </si>
  <si>
    <t>RH Gallery Wrap Black Floater - 702100-EW  (32x36)</t>
  </si>
  <si>
    <t>BFL 32X40</t>
  </si>
  <si>
    <t>RH Gallery Wrap Black Floater - 702100-EW  (32x40)</t>
  </si>
  <si>
    <t>BFL 32X42</t>
  </si>
  <si>
    <t>RH Gallery Wrap Black Floater - 702100-EW  (32x42)</t>
  </si>
  <si>
    <t>BFL 33X50</t>
  </si>
  <si>
    <t>RH Gallery Wrap Black Floater - 702100-EW  (33x50)</t>
  </si>
  <si>
    <t>BFL 35X47</t>
  </si>
  <si>
    <t>RH Gallery Wrap Black Floater - 702100-EW  (35x47)</t>
  </si>
  <si>
    <t>BFL 36X36</t>
  </si>
  <si>
    <t>RH Gallery Wrap Black Floater - 702100-EW  (36x36)</t>
  </si>
  <si>
    <t>BFL 36X44</t>
  </si>
  <si>
    <t>RH Gallery Wrap Black Floater - 702100-EW  (36x44)</t>
  </si>
  <si>
    <t>BFL 36X45</t>
  </si>
  <si>
    <t>RH Gallery Wrap Black Floater - 702100-EW  (36x45)</t>
  </si>
  <si>
    <t>BFL 36X48</t>
  </si>
  <si>
    <t>RH Gallery Wrap Black Floater - 702100-EW  (36x48)</t>
  </si>
  <si>
    <t>BFL 36X60</t>
  </si>
  <si>
    <t>RH Gallery Wrap Black Floater - 702100-EW  (36x60)</t>
  </si>
  <si>
    <t>BFL 36X72</t>
  </si>
  <si>
    <t>RH Gallery Wrap Black Floater - 702100-EW  (36x72)</t>
  </si>
  <si>
    <t>BFL 37.5X49.5</t>
  </si>
  <si>
    <t>RH Gallery Wrap Black Floater - 702100-EW  (37.5x49.5)</t>
  </si>
  <si>
    <t>BFL 38X48</t>
  </si>
  <si>
    <t>RH Gallery Wrap Black Floater - 702100-EW  (38x48)</t>
  </si>
  <si>
    <t>BFL 38X50</t>
  </si>
  <si>
    <t>RH Gallery Wrap Black Floater - 702100-EW  (38x50)</t>
  </si>
  <si>
    <t>BFL 39.5X39.5</t>
  </si>
  <si>
    <t>RH Gallery Wrap Black Floater - 702100-EW  (39.5x39.5)</t>
  </si>
  <si>
    <t>BFL 39X39</t>
  </si>
  <si>
    <t>RH Gallery Wrap Black Floater - 702100-EW  (39x39)</t>
  </si>
  <si>
    <t>BFL 39X47</t>
  </si>
  <si>
    <t>RH Gallery Wrap Black Floater - 702100-EW  (39x47)</t>
  </si>
  <si>
    <t>BFL 39X52</t>
  </si>
  <si>
    <t>RH Gallery Wrap Black Floater - 702100-EW  (39x52)</t>
  </si>
  <si>
    <t>BFL 39X55</t>
  </si>
  <si>
    <t>RH Gallery Wrap Black Floater - 702100-EW  (39x55)</t>
  </si>
  <si>
    <t>BFL 40X40</t>
  </si>
  <si>
    <t>RH Gallery Wrap Black Floater - 702100-EW  (40x40)</t>
  </si>
  <si>
    <t>BFL 40X45</t>
  </si>
  <si>
    <t>RH Gallery Wrap Black Floater - 702100-EW  (40x45)</t>
  </si>
  <si>
    <t>BFL 40X52</t>
  </si>
  <si>
    <t>RH Gallery Wrap Black Floater - 702100-EW  (40x52)</t>
  </si>
  <si>
    <t>BFL 40X54</t>
  </si>
  <si>
    <t>RH Gallery Wrap Black Floater - 702100-EW  (40x54)</t>
  </si>
  <si>
    <t>BFL 40X60</t>
  </si>
  <si>
    <t>RH Gallery Wrap Black Floater - 702100-EW  (40x60)</t>
  </si>
  <si>
    <t>BFL 40X65</t>
  </si>
  <si>
    <t>RH Gallery Wrap Black Floater - 702100-EW  (40x65)</t>
  </si>
  <si>
    <t>BFL 41.5X42.5</t>
  </si>
  <si>
    <t>RH Gallery Wrap Black Floater - 702100-EW  (41.5x42.5)</t>
  </si>
  <si>
    <t>BFL 41.2X61.25</t>
  </si>
  <si>
    <t>RH Gallery Wrap Black Floater - 702100-EW  (41.25x61.25)</t>
  </si>
  <si>
    <t>BFL 41.5X61.5</t>
  </si>
  <si>
    <t>RH Gallery Wrap Black Floater - 702100-EW  (41.5x61.5)</t>
  </si>
  <si>
    <t>BFL 42X50</t>
  </si>
  <si>
    <t>RH Gallery Wrap Black Floater - 702100-EW  (42x50)</t>
  </si>
  <si>
    <t>BFL 42X52</t>
  </si>
  <si>
    <t>RH Gallery Wrap Black Floater - 702100-EW  (42x52)</t>
  </si>
  <si>
    <t>BFL 43X43</t>
  </si>
  <si>
    <t>RH Gallery Wrap Black Floater - 702100-EW  (43x43)</t>
  </si>
  <si>
    <t>BFL 46X62</t>
  </si>
  <si>
    <t>RH Gallery Wrap Black Floater - 702100-EW  (46x62)</t>
  </si>
  <si>
    <t>BFL 46X70</t>
  </si>
  <si>
    <t>RH Gallery Wrap Black Floater - 702100-EW  (46x70)</t>
  </si>
  <si>
    <t>BFL 47X47</t>
  </si>
  <si>
    <t>RH Gallery Wrap Black Floater - 702100-EW  (47x47)</t>
  </si>
  <si>
    <t>BFL 47X57</t>
  </si>
  <si>
    <t>RH Gallery Wrap Black Floater - 702100-EW  (47x57)</t>
  </si>
  <si>
    <t>BFL 47X59</t>
  </si>
  <si>
    <t>RH Gallery Wrap Black Floater - 702100-EW  (47x59)</t>
  </si>
  <si>
    <t>BFL 47X63</t>
  </si>
  <si>
    <t>RH Gallery Wrap Black Floater - 702100-EW  (47x63)</t>
  </si>
  <si>
    <t>BFL 47X68</t>
  </si>
  <si>
    <t>RH Gallery Wrap Black Floater - 702100-EW  (47x68)</t>
  </si>
  <si>
    <t>BFL 47X69</t>
  </si>
  <si>
    <t>RH Gallery Wrap Black Floater - 702100-EW  (47x69)</t>
  </si>
  <si>
    <t>BFL 48X48</t>
  </si>
  <si>
    <t>RH Gallery Wrap Black Floater - 702100-EW  (48x48)</t>
  </si>
  <si>
    <t>BFL 48X54</t>
  </si>
  <si>
    <t>RH Gallery Wrap Black Floater - 702100-EW  (48x54)</t>
  </si>
  <si>
    <t>BFL 48X55</t>
  </si>
  <si>
    <t>RH Gallery Wrap Black Floater - 702100-EW  (48x55)</t>
  </si>
  <si>
    <t>BFL 48X58</t>
  </si>
  <si>
    <t>RH Gallery Wrap Black Floater - 702100-EW  (48x58)</t>
  </si>
  <si>
    <t>BFL 48X60</t>
  </si>
  <si>
    <t>RH Gallery Wrap Black Floater - 702100-EW  (48x60)</t>
  </si>
  <si>
    <t>BFL 48X64</t>
  </si>
  <si>
    <t>RH Gallery Wrap Black Floater - 702100-EW  (48x64)</t>
  </si>
  <si>
    <t>BFL 48X70</t>
  </si>
  <si>
    <t>RH Gallery Wrap Black Floater - 702100-EW  (48x70)</t>
  </si>
  <si>
    <t>BFL 48X72</t>
  </si>
  <si>
    <t>RH Gallery Wrap Black Floater - 702100-EW  (48x72)</t>
  </si>
  <si>
    <t>BLF 49X61</t>
  </si>
  <si>
    <t>RH Gallery Wrap Black Floater - 702100-EW  (49x61)</t>
  </si>
  <si>
    <t>BFL 50X60</t>
  </si>
  <si>
    <t>RH Gallery Wrap Black Floater - 702100-EW  (50x60)</t>
  </si>
  <si>
    <t>BFL 50X68</t>
  </si>
  <si>
    <t>RH Gallery Wrap Black Floater - 702100-EW  (50x68)</t>
  </si>
  <si>
    <t>BFL 50X70</t>
  </si>
  <si>
    <t>RH Gallery Wrap Black Floater - 702100-EW  (50x70)</t>
  </si>
  <si>
    <t>BFL 51X64</t>
  </si>
  <si>
    <t>RH Gallery Wrap Black Floater - 702100-EW  (51x64)</t>
  </si>
  <si>
    <t>BFL 52X72</t>
  </si>
  <si>
    <t>RH Gallery Wrap Black Floater - 702100-EW  (52x72)</t>
  </si>
  <si>
    <t>BFL 52X84</t>
  </si>
  <si>
    <t>RH Gallery Wrap Black Floater - 702100-EW  (52x84)</t>
  </si>
  <si>
    <t>BFL 55X63</t>
  </si>
  <si>
    <t>RH Gallery Wrap Black Floater - 702100-EW  (54X63)</t>
  </si>
  <si>
    <t>BFL 54X72</t>
  </si>
  <si>
    <t>RH Gallery Wrap Black Floater - 702100-EW  (54x72)</t>
  </si>
  <si>
    <t>BFL 54X86</t>
  </si>
  <si>
    <t>RH Gallery Wrap Black Floater - 702100-EW  (54x86)</t>
  </si>
  <si>
    <t>BFL 55X70</t>
  </si>
  <si>
    <t>RH Gallery Wrap Black Floater - 702100-EW  (55x70)</t>
  </si>
  <si>
    <t>BFL 56X70</t>
  </si>
  <si>
    <t>RH Gallery Wrap Black Floater - 702100-EW  (56X70)</t>
  </si>
  <si>
    <t>BFL 60X60</t>
  </si>
  <si>
    <t>RH Gallery Wrap Black Floater - 702100-EW  (60x60)</t>
  </si>
  <si>
    <t>BFL 60X72</t>
  </si>
  <si>
    <t>RH Gallery Wrap Black Floater - 702100-EW  (60x72)</t>
  </si>
  <si>
    <t>BFL 60X80</t>
  </si>
  <si>
    <t>RH Gallery Wrap Black Floater - 702100-EW  (60x80)</t>
  </si>
  <si>
    <t>BFL 64X80</t>
  </si>
  <si>
    <t>RH Gallery Wrap Black Floater - 702100-EW  (64x80)</t>
  </si>
  <si>
    <t>BFL 65X90</t>
  </si>
  <si>
    <t>RH Gallery Wrap Black Floater - 702100-EW  (65x90)</t>
  </si>
  <si>
    <t>BFL 67X90</t>
  </si>
  <si>
    <t>RH Gallery Wrap Black Floater - 702100-EW  (67x90)</t>
  </si>
  <si>
    <t>BFL 68X90</t>
  </si>
  <si>
    <t>RH Gallery Wrap Black Floater - 702100-EW  (68X90)</t>
  </si>
  <si>
    <t>BFL 72X72</t>
  </si>
  <si>
    <t>RH Gallery Wrap Black Floater - 702100-EW  (72x72)</t>
  </si>
  <si>
    <t>BGF 48X48</t>
  </si>
  <si>
    <t>RH Gallery Wrap Black Gold Floater (48X48)</t>
  </si>
  <si>
    <t>Need Pricing</t>
  </si>
  <si>
    <t>BGF 48X60</t>
  </si>
  <si>
    <t>RH Gallery Wrap Black Gold Floater (48X60)</t>
  </si>
  <si>
    <t>BGF 56X74</t>
  </si>
  <si>
    <t>RH Gallery Wrap Black Gold Floater (56X74)</t>
  </si>
  <si>
    <t>CFL 24X36</t>
  </si>
  <si>
    <t>Gallery Wrap Champagne Floater (24x36)</t>
  </si>
  <si>
    <t>CFL 30X40</t>
  </si>
  <si>
    <t>Gallery Wrap Champagne Floater (30x40)</t>
  </si>
  <si>
    <t>GFL 19x11</t>
  </si>
  <si>
    <t>RH Gallery Wrap Gold Floater 19x11 - xxxx</t>
  </si>
  <si>
    <t>GFL 24X24</t>
  </si>
  <si>
    <t>RH Gallery Wrap Gold Floater - xxxx</t>
  </si>
  <si>
    <t>GFL 24X32</t>
  </si>
  <si>
    <t>RH Gallery Wrap Gold Floater - 702300 (24X32)</t>
  </si>
  <si>
    <t>GFL 29X29</t>
  </si>
  <si>
    <t>GFL 30X30</t>
  </si>
  <si>
    <t>GFL 36X36</t>
  </si>
  <si>
    <t>GFL 36X48</t>
  </si>
  <si>
    <t>GFL 36X60</t>
  </si>
  <si>
    <t>RH Gallery Wrap Gold Floater -702300 36X60</t>
  </si>
  <si>
    <t>GFL 36X72</t>
  </si>
  <si>
    <t>GFL 40X45</t>
  </si>
  <si>
    <t>RH Gallery Wrap Gold Floater - 702300 (40X45)</t>
  </si>
  <si>
    <t>GFL 40X60</t>
  </si>
  <si>
    <t>GFL 40X65</t>
  </si>
  <si>
    <t>GFL 48X48</t>
  </si>
  <si>
    <t>GFL 50X70</t>
  </si>
  <si>
    <t>GFL 50X74</t>
  </si>
  <si>
    <t>GFL 52X84</t>
  </si>
  <si>
    <t>GFL 48X60</t>
  </si>
  <si>
    <t>GFL 48X64</t>
  </si>
  <si>
    <t>GFL 48X68</t>
  </si>
  <si>
    <t>RH Gallery Wrap Gold Floater - 702300 (48x68)</t>
  </si>
  <si>
    <t>GFL 48X72</t>
  </si>
  <si>
    <t>GFL 56X70</t>
  </si>
  <si>
    <t>RH Gallery Wrap Gold Floater - 702300 (56X70)</t>
  </si>
  <si>
    <t>GFL 56X74</t>
  </si>
  <si>
    <t>GFL 60X60</t>
  </si>
  <si>
    <t>GFL 60X80</t>
  </si>
  <si>
    <t>RH Gallery Wrap Gold Floater - 702300 60X80</t>
  </si>
  <si>
    <t>GFL 64X80</t>
  </si>
  <si>
    <t>GFL 65X90</t>
  </si>
  <si>
    <t>RH Gallery Wrap Gold Floater - 702300 65X90</t>
  </si>
  <si>
    <t>GFL 68X90</t>
  </si>
  <si>
    <t>GFL 72x110</t>
  </si>
  <si>
    <t>PANEL MOUNT:</t>
  </si>
  <si>
    <t>BFL 20X24P</t>
  </si>
  <si>
    <t>RH Panel Mount Black Floater - 702100  (20X24)</t>
  </si>
  <si>
    <t>BFL 24X24P</t>
  </si>
  <si>
    <t>RH Panel Mount Black Floater - 702100  (24X24)</t>
  </si>
  <si>
    <t>BFL 30X36P</t>
  </si>
  <si>
    <t>RH Panel Mount Black Floater - 702100  (30X36)</t>
  </si>
  <si>
    <t>BFL 32X36P</t>
  </si>
  <si>
    <t>RH Panel Mount Black Floater - 702100  (36X36)</t>
  </si>
  <si>
    <t>BFL 36X45P</t>
  </si>
  <si>
    <t>RH Panel Mount Black Floater - 702100  (36X45)</t>
  </si>
  <si>
    <t>BFL 36X72P</t>
  </si>
  <si>
    <t>RH Panel Mount Black Floater - 702100  (36X72)</t>
  </si>
  <si>
    <t>BFL 40X60P</t>
  </si>
  <si>
    <t>RH Panel Mount Black Floater - 702100  (40X60)</t>
  </si>
  <si>
    <t>BFL 48X72P</t>
  </si>
  <si>
    <t>RH Panel Mount Black Floater - 702100  (48X72)</t>
  </si>
  <si>
    <t>BFL 50X68P</t>
  </si>
  <si>
    <t>RH Panel Mount Black Floater - 702100  (50X68)</t>
  </si>
  <si>
    <t>BFL 60X72P</t>
  </si>
  <si>
    <t>RH Panel Mount Black Floater - 702100  (60X72)</t>
  </si>
  <si>
    <t>NATURAL FLOATER FRAME: STRETCH/MOUNT, MALAYSIAN MAPLE FLOAT FRAME, FINISH, PACK &amp; SHIP. D-RINGS</t>
  </si>
  <si>
    <t>NFL 8.25X8.25</t>
  </si>
  <si>
    <t>RH Gallery Wrap Natural Floater 702600 (8.25x8.25)</t>
  </si>
  <si>
    <t>NFL 8X10</t>
  </si>
  <si>
    <t>RH Gallery Wrap Natural Floater 702600 (8X10)</t>
  </si>
  <si>
    <t>NFL 10X12</t>
  </si>
  <si>
    <t>RH Gallery Wrap Natural Floater 702600 (10X12)</t>
  </si>
  <si>
    <t>NFL 10X14</t>
  </si>
  <si>
    <t>RH Gallery Wrap Natural Floater 702600 (10X14)</t>
  </si>
  <si>
    <t>NFL 11X13</t>
  </si>
  <si>
    <t>RH Gallery Wrap Natural Floater 702600 (11x13)</t>
  </si>
  <si>
    <t>NFL 11X14</t>
  </si>
  <si>
    <t>RH Gallery Wrap Natural Floater 702600 (11x14)</t>
  </si>
  <si>
    <t>NFL 12X16</t>
  </si>
  <si>
    <t>RH Gallery Wrap Natural Floater 702600 (12X16)</t>
  </si>
  <si>
    <t>NFL 12X24</t>
  </si>
  <si>
    <t>RH Gallery Wrap Natural Floater 702600 (12X24)</t>
  </si>
  <si>
    <t>NFL 16X20</t>
  </si>
  <si>
    <t>RH Gallery Wrap Natural Floater 702600 (16x20)</t>
  </si>
  <si>
    <t>NFL 18X20</t>
  </si>
  <si>
    <t>RH Gallery Wrap Natural Floater 702600 (18x20)</t>
  </si>
  <si>
    <t>NFL 18X24</t>
  </si>
  <si>
    <t>RH Gallery Wrap Natural Floater 702600 (18x24)</t>
  </si>
  <si>
    <t>NFL 20X22</t>
  </si>
  <si>
    <t>RH Gallery Wrap Natural Floater 702600 (20x22)</t>
  </si>
  <si>
    <t>NFL 20X24</t>
  </si>
  <si>
    <t>RH Gallery Wrap Natural Floater 702600 (20x24)</t>
  </si>
  <si>
    <t>NFL 20X30</t>
  </si>
  <si>
    <t>RH Gallery Wrap Natural Floater 702600 (20x30)</t>
  </si>
  <si>
    <t>NFL 22X24</t>
  </si>
  <si>
    <t>RH Gallery Wrap Natural Floater 702600 (22X24)</t>
  </si>
  <si>
    <t>NFL 24X24</t>
  </si>
  <si>
    <t>RH Gallery Wrap Natural Floater 702600 (24X24)</t>
  </si>
  <si>
    <t>NFL 24X28</t>
  </si>
  <si>
    <t>RH Gallery Wrap Natural Floater 702600 (24X28)</t>
  </si>
  <si>
    <t>NFL 24X30</t>
  </si>
  <si>
    <t>RH Gallery Wrap Natural Floater 702600 (24X30)</t>
  </si>
  <si>
    <t>NFL 24X36</t>
  </si>
  <si>
    <t>RH Gallery Wrap Natural Floater 702600 (24x36)</t>
  </si>
  <si>
    <t>NFL 24X39</t>
  </si>
  <si>
    <t>RH Gallery Wrap Natural Floater 702600 (24x39)</t>
  </si>
  <si>
    <t>NFL 24X42</t>
  </si>
  <si>
    <t>RH Gallery Wrap Natural Floater 702600 (24x42)</t>
  </si>
  <si>
    <t>NFL 27.5X27.5</t>
  </si>
  <si>
    <t>RH Gallery Wrap Natural Floater 702600 (27.5x27.5)</t>
  </si>
  <si>
    <t>NFL 27.5X39.5</t>
  </si>
  <si>
    <t>RH Gallery Wrap Natural Floater 702600 (27.5x39.5)</t>
  </si>
  <si>
    <t>NFL 30X30</t>
  </si>
  <si>
    <t>RH Gallery Wrap Natural Floater 702600 (30x30)</t>
  </si>
  <si>
    <t>NFL 30X40</t>
  </si>
  <si>
    <t>RH Gallery Wrap Natural Floater 702600 (30x40)</t>
  </si>
  <si>
    <t>NFL 32X42</t>
  </si>
  <si>
    <t>RH Gallery Wrap Natural Floater 702600 (32x42)</t>
  </si>
  <si>
    <t>NFL 33X50</t>
  </si>
  <si>
    <t>RH Gallery Wrap Natural Floater 702600 (33x50)</t>
  </si>
  <si>
    <t>NFL 36X36</t>
  </si>
  <si>
    <t>RH Gallery Wrap Natural Floater 702600 (36x36)</t>
  </si>
  <si>
    <t>NFL 36X44</t>
  </si>
  <si>
    <t>RH Gallery Wrap Natural Floater 702600 (36x44)</t>
  </si>
  <si>
    <t>NFL 36X45</t>
  </si>
  <si>
    <t>RH Gallery Wrap Natural Floater 702600 (36x45)</t>
  </si>
  <si>
    <t>NFL 36X48</t>
  </si>
  <si>
    <t>RH Gallery Wrap Natural Floater 702600 (36x48)</t>
  </si>
  <si>
    <t>NFL 36X53</t>
  </si>
  <si>
    <t>RH Gallery Wrap Natural Floater 702600 (36x53)</t>
  </si>
  <si>
    <t>NFL 36X55</t>
  </si>
  <si>
    <t>RH Gallery Wrap Natural Floater 702600 (36x55)</t>
  </si>
  <si>
    <t>NFL 36X60</t>
  </si>
  <si>
    <t>RH Gallery Wrap Natural Floater 702600 (36x60)</t>
  </si>
  <si>
    <t>NFL 36X72</t>
  </si>
  <si>
    <t>RH Gallery Wrap Natural Floater 702600 (36x72)</t>
  </si>
  <si>
    <t>NFL 38X38</t>
  </si>
  <si>
    <t>RH Gallery Wrap Natural Floater 702600 (38x38)</t>
  </si>
  <si>
    <t>NFL 38X48</t>
  </si>
  <si>
    <t>RH Gallery Wrap Natural Floater 702600 (38x48)</t>
  </si>
  <si>
    <t>NFL 38X50</t>
  </si>
  <si>
    <t>RH Gallery Wrap Natural Floater 702600 (38x50)</t>
  </si>
  <si>
    <t>NFL 39.5X39.5</t>
  </si>
  <si>
    <t>RH Gallery Wrap Natural Floater 702600 (39.5x39.5)</t>
  </si>
  <si>
    <t>NFL 39X39</t>
  </si>
  <si>
    <t>RH Gallery Wrap Natural Floater 702600 (39x39)</t>
  </si>
  <si>
    <t>NFL 39X55</t>
  </si>
  <si>
    <t>RH Gallery Wrap Natural Floater 702600 (39x55)</t>
  </si>
  <si>
    <t>NFL 39X96</t>
  </si>
  <si>
    <t>RH Gallery Wrap Natural Floater 702600 (39x96)</t>
  </si>
  <si>
    <t>NFL 40X40</t>
  </si>
  <si>
    <t>RH Gallery Wrap Natural Floater 702600 (40x40)</t>
  </si>
  <si>
    <t>NFL 40X54</t>
  </si>
  <si>
    <t>RH Gallery Wrap Natural Floater 702600 (40x54)</t>
  </si>
  <si>
    <t>NFL 40X60</t>
  </si>
  <si>
    <t>RH Gallery Wrap Natural Floater 702600 (40x60)</t>
  </si>
  <si>
    <t>NFL 40X65</t>
  </si>
  <si>
    <t>RH Gallery Wrap Natural Floater 702600 (40x65)</t>
  </si>
  <si>
    <t>NFL41.2X61.25</t>
  </si>
  <si>
    <t>RH Gallery Wrap Natural Floater 702600 (41.25x61.25)</t>
  </si>
  <si>
    <t>NFL 41.5X41.5</t>
  </si>
  <si>
    <t>RH Gallery Wrap Natural Floater 702600 (41.5x41.5)</t>
  </si>
  <si>
    <t>NFL 41.5X42.5</t>
  </si>
  <si>
    <t>RH Gallery Wrap Natural Floater 702600 (41.5x42.5)</t>
  </si>
  <si>
    <t>NFL 41.5X61.5</t>
  </si>
  <si>
    <t>RH Gallery Wrap Natural Floater 702600 (41.5x61.5)</t>
  </si>
  <si>
    <t>NFL 42X50</t>
  </si>
  <si>
    <t>RH Gallery Wrap Natural Floater 702600 (42x50)</t>
  </si>
  <si>
    <t>NFL 42X52</t>
  </si>
  <si>
    <t>RH Gallery Wrap Natural Floater 702600 (42x52)</t>
  </si>
  <si>
    <t>NFL 43X43</t>
  </si>
  <si>
    <t>RH Gallery Wrap Natural Floater 702600 (43x43)</t>
  </si>
  <si>
    <t>NFL 46X62</t>
  </si>
  <si>
    <t>RH Gallery Wrap Natural Floater 702600 (46x62)</t>
  </si>
  <si>
    <t>NFL 46X70</t>
  </si>
  <si>
    <t>RH Gallery Wrap Natural Floater 702600 (46x70)</t>
  </si>
  <si>
    <t>NFL 47X47</t>
  </si>
  <si>
    <t>RH Gallery Wrap Natural Floater 702600 (47x47)</t>
  </si>
  <si>
    <t>NFL 47X57</t>
  </si>
  <si>
    <t>RH Gallery Wrap Natural Floater 702600 (47x57)</t>
  </si>
  <si>
    <t>NFL 47X63</t>
  </si>
  <si>
    <t>RH Gallery Wrap Natural Floater 702600 (47x63)</t>
  </si>
  <si>
    <t>NFL 47X69</t>
  </si>
  <si>
    <t>RH Gallery Wrap Natural Floater 702600 (47x69)</t>
  </si>
  <si>
    <t>NFL 48.75X72</t>
  </si>
  <si>
    <t>RH Gallery Wrap Natural Floater 702600 (75x72)</t>
  </si>
  <si>
    <t>NFL 48X48</t>
  </si>
  <si>
    <t>RH Gallery Wrap Natural Floater 702600 (48x48)</t>
  </si>
  <si>
    <t>NFL 48X54</t>
  </si>
  <si>
    <t>RH Gallery Wrap Natural Floater 702600 (48x54)</t>
  </si>
  <si>
    <t>NFL 48X55</t>
  </si>
  <si>
    <t>RH Gallery Wrap Natural Floater 702600 (48x55)</t>
  </si>
  <si>
    <t>NFL 48X56</t>
  </si>
  <si>
    <t>RH Gallery Wrap Natural Floater 702600 (48x56)</t>
  </si>
  <si>
    <t>NFL 48X60</t>
  </si>
  <si>
    <t>RH Gallery Wrap Natural Floater 702600 (48x60)</t>
  </si>
  <si>
    <t>NFL 48X64</t>
  </si>
  <si>
    <t>RH Gallery Wrap Natural Floater 702600 (48x64)</t>
  </si>
  <si>
    <t>NFL 48X72</t>
  </si>
  <si>
    <t>RH Gallery Wrap Natural Floater 702600 (48x72)</t>
  </si>
  <si>
    <t>NFL 49X72</t>
  </si>
  <si>
    <t>RH Gallery Wrap Natural Floater 702600 (49x72)</t>
  </si>
  <si>
    <t>NFL 50X70</t>
  </si>
  <si>
    <t>RH Gallery Wrap Natural Floater 702600 (50X70)</t>
  </si>
  <si>
    <t>NFL 52X66</t>
  </si>
  <si>
    <t>RH Gallery Wrap Natural Floater 702600 (52x66)</t>
  </si>
  <si>
    <t>NFL 52X72</t>
  </si>
  <si>
    <t>RH Gallery Wrap Natural Floater 702600 (52x72)</t>
  </si>
  <si>
    <t>NFL 52X84</t>
  </si>
  <si>
    <t>RH Gallery Wrap Natural Floater 702600 (52x84)</t>
  </si>
  <si>
    <t>NFL 54X70</t>
  </si>
  <si>
    <t>RH Gallery Wrap Natural Floater 702600 (54x70)</t>
  </si>
  <si>
    <t>NFL 54X72</t>
  </si>
  <si>
    <t>RH Gallery Wrap Natural Floater 702600 (54x72)</t>
  </si>
  <si>
    <t>NFL 56X74</t>
  </si>
  <si>
    <t>RH Gallery Wrap Natural Floater 702600 (56X74)</t>
  </si>
  <si>
    <t>NFL 60X60</t>
  </si>
  <si>
    <t>RH Gallery Wrap Natural Floater 702600 (60x60)</t>
  </si>
  <si>
    <t>NFL 60X72</t>
  </si>
  <si>
    <t>RH Gallery Wrap Natural Floater 702600 (60x72)</t>
  </si>
  <si>
    <t>NFL 60X80</t>
  </si>
  <si>
    <t>RH Gallery Wrap Natural Floater 702600 (60x80)</t>
  </si>
  <si>
    <t>NFL 60X105</t>
  </si>
  <si>
    <t>RH Gallery Wrap Natural Floater 702600 (60x105)</t>
  </si>
  <si>
    <t>NFL 64X80</t>
  </si>
  <si>
    <t>RH Gallery Wrap Natural Floater 702600 (64x80)</t>
  </si>
  <si>
    <t>NFL 65X90</t>
  </si>
  <si>
    <t>RH Gallery Wrap Natural Floater 702600 (65X90)</t>
  </si>
  <si>
    <t>NFL 68X90</t>
  </si>
  <si>
    <t>RH Gallery Wrap Natural Floater 702600 (68X90)</t>
  </si>
  <si>
    <t>NFL 72X72</t>
  </si>
  <si>
    <t>RH Gallery Wrap Natural Floater 702600 (72x72)</t>
  </si>
  <si>
    <t>NFL 70X110</t>
  </si>
  <si>
    <t>RH Gallery Wrap Natural Floater 702600 (70X110)</t>
  </si>
  <si>
    <t>WFL 8X10</t>
  </si>
  <si>
    <t>Gallery Wrap Walnut Floater - 702700-EW (8X10)</t>
  </si>
  <si>
    <t>WFL 8X12</t>
  </si>
  <si>
    <t>Gallery Wrap Walnut Floater - 702700-EW (8X12)</t>
  </si>
  <si>
    <t>WFL 10x12</t>
  </si>
  <si>
    <t>Gallery Wrap Walnut Floater - 702700-EW (10x12)</t>
  </si>
  <si>
    <t>WFL 10x13</t>
  </si>
  <si>
    <t>Gallery Wrap Walnut Floater - 702700-EW (10x13)</t>
  </si>
  <si>
    <t>WFL 10x15</t>
  </si>
  <si>
    <t>Gallery Wrap Walnut Floater - 702700-EW (10x15)</t>
  </si>
  <si>
    <t>WFL 10x17</t>
  </si>
  <si>
    <t>Gallery Wrap Walnut Floater - 702700-EW (10x17)</t>
  </si>
  <si>
    <t>WFL 11X19</t>
  </si>
  <si>
    <t>Gallery Wrap Walnut Floater - 702700-EW (11X19</t>
  </si>
  <si>
    <t>WFL 12X14</t>
  </si>
  <si>
    <t>Gallery Wrap Walnut Floater - 702700-EW (12X14)</t>
  </si>
  <si>
    <t>WFL 12X16</t>
  </si>
  <si>
    <t>Gallery Wrap Walnut Floater - 702700-EW (12X16)</t>
  </si>
  <si>
    <t>WFL 12X24</t>
  </si>
  <si>
    <t>Gallery Wrap Walnut Floater - 720700-EW (12X24)</t>
  </si>
  <si>
    <t>WFL 14X23</t>
  </si>
  <si>
    <t>Gallery Wrap Walnut Floater - 702700-EW (14X23)</t>
  </si>
  <si>
    <t>WFL 15X15</t>
  </si>
  <si>
    <t>Gallery Wrap Walnut Floater - 702700-EW (15X15)</t>
  </si>
  <si>
    <t>WFL 16X16</t>
  </si>
  <si>
    <t>Gallery Wrap Walnut Floater - 702700-EW (16X16)</t>
  </si>
  <si>
    <t>WFL 16X20</t>
  </si>
  <si>
    <t>Gallery Wrap Walnut Floater - 702700-EW (16x20)</t>
  </si>
  <si>
    <t>WFL 16X22</t>
  </si>
  <si>
    <t>Gallery Wrap Walnut Floater - 702700-EW (16x22)</t>
  </si>
  <si>
    <t>WFL 16X24</t>
  </si>
  <si>
    <t>Gallery Wrap Walnut Floater - 702700-EW (16x24)</t>
  </si>
  <si>
    <t>WFL 19X11</t>
  </si>
  <si>
    <t>Gallery Wrap Walnut Floater - 702700-EW (19X11)</t>
  </si>
  <si>
    <t>WFL 20X30</t>
  </si>
  <si>
    <t>Gallery Wrap Walnut Floater - 702700-EW (20X30)</t>
  </si>
  <si>
    <t>WFL 24X32</t>
  </si>
  <si>
    <t>Gallery Wrap Walnut Floater - 702700-EW (24X32)</t>
  </si>
  <si>
    <t>WFL 24X36</t>
  </si>
  <si>
    <t>Gallery Wrap Walnut Floater - 702700-EW (24X36)</t>
  </si>
  <si>
    <t>WFL 24X40</t>
  </si>
  <si>
    <t>Gallery Wrap Walnut Floater - 702700-EW (24X40)</t>
  </si>
  <si>
    <t>WFL 30X40</t>
  </si>
  <si>
    <t>Gallery Wrap Walnut Floater - 702700-EW (30X40)</t>
  </si>
  <si>
    <t>WFL 31X39</t>
  </si>
  <si>
    <t>Gallery Wrap Walnut Floater - 702700-EW (31X39)</t>
  </si>
  <si>
    <t>WFL 36X36</t>
  </si>
  <si>
    <t>Gallery Wrap Walnut Floater -702700-EW (36X36)</t>
  </si>
  <si>
    <t>WFL 36X48</t>
  </si>
  <si>
    <t>Gallery Wrap Walnut Floater -702700-EW (36X48)</t>
  </si>
  <si>
    <t>WFL 36X60</t>
  </si>
  <si>
    <t>Gallery Wrap Walnut Floater -702700-EW (36X60)</t>
  </si>
  <si>
    <t>WFL 48X48</t>
  </si>
  <si>
    <t>Gallery Wrap Walnut Floater - 702700-EW (48X48)</t>
  </si>
  <si>
    <t>WFL 48X60</t>
  </si>
  <si>
    <t>Gallery Wrap Walnut Floater - 702700-EW (48X60)</t>
  </si>
  <si>
    <t>WFL 56X70</t>
  </si>
  <si>
    <t>Gallery Wrap Walnut Floater - 702700-EW (56X70)</t>
  </si>
  <si>
    <t>WFL 60X60</t>
  </si>
  <si>
    <t>Gallery Wrap Walnut Floater - 702700-EW (60X60)</t>
  </si>
  <si>
    <t>WFL 60X80</t>
  </si>
  <si>
    <t>Gallery Wrap Walnut Floater - 702700-EW (60X80)</t>
  </si>
  <si>
    <t>WFL1 16X20</t>
  </si>
  <si>
    <t>Gallery Mount Walnut Floater -  702700 (16x20)</t>
  </si>
  <si>
    <t>NFL 30X30P</t>
  </si>
  <si>
    <t>RH Panel Mount Natural Floater - 702600  (30X30)</t>
  </si>
  <si>
    <t>NFL 36X45P</t>
  </si>
  <si>
    <t>RH Panel Mount Natural Floater - 702600  (36X45)</t>
  </si>
  <si>
    <t>NFL 36X48P</t>
  </si>
  <si>
    <t>RH Panel Mount Natural Floater - 702600  (36X48)</t>
  </si>
  <si>
    <t>NFL 38X38P</t>
  </si>
  <si>
    <t>RH Panel Mount Natural Floater - 702600  (38X38)</t>
  </si>
  <si>
    <t>NFL 48X60P</t>
  </si>
  <si>
    <t>RH Panel Mount Natural Floater - 702600  (48X60)</t>
  </si>
  <si>
    <t>NFL 49X72P</t>
  </si>
  <si>
    <t>RH Panel Mount Natural Floater - 702600  (49X72)</t>
  </si>
  <si>
    <t>NFL 52X84P</t>
  </si>
  <si>
    <t>RH Panel Mount Natural Floater - 702600  (52X84)</t>
  </si>
  <si>
    <t>GMT 14X20</t>
  </si>
  <si>
    <t>Gallery Mount With Glue 14X20</t>
  </si>
  <si>
    <t>GMT 15X21</t>
  </si>
  <si>
    <t>Gallery Mount With Glue 15X21</t>
  </si>
  <si>
    <t>GMT 16X20</t>
  </si>
  <si>
    <t>Gallery Mount With Glue 16X20</t>
  </si>
  <si>
    <t>GMT 18X18</t>
  </si>
  <si>
    <t>Gallery Mount With Glue 18X18</t>
  </si>
  <si>
    <t>GMT 20X24</t>
  </si>
  <si>
    <t>Gallery Mount With Glue 20X24</t>
  </si>
  <si>
    <t>GMT 24X24</t>
  </si>
  <si>
    <t>Gallery Mount With Glue 24X24</t>
  </si>
  <si>
    <t>GMT 24X30</t>
  </si>
  <si>
    <t>Gallery Mount With Glue 24X30</t>
  </si>
  <si>
    <t>GMT 28X36</t>
  </si>
  <si>
    <t>Gallery Mount With Glue 28X36</t>
  </si>
  <si>
    <t>GMT 30X40</t>
  </si>
  <si>
    <t>Gallery Mount With Glue 30X40</t>
  </si>
  <si>
    <t>GMT 32X42</t>
  </si>
  <si>
    <t>Gallery Mount With Glue 32X42</t>
  </si>
  <si>
    <t>GMT 33X42</t>
  </si>
  <si>
    <t>Gallery Mount With Glue 33X42</t>
  </si>
  <si>
    <t>GMT 34X45</t>
  </si>
  <si>
    <t>Gallery Mount With Glue 34X45</t>
  </si>
  <si>
    <t>GMT 36X36</t>
  </si>
  <si>
    <t>Gallery Mount With Glue 36X36</t>
  </si>
  <si>
    <t>GMT 36X45</t>
  </si>
  <si>
    <t>Gallery Mount With Glue 36X45</t>
  </si>
  <si>
    <t>GMT 36X48</t>
  </si>
  <si>
    <t>Gallery Mount With Glue 36X48</t>
  </si>
  <si>
    <t>GMT 37.5X49.5</t>
  </si>
  <si>
    <t>Gallery Mount With Glue 37.5X49.5</t>
  </si>
  <si>
    <t>GMT 38X48</t>
  </si>
  <si>
    <t>Gallery Mount With Glue 38X48</t>
  </si>
  <si>
    <t>GMT 40X54</t>
  </si>
  <si>
    <t>Gallery Mount With Glue 40X54</t>
  </si>
  <si>
    <t>GMT 48X48</t>
  </si>
  <si>
    <t>Gallery Mount With Glue 48X48</t>
  </si>
  <si>
    <t>GMT 48X60</t>
  </si>
  <si>
    <t>Gallery Mount With Glue 48X60</t>
  </si>
  <si>
    <t>GMT 48X72</t>
  </si>
  <si>
    <t>Gallery Mount With Glue 48X72</t>
  </si>
  <si>
    <t>GMT 50X68</t>
  </si>
  <si>
    <t>Gallery Mount With Glue 50X68</t>
  </si>
  <si>
    <t>GMT 60X72</t>
  </si>
  <si>
    <t>Gallery Mount With Glue 60X72</t>
  </si>
  <si>
    <t>PARTIAL INK WASH: REVISED PART # BLACK SHADOW BOX, WASH EDGES, FLOAT ON FOAM, Revision 3.30.22</t>
  </si>
  <si>
    <t>PIW.5 16X20</t>
  </si>
  <si>
    <t>Blk Cap 0704100EW, Partial Ink Wash edges, float on foam, .5" to show, 1" foam spacer, Clr Acrylic VO 16X20</t>
  </si>
  <si>
    <t>PIW.5 20X20</t>
  </si>
  <si>
    <t>Blk Cap 0704100EW, Partial Ink Wash edges, float on foam, .5" to show, 1" foam spacer, Clr Acrylic VO 20X20</t>
  </si>
  <si>
    <t>PIW.5 20X24</t>
  </si>
  <si>
    <t>Blk Cap 0704100EW, Partial Ink Wash edges, float on foam, .5" to show, 1" foam spacer, Clr Acrylic VO 20x24</t>
  </si>
  <si>
    <t>PIW.5 20X30</t>
  </si>
  <si>
    <t>Blk Cap 0704100EW, Partial Ink Wash edges, float on foam, .5" to show, 1" foam spacer, Clr Acrylic VO 20x30</t>
  </si>
  <si>
    <t>PIW.5 22X30</t>
  </si>
  <si>
    <t>Blk Cap 0704100EW, Partial Ink Wash edges, float on foam, .5" to show, 1" foam spacer, Clr Acrylic VO 22X30</t>
  </si>
  <si>
    <t>PIW.5 24X36</t>
  </si>
  <si>
    <t>Blk Cap 0704100EW, Partial Ink Wash edges, float on foam, .5" to show, 1" foam spacer, Clr Acrylic VO 24X36</t>
  </si>
  <si>
    <t>PIW.5 32X32</t>
  </si>
  <si>
    <t>Blk Cap 0704100EW, Partial Ink Wash edges, float on foam, .5" to show, 1" foam spacer, Clr Acrylic VO 32X32</t>
  </si>
  <si>
    <t>PIW.5 36X45</t>
  </si>
  <si>
    <t>Blk Cap 0704100EW, Partial Ink Wash edges, float on foam, .5" to show, 1" foam spacer, Clr Acrylic VO 36X45</t>
  </si>
  <si>
    <t>PIW.5 40X56</t>
  </si>
  <si>
    <t>Blk Cap 0704100EW, Partial Ink Wash edges, float on foam, .5" to show, 1" foam spacer, Clr Acrylic VO 40X56</t>
  </si>
  <si>
    <t>PIW.5 44X60</t>
  </si>
  <si>
    <t>Blk Cap 0704100EW, Partial Ink Wash edges, float on foam, .5" to show, 1" foam spacer, Clr Acrylic VO 44X60</t>
  </si>
  <si>
    <t>PIW.5 GLD 44X60</t>
  </si>
  <si>
    <t>GLD Cap xxx, Partial Ink Wash edges, float on foam, .5" to show, 1" foam spacer, Clr Acrylic VO 44X60</t>
  </si>
  <si>
    <t>PIW1.0 24X32</t>
  </si>
  <si>
    <t>Blk Cap 0704100EW, Partial Ink Wash edges, float on foam, 1" to show, 1" foam spacer, Clr Acrylic VO 24X32</t>
  </si>
  <si>
    <t>24</t>
  </si>
  <si>
    <t>32</t>
  </si>
  <si>
    <t>PIW1.0 32X32</t>
  </si>
  <si>
    <t>Blk Cap 0704100EW, Partial Ink Wash edges, float on foam, 1" to show, 1" foam spacer, Clr Acrylic VO 32X32</t>
  </si>
  <si>
    <t>PIW1.0 40X56</t>
  </si>
  <si>
    <t>Blk Cap 0704100EW, Partial Ink Wash edges, float on foam, 1" to show, 1" foam spacer, Clr Acrylic VO 40X56</t>
  </si>
  <si>
    <t>PIW1.0 48X48</t>
  </si>
  <si>
    <t>Blk Cap 0704100EW, Partial Ink Wash edges, float on foam, 1" to show, 1" foam spacer, Clr Acrylic VO 48X48</t>
  </si>
  <si>
    <t>PIW1.0 48X80</t>
  </si>
  <si>
    <t>Blk Cap 0704100EW, Partial Ink Wash edges, float on foam, 1" to show, 1" foam spacer, Clr Acrylic VO 48X80</t>
  </si>
  <si>
    <t>PIW1.0 56X96</t>
  </si>
  <si>
    <t>Blk Cap 0704100EW, Partial Ink Wash edges, float on foam, 1" to show, 1" foam spacer, Clr Acrylic VO 56X96</t>
  </si>
  <si>
    <t>PIW1.0 NAT 48X48</t>
  </si>
  <si>
    <t>Nat Cap 0704600EW, Partial Ink Wash edges, float on foam, 1" to show, 1" foam spacer, Clr Acrylic VO 48x48</t>
  </si>
  <si>
    <t>DSB6.0 C BLK 30X40</t>
  </si>
  <si>
    <t>Blk Cap 0704100EW, DECKLE edges, float on CREAM foam, 6" to show, 1" foam spacer, Clr Acrylic VO 42X52</t>
  </si>
  <si>
    <t>DSB2.0 C BLK 24X36</t>
  </si>
  <si>
    <t>Blk Cap 0704100EW, DECKLE edges, float on CREAM foam, 2" to show, 1" foam spacer, Clr Acrylic VO 24X36</t>
  </si>
  <si>
    <t>DSB2.0 C BLK 44X60</t>
  </si>
  <si>
    <t>Blk Cap 0704100EW, DECKLE edges, float on CREAM foam, 2" to show, 1" foam spacer, Clr Acrylic VO 48X64</t>
  </si>
  <si>
    <t>DSB2.0 B BLK 48X60</t>
  </si>
  <si>
    <t>Blk Cap 0704100EW, DECKLE edges, float on BLACK foam, 2" to show, 1" foam spacer, Clr Acrylic VO 52X64</t>
  </si>
  <si>
    <t>DSB2.0 C BLK 48X60</t>
  </si>
  <si>
    <t>Blk Cap 0704100EW, DECKLE edges, float on CREAM foam, 2" to show, 1" foam spacer, Clr Acrylic VO 52X64</t>
  </si>
  <si>
    <t>DSB2.0 C BLK 48X64</t>
  </si>
  <si>
    <t>Blk Cap 0704100EW, DECKLE edges, float on CREAM foam, 2" to show, 1" foam spacer, Clr Acrylic VO 52X68</t>
  </si>
  <si>
    <t>MM INK WASH: BLACK SHADOW BOX, WASH PRINT, FLOAT ON FOAM PIECES, 0.5" MAT TO SHOW, 1" SPACER. D-RINGS</t>
  </si>
  <si>
    <t>BSB01 20X30</t>
  </si>
  <si>
    <t>Blk Cap 0704100EW, Wash whole print, float on foam pieces, 0.5" to show, 1" foam spacer, Clr Acrylic VO 20X30</t>
  </si>
  <si>
    <t>BSB01 22X30</t>
  </si>
  <si>
    <t>Blk Cap 0704100EW, Wash whole print, float on foam pieces, 0.5" to show, 1" foam spacer, Clr Acrylic VO 22X30</t>
  </si>
  <si>
    <t>BSB01 24X36</t>
  </si>
  <si>
    <t>Blk Cap 0704100EW, Wash whole print, float on foam pieces, 0.5" to show, 1" foam spacer, Clr Acrylic VO 24X36</t>
  </si>
  <si>
    <t>BSB01 32X32</t>
  </si>
  <si>
    <t>Blk Cap 0704100EW, Wash whole print, float on foam pieces, 0.5" to show, 1" foam spacer, Clr Acrylic VO 32X32</t>
  </si>
  <si>
    <t>BSB01 36x45</t>
  </si>
  <si>
    <t>Blk Cap 0704100EW, Wash whole print, float on foam pieces, 0.5" to show, 1" foam spacer, Clr Acrylic VO 36X45</t>
  </si>
  <si>
    <t>BSB01 40X56</t>
  </si>
  <si>
    <t>Blk Cap 0704100EW, Wash whole print, float on foam pieces, 0.5" to show, 1" foam spacer, Clr Acrylic VO 40X56</t>
  </si>
  <si>
    <t>BSB01 44X60</t>
  </si>
  <si>
    <t>Blk Cap 0704100EW, Wash whole print, float on foam pieces, 0.5" to show, 1" foam spacer, Clr Acrylic VO 44X60</t>
  </si>
  <si>
    <t>NSB01 20X30</t>
  </si>
  <si>
    <t>NAT Cap 0704600EW, Wash whole print, float on foam pieces, 0.5" to show, 1" foam spacer, Clr Acrylic VO 20XX30</t>
  </si>
  <si>
    <t>MM SINGULARITY: BLACK SHADOW BOX, WASH EDGES, FLOAT ON FOAM, 1" MAT TO SHOW, 1" SPACER. D-RINGS</t>
  </si>
  <si>
    <t>BSB02 20X30</t>
  </si>
  <si>
    <t>Blk Cap 0704100EW, Wash edges, float on foam, 0.5" to show, 1" foam spacer, Clr Acrylic VO 20X30</t>
  </si>
  <si>
    <t>BSB02 24X32</t>
  </si>
  <si>
    <t>Blk Cap 0704100EW, Wash edges, float on foam, 1" to show, 1" foam spacer, Clr Acrylic VO 24X32</t>
  </si>
  <si>
    <t>BSB02 32X32</t>
  </si>
  <si>
    <t>Blk Cap 0704100EW, Wash edges, float on foam, 1" to show, 1" foam spacer, Clr Acrylic VO 32x32</t>
  </si>
  <si>
    <t>BSB02 40X56</t>
  </si>
  <si>
    <t>Blk Cap 0704100EW, Wash edges, float on foam, 1" to show, 1" foam spacer, Clr Acrylic VO 40x56</t>
  </si>
  <si>
    <t>BSB02 48X48</t>
  </si>
  <si>
    <t>Blk Cap 0704100EW, Wash edges, float on foam, 1" to show, 1" foam spacer, Clr Acrylic VO 48x48</t>
  </si>
  <si>
    <t>BSB02 48X80</t>
  </si>
  <si>
    <t>Blk Cap 0704100EW, Wash edges, float on foam, 1" to show, 1" foam spacer, Clr Acrylic VO 48x80</t>
  </si>
  <si>
    <t>BSB02 56X96</t>
  </si>
  <si>
    <t>,</t>
  </si>
  <si>
    <t>MM INK WASH; GOLD SHADOW BOX, WASH EDGES, FLOAT ON FOAM, 1" MAT TO SHOW, 1" SPACER, CLEAT</t>
  </si>
  <si>
    <t>GBS01 44X60</t>
  </si>
  <si>
    <t>Gold Cap xxxxxxx, Wash edges, float on foam, 1" to show, 1" foam spacer, Clr Acrylic VO 44x60</t>
  </si>
  <si>
    <t>need price 5.12.22</t>
  </si>
  <si>
    <t>NSB02 48X48</t>
  </si>
  <si>
    <t>Nat Cap 0704600EW, Wash edges, float on foam, 1" to show, 1" foam spacer, Clr Acrylic VO 48x48</t>
  </si>
  <si>
    <t>Current 7/1/2022</t>
  </si>
  <si>
    <t>SIZE</t>
  </si>
  <si>
    <t>REGULAR BOXES FOR GALLER WRAP ITEMS (4" THICK WITH CORNERS)</t>
  </si>
  <si>
    <t>Cleat</t>
  </si>
  <si>
    <t>FPS 8X10</t>
  </si>
  <si>
    <t>Gallery Wrap - 703000-SB  (8X10)</t>
  </si>
  <si>
    <t>FPS 9X12</t>
  </si>
  <si>
    <t>Gallery Wrap - 703000-SB  (9x12)</t>
  </si>
  <si>
    <t>FPS10X12</t>
  </si>
  <si>
    <t>Gallery Wrap - 703000-SB  (10x12)</t>
  </si>
  <si>
    <t>FPS 11X13</t>
  </si>
  <si>
    <t>Gallery Wrap - 703000-SB  (11x13)</t>
  </si>
  <si>
    <t>FPS 11X14</t>
  </si>
  <si>
    <t>Gallery Wrap - 703000-SB  (11x14)</t>
  </si>
  <si>
    <t>FPS 11X16</t>
  </si>
  <si>
    <t>Gallery Wrap - 703000-SB  (11x16)</t>
  </si>
  <si>
    <t>FPS 12X12</t>
  </si>
  <si>
    <t>Gallery Wrap - 703000-SB  (12x12)</t>
  </si>
  <si>
    <t>FPS 12X14</t>
  </si>
  <si>
    <t>Gallery Wrap - 703000-SB  (12x14)</t>
  </si>
  <si>
    <t>FPS 12X16</t>
  </si>
  <si>
    <t>Gallery Wrap - 703000-SB  (12x16)</t>
  </si>
  <si>
    <t>FPS 12X35</t>
  </si>
  <si>
    <t>Gallery Wrap - 703000-SB  (12x35)</t>
  </si>
  <si>
    <t>FPS 15X20</t>
  </si>
  <si>
    <t>Gallery Wrap - 703000-SB  (15x20)</t>
  </si>
  <si>
    <t>FPS 15X21</t>
  </si>
  <si>
    <t>Gallery Wrap - 703000-SB  (15x21)</t>
  </si>
  <si>
    <t>FPS 16X16</t>
  </si>
  <si>
    <t>Gallery Wrap - 703000-SB  (16x16)</t>
  </si>
  <si>
    <t>FPS 16X18</t>
  </si>
  <si>
    <t>Gallery Wrap - 703000-SB  (16x18)</t>
  </si>
  <si>
    <t>FPS 16X20</t>
  </si>
  <si>
    <t>Gallery Wrap - 703000-SB  (16x20)</t>
  </si>
  <si>
    <t>FPS 16X24</t>
  </si>
  <si>
    <t>Gallery Wrap - 703000-SB  (16x24)</t>
  </si>
  <si>
    <t>FPS 16X48</t>
  </si>
  <si>
    <t>Gallery Wrap - 703000-SB  (16x48)</t>
  </si>
  <si>
    <t>16X48</t>
  </si>
  <si>
    <t>FPS 17X24</t>
  </si>
  <si>
    <t>Gallery Wrap - 703000-SB  (17X24)</t>
  </si>
  <si>
    <t>FPS 18X18</t>
  </si>
  <si>
    <t>Gallery Wrap - 703000-SB  (18X18)</t>
  </si>
  <si>
    <t>FPS 18X22</t>
  </si>
  <si>
    <t>Gallery Wrap - 703000-SB  (18X22)</t>
  </si>
  <si>
    <t>FPS 18x38</t>
  </si>
  <si>
    <t>Gallery Wrap - 703000-SB  (18x38)</t>
  </si>
  <si>
    <t>18x38</t>
  </si>
  <si>
    <t>FPS 19X24</t>
  </si>
  <si>
    <t>Gallery Wrap - 703000-SB  (19x24)</t>
  </si>
  <si>
    <t>FPS 20X24</t>
  </si>
  <si>
    <t>Gallery Wrap - 703000-SB  (20x24)</t>
  </si>
  <si>
    <t>FPS 20X26</t>
  </si>
  <si>
    <t>Gallery Wrap - 703000-SB  (20x26)</t>
  </si>
  <si>
    <t>FPS 20X30</t>
  </si>
  <si>
    <t>Gallery Wrap - 703000-SB  (20x30)</t>
  </si>
  <si>
    <t>FPS 22X30</t>
  </si>
  <si>
    <t>Gallery Wrap - 703000-SB  (22x30)</t>
  </si>
  <si>
    <t>FPS 23X28</t>
  </si>
  <si>
    <t>Gallery Wrap - 703000-SB  (23X28)</t>
  </si>
  <si>
    <t>FPS 23X38</t>
  </si>
  <si>
    <t>Gallery Wrap - 703000-SB  (23x38)</t>
  </si>
  <si>
    <t>23X38</t>
  </si>
  <si>
    <t>FPS 24X24</t>
  </si>
  <si>
    <t>Gallery Wrap - 703000-SB  (24x24)</t>
  </si>
  <si>
    <t>FPS 24X28</t>
  </si>
  <si>
    <t>Gallery Wrap - 703000-SB  (24x28)</t>
  </si>
  <si>
    <t>24X28</t>
  </si>
  <si>
    <t>FPS 24X28.5</t>
  </si>
  <si>
    <t>Gallery Wrap - 703000-SB  (24x28.5)</t>
  </si>
  <si>
    <t>X28.5</t>
  </si>
  <si>
    <t>FPS 24X30</t>
  </si>
  <si>
    <t>Gallery Wrap - 703000-SB  (24x30)</t>
  </si>
  <si>
    <t>FPS 24X32</t>
  </si>
  <si>
    <t>Gallery Wrap - 703000-SB  (24x32)</t>
  </si>
  <si>
    <t>FPS 24X36</t>
  </si>
  <si>
    <t>Gallery Wrap - 703000-SB  (24x36)</t>
  </si>
  <si>
    <t>FPS 24x48</t>
  </si>
  <si>
    <t>Gallery Wrap - 703000-SB  (24x48)</t>
  </si>
  <si>
    <t>24x48</t>
  </si>
  <si>
    <t>FPS 24X60</t>
  </si>
  <si>
    <t>Gallery Wrap - 703000-SB  (24x60)</t>
  </si>
  <si>
    <t>24X60</t>
  </si>
  <si>
    <t>FPS 25X31</t>
  </si>
  <si>
    <t>Gallery Wrap - 703000-SB  (25X31)</t>
  </si>
  <si>
    <t>FPS 25X33</t>
  </si>
  <si>
    <t>Gallery Wrap - 703000-SB  (25X33)</t>
  </si>
  <si>
    <t>FPS 26X26</t>
  </si>
  <si>
    <t>Gallery Wrap - 703000-SB  (26X26)</t>
  </si>
  <si>
    <t>FPS 26X56</t>
  </si>
  <si>
    <t>Gallery Wrap - 703000-SB  (26x56)</t>
  </si>
  <si>
    <t>26X56</t>
  </si>
  <si>
    <t>FPS 28X35</t>
  </si>
  <si>
    <t>Gallery Wrap - 703000-SB  (28x35)</t>
  </si>
  <si>
    <t>FPS 28.5X60</t>
  </si>
  <si>
    <t>Gallery Wrap - 703000-SB  (28.5x60)</t>
  </si>
  <si>
    <t>28.5X56</t>
  </si>
  <si>
    <t>FPS 30X30</t>
  </si>
  <si>
    <t>Gallery Wrap - 703000-SB  (30X30)</t>
  </si>
  <si>
    <t>FPS 30X36</t>
  </si>
  <si>
    <t>Gallery Wrap - 703000-SB  (30X36)</t>
  </si>
  <si>
    <t>FPS 30X40</t>
  </si>
  <si>
    <t>Gallery Wrap - 703000-SB  (30x40)</t>
  </si>
  <si>
    <t>FPS 30x42</t>
  </si>
  <si>
    <t>Gallery Wrap - 703000-SB  (30x42)</t>
  </si>
  <si>
    <t>30x42</t>
  </si>
  <si>
    <t>FPS 30x48</t>
  </si>
  <si>
    <t>Gallery Wrap - 703000-SB  (30x48)</t>
  </si>
  <si>
    <t>FPS 30x58</t>
  </si>
  <si>
    <t>Gallery Wrap - 703000-SB  (30x58)</t>
  </si>
  <si>
    <t>FPS 30X60</t>
  </si>
  <si>
    <t>Gallery Wrap - 703000-SB  (30x60)</t>
  </si>
  <si>
    <t>30X60</t>
  </si>
  <si>
    <t>FPS 31X31</t>
  </si>
  <si>
    <t>Gallery Wrap - 703000-SB  (31x31)</t>
  </si>
  <si>
    <t>FPS 31X40</t>
  </si>
  <si>
    <t>Gallery Wrap - 703000-SB  (31x40)</t>
  </si>
  <si>
    <t>31X40</t>
  </si>
  <si>
    <t>FPS 31x47</t>
  </si>
  <si>
    <t>Gallery Wrap - 703000-SB  (31x47)</t>
  </si>
  <si>
    <t>FPS 32X32</t>
  </si>
  <si>
    <t>Gallery Wrap - 703000-SB  (32x32)</t>
  </si>
  <si>
    <t>FPS 32X36</t>
  </si>
  <si>
    <t>Gallery Wrap - 703000-SB  (32x36)</t>
  </si>
  <si>
    <t>FPS 32X38</t>
  </si>
  <si>
    <t>Gallery Wrap - 703000-SB  (32x38)</t>
  </si>
  <si>
    <t>32X38</t>
  </si>
  <si>
    <t>FPS 32X40</t>
  </si>
  <si>
    <t>Gallery Wrap - 703000-SB  (32x40)</t>
  </si>
  <si>
    <t>FPS 33x42</t>
  </si>
  <si>
    <t>Gallery Wrap - 703000-SB  (33x42)</t>
  </si>
  <si>
    <t>FPS 33x48</t>
  </si>
  <si>
    <t>Gallery Wrap - 703000-SB  (33x48)</t>
  </si>
  <si>
    <t>33x48</t>
  </si>
  <si>
    <t>FPS 33x50</t>
  </si>
  <si>
    <t>Gallery Wrap - 703000-SB  (33x50)</t>
  </si>
  <si>
    <t>33x50</t>
  </si>
  <si>
    <t>FPS 33x60</t>
  </si>
  <si>
    <t>Gallery Wrap - 703000-SB  (33x60)</t>
  </si>
  <si>
    <t>33x60</t>
  </si>
  <si>
    <t>FPS 34X42</t>
  </si>
  <si>
    <t>Gallery Wrap - 703000-SB  (34x42)</t>
  </si>
  <si>
    <t>34X42</t>
  </si>
  <si>
    <t>FPS 34X56</t>
  </si>
  <si>
    <t>Gallery Wrap - 703000-SB  (34x56)</t>
  </si>
  <si>
    <t>34X56</t>
  </si>
  <si>
    <t>FPS 35x48</t>
  </si>
  <si>
    <t>Gallery Wrap - 703000-SB  (35x48)</t>
  </si>
  <si>
    <t>35x48</t>
  </si>
  <si>
    <t>FPS 35X53</t>
  </si>
  <si>
    <t>Gallery Wrap - 703000-SB  (35X53)</t>
  </si>
  <si>
    <t>35X53</t>
  </si>
  <si>
    <t>FPS 36X36</t>
  </si>
  <si>
    <t>Gallery Wrap - 703000-SB  (36x36)</t>
  </si>
  <si>
    <t>FPS 36x44</t>
  </si>
  <si>
    <t>Gallery Wrap - 703000-SB  (36x44)</t>
  </si>
  <si>
    <t>FPS 36x45</t>
  </si>
  <si>
    <t>Gallery Wrap - 703000-SB  (36x45)</t>
  </si>
  <si>
    <t>FPS 36X47</t>
  </si>
  <si>
    <t>Gallery Wrap - 703000-SB  (36x47)</t>
  </si>
  <si>
    <t>FPS 36X48</t>
  </si>
  <si>
    <t>Gallery Wrap - 703000-SB  (36x48)</t>
  </si>
  <si>
    <t>FPS 36X53</t>
  </si>
  <si>
    <t>Gallery Wrap - 703000-SB  (36x53)</t>
  </si>
  <si>
    <t>36X53</t>
  </si>
  <si>
    <t>FPS 36X54</t>
  </si>
  <si>
    <t>Gallery Wrap - 703000-SB  (36x54)</t>
  </si>
  <si>
    <t>36X54</t>
  </si>
  <si>
    <t>FPS 36X55</t>
  </si>
  <si>
    <t>Gallery Wrap - 703000-SB  (36x55)</t>
  </si>
  <si>
    <t>36X55</t>
  </si>
  <si>
    <t>FPS 36X60</t>
  </si>
  <si>
    <t>Gallery Wrap - 703000-SB  (36x60)</t>
  </si>
  <si>
    <t>FPS 36X72</t>
  </si>
  <si>
    <t>Gallery Wrap - 703000-SB  (36x72)</t>
  </si>
  <si>
    <t>36X72</t>
  </si>
  <si>
    <t>FPS 38X38</t>
  </si>
  <si>
    <t>Gallery Wrap - 703000-SB  (38x38)</t>
  </si>
  <si>
    <t>FPS 38X48</t>
  </si>
  <si>
    <t>Gallery Wrap - 703000-SB  (38x48)</t>
  </si>
  <si>
    <t>FPS 38x50</t>
  </si>
  <si>
    <t>Gallery Wrap - 703000-SB  (38x50)</t>
  </si>
  <si>
    <t>FPS 38x54</t>
  </si>
  <si>
    <t>Gallery Wrap - 703000-SB  (38x54)</t>
  </si>
  <si>
    <t>38x54</t>
  </si>
  <si>
    <t>FPS 39X47</t>
  </si>
  <si>
    <t>Gallery Wrap - 703000-SB  (39x47)</t>
  </si>
  <si>
    <t>FPS 39X55</t>
  </si>
  <si>
    <t>Gallery Wrap - 703000-SB  (39x55)</t>
  </si>
  <si>
    <t>FPS 40X40</t>
  </si>
  <si>
    <t>Gallery Wrap - 703000-SB  (40x40)</t>
  </si>
  <si>
    <t>40x40</t>
  </si>
  <si>
    <t>FPS 40X48</t>
  </si>
  <si>
    <t>Gallery Wrap - 703000-SB  (40x48)</t>
  </si>
  <si>
    <t>FPS 40X50</t>
  </si>
  <si>
    <t>Gallery Wrap - 703000-SB  (40x50)</t>
  </si>
  <si>
    <t>FPS 40X52</t>
  </si>
  <si>
    <t>Gallery Wrap - 703000-SB  (40x52)</t>
  </si>
  <si>
    <t>FPS 40X53</t>
  </si>
  <si>
    <t>Gallery Wrap - 703000-SB  (40X53)</t>
  </si>
  <si>
    <t>40X53</t>
  </si>
  <si>
    <t>FPS 40X54</t>
  </si>
  <si>
    <t>Gallery Wrap - 703000-SB  (40x54)</t>
  </si>
  <si>
    <t>FPS 40X60</t>
  </si>
  <si>
    <t>Gallery Wrap - 703000-SB  (40x60)</t>
  </si>
  <si>
    <t>FPS 40X65</t>
  </si>
  <si>
    <t>Gallery Wrap - 703000-SB  (40x65)</t>
  </si>
  <si>
    <t>FPS 40x72</t>
  </si>
  <si>
    <t>Gallery Wrap - 703000-SB  (40x72)</t>
  </si>
  <si>
    <t>40x72</t>
  </si>
  <si>
    <t>FPS 41X60</t>
  </si>
  <si>
    <t>Gallery Wrap - 703000-SB  (41x60)</t>
  </si>
  <si>
    <t>41X60</t>
  </si>
  <si>
    <t>FPS 42x42</t>
  </si>
  <si>
    <t>Gallery Wrap - 703000-SB  (42x42)</t>
  </si>
  <si>
    <t>FPS 42X51</t>
  </si>
  <si>
    <t>Gallery Wrap - 703000-SB  (42x51)</t>
  </si>
  <si>
    <t>42X51</t>
  </si>
  <si>
    <t>FPS 42X52</t>
  </si>
  <si>
    <t>Gallery Wrap - 703000-SB  (42x52)</t>
  </si>
  <si>
    <t>FPS 42X53</t>
  </si>
  <si>
    <t>Gallery Wrap - 703000-SB  (42X53)</t>
  </si>
  <si>
    <t>42X53</t>
  </si>
  <si>
    <t>FPS 42x56</t>
  </si>
  <si>
    <t>Gallery Wrap - 703000-SB  (42x56)</t>
  </si>
  <si>
    <t>FPS 42x63</t>
  </si>
  <si>
    <t>Gallery Wrap - 703000-SB  (42x63)</t>
  </si>
  <si>
    <t>42X63</t>
  </si>
  <si>
    <t>FPS 42x72</t>
  </si>
  <si>
    <t>Gallery Wrap - 703000-SB  (42x72)</t>
  </si>
  <si>
    <t>42x72</t>
  </si>
  <si>
    <t>FPS 43X70</t>
  </si>
  <si>
    <t>Gallery Wrap - 703000-SB  (43x70)</t>
  </si>
  <si>
    <t>43X70</t>
  </si>
  <si>
    <t>FPS 44X60</t>
  </si>
  <si>
    <t>Gallery Wrap - 703000-SB  (44x60)</t>
  </si>
  <si>
    <t>FPS 44X74</t>
  </si>
  <si>
    <t>Gallery Wrap - 703000-SB  (44x74)</t>
  </si>
  <si>
    <t>FPS 45x48</t>
  </si>
  <si>
    <t>Gallery Wrap - 703000-SB  (45x48)</t>
  </si>
  <si>
    <t>45x48</t>
  </si>
  <si>
    <t>FPS 45X57</t>
  </si>
  <si>
    <t>Gallery Wrap - 703000-SB  (45x57)</t>
  </si>
  <si>
    <t>45X57</t>
  </si>
  <si>
    <t>FPS 45X58</t>
  </si>
  <si>
    <t>Gallery Wrap - 703000-SB  (45x58)</t>
  </si>
  <si>
    <t>45X58</t>
  </si>
  <si>
    <t>FPS 45X60</t>
  </si>
  <si>
    <t>Gallery Wrap - 703000-SB  (45x60)</t>
  </si>
  <si>
    <t>45X60</t>
  </si>
  <si>
    <t>FPS 45X90</t>
  </si>
  <si>
    <t>Gallery Wrap - 703000-SB  (45x90)</t>
  </si>
  <si>
    <t>45X90</t>
  </si>
  <si>
    <t>FPS 46X64</t>
  </si>
  <si>
    <t>Gallery Wrap - 703000-SB  (46x64)</t>
  </si>
  <si>
    <t>46X64</t>
  </si>
  <si>
    <t>FPS 46X70</t>
  </si>
  <si>
    <t>Gallery Wrap - 703000-SB  (46x70)</t>
  </si>
  <si>
    <t>46X70</t>
  </si>
  <si>
    <t>FPS 47X47</t>
  </si>
  <si>
    <t>Gallery Wrap - 703000-SB  (47x47)</t>
  </si>
  <si>
    <t>FPS 47X48</t>
  </si>
  <si>
    <t>Gallery Wrap - 703000-SB  (47x48)</t>
  </si>
  <si>
    <t>47X48</t>
  </si>
  <si>
    <t>FPS 47X60</t>
  </si>
  <si>
    <t>Gallery Wrap - 703000-SB  (47x60)</t>
  </si>
  <si>
    <t>47X60</t>
  </si>
  <si>
    <t>FPS 47x62</t>
  </si>
  <si>
    <t>Gallery Wrap - 703000-SB  (47x62)</t>
  </si>
  <si>
    <t>47x62</t>
  </si>
  <si>
    <t>FPS 47X68</t>
  </si>
  <si>
    <t>Gallery Wrap - 703000-SB  (47x68)</t>
  </si>
  <si>
    <t>FPS 47X69</t>
  </si>
  <si>
    <t>Gallery Wrap - 703000-SB  (47x69)</t>
  </si>
  <si>
    <t>FPS 48x33</t>
  </si>
  <si>
    <t>Gallery Wrap - 703000-SB  (48x33)</t>
  </si>
  <si>
    <t>FPS 48X48</t>
  </si>
  <si>
    <t>Gallery Wrap - 703000-SB  (48x48)</t>
  </si>
  <si>
    <t>FPS 48x54</t>
  </si>
  <si>
    <t>Gallery Wrap - 703000-SB  (48x54)</t>
  </si>
  <si>
    <t>FPS 48x55</t>
  </si>
  <si>
    <t>Gallery Wrap - 703000-SB  (48x55)</t>
  </si>
  <si>
    <t>48x55</t>
  </si>
  <si>
    <t>FPS 48x56</t>
  </si>
  <si>
    <t>Gallery Wrap - 703000-SB  (48x56)</t>
  </si>
  <si>
    <t>FPS 48X60</t>
  </si>
  <si>
    <t>Gallery Wrap - 703000-SB  (48x60)</t>
  </si>
  <si>
    <t>FPS 48X62</t>
  </si>
  <si>
    <t>Gallery Wrap - 703000-SB  (48x62)</t>
  </si>
  <si>
    <t>FPS 48X64</t>
  </si>
  <si>
    <t>Gallery Wrap - 703000-SB  (48x64)</t>
  </si>
  <si>
    <t>FPS 48X68</t>
  </si>
  <si>
    <t>Gallery Wrap - 703000-SB  (48x68)</t>
  </si>
  <si>
    <t>48X68</t>
  </si>
  <si>
    <t>FPS 48X70</t>
  </si>
  <si>
    <t>Gallery Wrap - 703000-SB  (48x70)</t>
  </si>
  <si>
    <t>FPS 48X72</t>
  </si>
  <si>
    <t>Gallery Wrap - 703000-SB  (48x72)</t>
  </si>
  <si>
    <t>FPS 48X74</t>
  </si>
  <si>
    <t>Gallery Wrap - 703000-SB  (48x74)</t>
  </si>
  <si>
    <t>48X74</t>
  </si>
  <si>
    <t>FPS 48x80</t>
  </si>
  <si>
    <t>Gallery Wrap - 703000-SB  (48x80)</t>
  </si>
  <si>
    <t>48x80</t>
  </si>
  <si>
    <t>FPS 48X96</t>
  </si>
  <si>
    <t>Gallery Wrap - 703000-SB  (48x96)</t>
  </si>
  <si>
    <t>48X96</t>
  </si>
  <si>
    <t>FPS 49X72</t>
  </si>
  <si>
    <t>Gallery Wrap - 703000-SB  (49x72)</t>
  </si>
  <si>
    <t>FPS 50X60</t>
  </si>
  <si>
    <t>Gallery Wrap - 703000-SB  (50x60)</t>
  </si>
  <si>
    <t>FPS 50X68</t>
  </si>
  <si>
    <t>Gallery Wrap - 703000-SB  (50x68)</t>
  </si>
  <si>
    <t>FPS 50X70</t>
  </si>
  <si>
    <t>Gallery Wrap - 703000-SB  (50x70)</t>
  </si>
  <si>
    <t>FPS 50X80</t>
  </si>
  <si>
    <t>Gallery Wrap - 703000-SB  (50x80)</t>
  </si>
  <si>
    <t>FPS 51X64</t>
  </si>
  <si>
    <t>Gallery Wrap - 703000-SB  (51x64)</t>
  </si>
  <si>
    <t>FPS 51X68</t>
  </si>
  <si>
    <t>Gallery Wrap - 703000-SB  (51x68)</t>
  </si>
  <si>
    <t>FPS 52X52</t>
  </si>
  <si>
    <t>Gallery Wrap - 703000-SB  (52x52)</t>
  </si>
  <si>
    <t>FPS 52X58</t>
  </si>
  <si>
    <t>Gallery Wrap - 703000-SB  (52x58)</t>
  </si>
  <si>
    <t>52X58</t>
  </si>
  <si>
    <t>FPS 52X66</t>
  </si>
  <si>
    <t>Gallery Wrap - 703000-SB  (52x66)</t>
  </si>
  <si>
    <t>52X66</t>
  </si>
  <si>
    <t>FPS 52X70</t>
  </si>
  <si>
    <t>Gallery Wrap - 703000-SB  (52x70)</t>
  </si>
  <si>
    <t>FPS 52X78</t>
  </si>
  <si>
    <t>Gallery Wrap - 703000-SB  (52x78)</t>
  </si>
  <si>
    <t>FPS 52X84</t>
  </si>
  <si>
    <t>Gallery Wrap - 703000-SB  (52x84)</t>
  </si>
  <si>
    <t>FPS 54X54</t>
  </si>
  <si>
    <t>Gallery Wrap - 703000-SB  (54x54)</t>
  </si>
  <si>
    <t>FPS 54X63</t>
  </si>
  <si>
    <t>Gallery Wrap - 703000-SB  (54x63)</t>
  </si>
  <si>
    <t>FPS 54X72</t>
  </si>
  <si>
    <t>Gallery Wrap - 703000-SB  (54x72)</t>
  </si>
  <si>
    <t>FPS 54X76</t>
  </si>
  <si>
    <t>Gallery Wrap - 703000-SB  (54x76)</t>
  </si>
  <si>
    <t>54X76</t>
  </si>
  <si>
    <t>FPS 55X78</t>
  </si>
  <si>
    <t>Gallery Wrap - 703000-SB  (55x78)</t>
  </si>
  <si>
    <t>55x78</t>
  </si>
  <si>
    <t>FPS 56X56</t>
  </si>
  <si>
    <t>Gallery Wrap - 703000-SB  (56X56)</t>
  </si>
  <si>
    <t>FPS 56X68</t>
  </si>
  <si>
    <t>Gallery Wrap - 703000-SB  (56x68)</t>
  </si>
  <si>
    <t>56X68</t>
  </si>
  <si>
    <t>FPS 56X70</t>
  </si>
  <si>
    <t>Gallery Wrap - 703000-SB  (56x70)</t>
  </si>
  <si>
    <t>FPS 56X72</t>
  </si>
  <si>
    <t>Gallery Wrap - 703000-SB  (56x72)</t>
  </si>
  <si>
    <t>FPS 56X74</t>
  </si>
  <si>
    <t>Gallery Wrap - 703000-SB  (56x74)</t>
  </si>
  <si>
    <t>FPS 56X90</t>
  </si>
  <si>
    <t>Gallery Wrap - 703000-SB  (56x90)</t>
  </si>
  <si>
    <t>56X90</t>
  </si>
  <si>
    <t>FPS 56X96</t>
  </si>
  <si>
    <t>Gallery Wrap - 703000-SB  (56x96)</t>
  </si>
  <si>
    <t>56X96</t>
  </si>
  <si>
    <t>FPS 57X60</t>
  </si>
  <si>
    <t>Gallery Wrap - 703000-SB  (57x60)</t>
  </si>
  <si>
    <t>57X60</t>
  </si>
  <si>
    <t>FPS 57X72</t>
  </si>
  <si>
    <t>Gallery Wrap - 703000-SB  (57x72)</t>
  </si>
  <si>
    <t>FPS 58X72</t>
  </si>
  <si>
    <t>Gallery Wrap - 706000-SB  (58x72)</t>
  </si>
  <si>
    <t>FPS 58X80</t>
  </si>
  <si>
    <t>Gallery Wrap - 706000-SB  (58x80)</t>
  </si>
  <si>
    <t>FPS 60X60</t>
  </si>
  <si>
    <t>Gallery Wrap - 706000-SB  (60x60)</t>
  </si>
  <si>
    <t>58X80</t>
  </si>
  <si>
    <t>FPS 60X72</t>
  </si>
  <si>
    <t>Gallery Wrap - 706000-SB  (60x72)</t>
  </si>
  <si>
    <t>FPS 60x80</t>
  </si>
  <si>
    <t>Gallery Wrap - 706000-SB  (60x80)</t>
  </si>
  <si>
    <t>FPS 60x84</t>
  </si>
  <si>
    <t>Gallery Wrap - 706000-SB  (60x84)</t>
  </si>
  <si>
    <t>FPS 60X105</t>
  </si>
  <si>
    <t>Gallery Wrap - 706000-SB  (60x105)</t>
  </si>
  <si>
    <t>60x84</t>
  </si>
  <si>
    <t>FPS 62x80</t>
  </si>
  <si>
    <t>Gallery Wrap - 706000-SB  (62x80)</t>
  </si>
  <si>
    <t>69x89</t>
  </si>
  <si>
    <t>FPS 64X80</t>
  </si>
  <si>
    <t>Gallery Wrap - 706000-SB  (64x80)</t>
  </si>
  <si>
    <t>62x80</t>
  </si>
  <si>
    <t>FPS 64X96</t>
  </si>
  <si>
    <t>Gallery Wrap - 706000-SB  (64x96)</t>
  </si>
  <si>
    <t>FPS 68X68</t>
  </si>
  <si>
    <t>Gallery Wrap - 706000-SB  (68X68)</t>
  </si>
  <si>
    <t>FPS 68X90</t>
  </si>
  <si>
    <t>Gallery Wrap - 706000-SB  (68X90)</t>
  </si>
  <si>
    <t>FPS 69x89</t>
  </si>
  <si>
    <t>Gallery Wrap - 706000-SB  (69x89)</t>
  </si>
  <si>
    <t>69X89</t>
  </si>
  <si>
    <t>FPS 72x72</t>
  </si>
  <si>
    <t>Gallery Wrap - 706000-SB  (72x72)</t>
  </si>
  <si>
    <t>FPS 72X86</t>
  </si>
  <si>
    <t>Gallery Wrap - 706000-SB  (72x86)</t>
  </si>
  <si>
    <t>FPS 72X96</t>
  </si>
  <si>
    <t>Gallery Wrap - 706000-SB  (72x96)</t>
  </si>
  <si>
    <t>FPS 72X110</t>
  </si>
  <si>
    <t>Gallery Wrap - 706000-SB  (72x110)</t>
  </si>
  <si>
    <t>72X110</t>
  </si>
  <si>
    <t>GALLERY WRAP WITH TACK</t>
  </si>
  <si>
    <t>GWT 6X19</t>
  </si>
  <si>
    <t>GALLERY WRAP-703000-SB 6X19 WITH TACKS</t>
  </si>
  <si>
    <t>GWT 8X10</t>
  </si>
  <si>
    <t>GALLERY WRAP-703000-SB 8X10 WITH TACKS</t>
  </si>
  <si>
    <t>GWT 9X12</t>
  </si>
  <si>
    <t>GALLERY WRAP-703000-SB 9X12 WITH TACKS</t>
  </si>
  <si>
    <t>GWT 11X13</t>
  </si>
  <si>
    <t>GALLERY WRAP-703000-SB 11X13 WITH TACKS</t>
  </si>
  <si>
    <t>GWT 11X16</t>
  </si>
  <si>
    <t>GALLERY WRAP-703000-SB 11X16WITH TACKS</t>
  </si>
  <si>
    <t>GWT 12X16</t>
  </si>
  <si>
    <t>GALLERY WRAP-703000-SB 12X16 WITH TACKS</t>
  </si>
  <si>
    <t>GWT 13X17</t>
  </si>
  <si>
    <t>GALLERY WRAP-703000-SB 13X17 WITH TACKS</t>
  </si>
  <si>
    <t>GWT 14X18</t>
  </si>
  <si>
    <t>GALLERY WRAP-703000-SB 14X18 WITH TACKS</t>
  </si>
  <si>
    <t>GWT 14X20</t>
  </si>
  <si>
    <t>GALLERY WRAP-703000-SB 14X20 WITH TACKS</t>
  </si>
  <si>
    <t>GWT 15X21</t>
  </si>
  <si>
    <t>GALLERY WRAP-703000-SB 15X21 WITH TACKS</t>
  </si>
  <si>
    <t>GWT 16X18</t>
  </si>
  <si>
    <t>GALLERY WRAP-703000-SB 16X18 WITH TACKS</t>
  </si>
  <si>
    <t>GWT 16X20</t>
  </si>
  <si>
    <t>GALLERY WRAP-703000-SB 16X20 WITH TACKS</t>
  </si>
  <si>
    <t>GWT 17X24</t>
  </si>
  <si>
    <t>GALLERY WRAP-703000-SB 17X24 WITH TACKS</t>
  </si>
  <si>
    <t>GWT 18X22</t>
  </si>
  <si>
    <t>GALLERY WRAP-703000-SB 18X22 WITH TACKS</t>
  </si>
  <si>
    <t>GWT 24X30</t>
  </si>
  <si>
    <t>GALLERY WRAP-703000-SB 24X30 WITH TACKS</t>
  </si>
  <si>
    <t>GWT 24X36</t>
  </si>
  <si>
    <t>GALLERY WRAP-703000-SB 24X36 WITH TACKS</t>
  </si>
  <si>
    <t>GWT 20X30</t>
  </si>
  <si>
    <t>GALLERY WRAP-703000-SB 30X20 WITH TACKS</t>
  </si>
  <si>
    <t>GWT 36X36</t>
  </si>
  <si>
    <t>GALLERY WRAP-703000-SB 36X36 WITH TACKS</t>
  </si>
  <si>
    <t>8-19-21</t>
  </si>
  <si>
    <t>BOM</t>
  </si>
  <si>
    <t>PORTRAIT</t>
  </si>
  <si>
    <t>LANDSCAPE</t>
  </si>
  <si>
    <t>J Hook</t>
  </si>
  <si>
    <t>General Public</t>
  </si>
  <si>
    <t>Cali Framing</t>
  </si>
  <si>
    <t>GALLERY WRAP WITH LO PROFILE BOX - NO CORNERS. PRICE INCLUDES STRETCH, FINSH WITH D-RINGS, PACK, LABEL AND SHIP</t>
  </si>
  <si>
    <t>PIRCED WITH D-RINGS. ADD CLEATS OF J-HOOKS IF NEEDED</t>
  </si>
  <si>
    <t>FPSLP 15X20</t>
  </si>
  <si>
    <t>Gallery Wrap - 703000-SB  (15X20) Lo Profile</t>
  </si>
  <si>
    <t>incl 2 hooks</t>
  </si>
  <si>
    <t>FPSLP 16X16</t>
  </si>
  <si>
    <t>Gallery Wrap - 703000-SB  (16X16) Lo Profile</t>
  </si>
  <si>
    <t>FPSLP 16X20</t>
  </si>
  <si>
    <t>Gallery Wrap - 703000-SB  (16X20) Lo Profile</t>
  </si>
  <si>
    <t>FPSLP 16X48</t>
  </si>
  <si>
    <t>Gallery Wrap - 703000-SB  (16X48) Lo Profile</t>
  </si>
  <si>
    <t>FPSLP 22X30</t>
  </si>
  <si>
    <t>Gallery Wrap - 703000-SB  (22X30) Lo Profile</t>
  </si>
  <si>
    <t>FPSLP 24X24</t>
  </si>
  <si>
    <t>Gallery Wrap - 703000-SB  (24X24) Lo Profile</t>
  </si>
  <si>
    <t>FPSLP 24X28</t>
  </si>
  <si>
    <t>Gallery Wrap - 703000-SB  (24X28) Lo Profile</t>
  </si>
  <si>
    <t>FPSLP 24X30</t>
  </si>
  <si>
    <t>Gallery Wrap - 703000-SB  (24X30) Lo Profile</t>
  </si>
  <si>
    <t>FPSLP 24X36</t>
  </si>
  <si>
    <t>Gallery Wrap - 703000-SB  (24X36) Lo Profile</t>
  </si>
  <si>
    <t>FPSLP 24X60</t>
  </si>
  <si>
    <t>Gallery Wrap - 703000-SB  (24X60) Lo Profile</t>
  </si>
  <si>
    <t>FPSLP 28.5X60</t>
  </si>
  <si>
    <t>Gallery Wrap - 703000-SB  (28.5X60) Lo Profile</t>
  </si>
  <si>
    <t>FPSLP 30X36</t>
  </si>
  <si>
    <t>Gallery Wrap - 703000-SB  (30X36) Lo Profile</t>
  </si>
  <si>
    <t>FPSLP 30X40</t>
  </si>
  <si>
    <t>Gallery Wrap - 703000-SB  (30X40) Lo Profile</t>
  </si>
  <si>
    <t>FPSLP 30X48</t>
  </si>
  <si>
    <t>Gallery Wrap - 703000-SB  (30X48) Lo Profile</t>
  </si>
  <si>
    <t>FPSLP 34X45</t>
  </si>
  <si>
    <t>Gallery Wrap - 703000-SB  (34X45) Lo Profile</t>
  </si>
  <si>
    <t>FPSLP 35X48</t>
  </si>
  <si>
    <t>Gallery Wrap - 703000-SB  (35X48) Lo Profile</t>
  </si>
  <si>
    <t>FPSLP 35X53</t>
  </si>
  <si>
    <t>Gallery Wrap - 703000-SB  (35X53) Lo Profile</t>
  </si>
  <si>
    <t>FPSLP 36X36</t>
  </si>
  <si>
    <t>Gallery Wrap - 703000-SB  (36X36) Lo Profile</t>
  </si>
  <si>
    <t>FPSLP 36X45</t>
  </si>
  <si>
    <t>Gallery Wrap - 703000-SB  (36X45) Lo Profile</t>
  </si>
  <si>
    <t>FPSLP 36X48</t>
  </si>
  <si>
    <t>Gallery Wrap - 703000-SB  (36X48) Lo Profile</t>
  </si>
  <si>
    <t>FPSLP 38X48</t>
  </si>
  <si>
    <t>Gallery Wrap - 703000-SB  (38X48) Lo Profile</t>
  </si>
  <si>
    <t>FPSLP 40X53</t>
  </si>
  <si>
    <t>Gallery Wrap - 703000-SB  (40X53) Lo Profile</t>
  </si>
  <si>
    <t>FPSLP 40X60</t>
  </si>
  <si>
    <t>Gallery Wrap - 703000-SB  (40X60) Lo Profile</t>
  </si>
  <si>
    <t>FPSLP 40X65</t>
  </si>
  <si>
    <t>Gallery Wrap - 703000-SB  (40X65) Lo Profile</t>
  </si>
  <si>
    <t>FPSLP 42X53</t>
  </si>
  <si>
    <t>Gallery Wrap - 703000-SB  (42X53) Lo Profile</t>
  </si>
  <si>
    <t>FPSLP 44X60</t>
  </si>
  <si>
    <t>Gallery Wrap - 703000-SB  (44X60) Lo Profile</t>
  </si>
  <si>
    <t>FPSLP 45X60</t>
  </si>
  <si>
    <t>Gallery Wrap - 703000-SB  (45X60) Lo Profile</t>
  </si>
  <si>
    <t>FPSLP 46X64</t>
  </si>
  <si>
    <t>Gallery Wrap - 703000-SB  (46X64) Lo Profile</t>
  </si>
  <si>
    <t>FPSLP 48X48</t>
  </si>
  <si>
    <t>Gallery Wrap - 703000-SB  (48X48) Lo Profile</t>
  </si>
  <si>
    <t>FPSLP 48X60</t>
  </si>
  <si>
    <t>Gallery Wrap - 703000-SB  (48X60) Lo Profile</t>
  </si>
  <si>
    <t>FPSLP 51X64</t>
  </si>
  <si>
    <t>Gallery Wrap - 703000-SB  (51X64) Lo Profile</t>
  </si>
  <si>
    <t>FPSLP 52X66</t>
  </si>
  <si>
    <t>Gallery Wrap - 703000-SB  (52X66) Lo Profile</t>
  </si>
  <si>
    <t>FPSLP 54X63</t>
  </si>
  <si>
    <t>Gallery Wrap - 703000-SB  (54X63) Lo Profile</t>
  </si>
  <si>
    <t>FPSLP 57X60</t>
  </si>
  <si>
    <t>Gallery Wrap - 703000-SB  (57X60) Lo Profile</t>
  </si>
  <si>
    <t>FPSLP 60X60</t>
  </si>
  <si>
    <t>Gallery Wrap - 703000-SB  (60X60) Lo Profile</t>
  </si>
  <si>
    <t>FPSLP 60X80</t>
  </si>
  <si>
    <t>Gallery Wrap - 703000-SB  (60X80) Lo Profile</t>
  </si>
  <si>
    <t>FPSLP 72X86</t>
  </si>
  <si>
    <t>Gallery Wrap - 703000-SB  (72X86) Lo Profile</t>
  </si>
  <si>
    <t>FPSLP 72X96</t>
  </si>
  <si>
    <t>Gallery Wrap - 703000-SB  (72X96) Lo Profile</t>
  </si>
  <si>
    <t>Type</t>
  </si>
  <si>
    <t>Item Class</t>
  </si>
  <si>
    <t>Posting Class</t>
  </si>
  <si>
    <t>Tax Category</t>
  </si>
  <si>
    <t>Base Unit</t>
  </si>
  <si>
    <t>Default Price</t>
  </si>
  <si>
    <t>Warehouse</t>
  </si>
  <si>
    <t>GP10136-TX</t>
  </si>
  <si>
    <t>Black Driftwood</t>
  </si>
  <si>
    <t>Non-Stock Item</t>
  </si>
  <si>
    <t>EXEMPT</t>
  </si>
  <si>
    <t>CaliFrame</t>
  </si>
  <si>
    <t>39x39</t>
  </si>
  <si>
    <t>Print at GP as of 5/1/21</t>
  </si>
  <si>
    <t>GP10132-TX</t>
  </si>
  <si>
    <t>Black Hashtag</t>
  </si>
  <si>
    <t>GP10142-TX</t>
  </si>
  <si>
    <t>Buster</t>
  </si>
  <si>
    <t>11x13</t>
  </si>
  <si>
    <t>GP10012-TX</t>
  </si>
  <si>
    <t>Collage 1</t>
  </si>
  <si>
    <t>GP10013-TX</t>
  </si>
  <si>
    <t>Collage 2</t>
  </si>
  <si>
    <t>GP10014-TX</t>
  </si>
  <si>
    <t>Collage 3</t>
  </si>
  <si>
    <t>GP10015-TX</t>
  </si>
  <si>
    <t>Collage 4</t>
  </si>
  <si>
    <t>GP10025-TX</t>
  </si>
  <si>
    <t>Diesel Black</t>
  </si>
  <si>
    <t>Discontinue at RH Q3 2021</t>
  </si>
  <si>
    <t>GP10024-TX</t>
  </si>
  <si>
    <t>Diesel Indigo</t>
  </si>
  <si>
    <t>GP10189-TX</t>
  </si>
  <si>
    <t>Emerald Diesel</t>
  </si>
  <si>
    <t>GP10046-TX</t>
  </si>
  <si>
    <t>Factory I</t>
  </si>
  <si>
    <t>43x43</t>
  </si>
  <si>
    <t>GP10185-TX</t>
  </si>
  <si>
    <t>Factory II</t>
  </si>
  <si>
    <t>GP10021-TX</t>
  </si>
  <si>
    <t>Fences I</t>
  </si>
  <si>
    <t>GP10063-TX</t>
  </si>
  <si>
    <t>Hashtag (White)</t>
  </si>
  <si>
    <t>Hashtag Reverse</t>
  </si>
  <si>
    <t>GP10147-TX</t>
  </si>
  <si>
    <t>Inaction</t>
  </si>
  <si>
    <t>Print at GP 2020</t>
  </si>
  <si>
    <t>GP10018-TX</t>
  </si>
  <si>
    <t>Landscape 1</t>
  </si>
  <si>
    <t>38x50</t>
  </si>
  <si>
    <t>Print at Factory as of 2020</t>
  </si>
  <si>
    <t>GP10110-TX</t>
  </si>
  <si>
    <t>Landscape 2</t>
  </si>
  <si>
    <t>GP10215-TX</t>
  </si>
  <si>
    <t>Morris</t>
  </si>
  <si>
    <t>GP10131-TX</t>
  </si>
  <si>
    <t>Nude</t>
  </si>
  <si>
    <t>18x14 7/8</t>
  </si>
  <si>
    <t>GP10011-TX</t>
  </si>
  <si>
    <t>Obtuse I</t>
  </si>
  <si>
    <t>GP10109-TX</t>
  </si>
  <si>
    <t>Obtuse II</t>
  </si>
  <si>
    <t>GP10153-TX</t>
  </si>
  <si>
    <t>Red Line</t>
  </si>
  <si>
    <t>GP10020-TX</t>
  </si>
  <si>
    <t>Sketches on Marble I (VI)</t>
  </si>
  <si>
    <t>GP10019-TX</t>
  </si>
  <si>
    <t>Sketches on Marble II</t>
  </si>
  <si>
    <t>GP10170-TX</t>
  </si>
  <si>
    <t>Structures II</t>
  </si>
  <si>
    <t>GP10003-TX</t>
  </si>
  <si>
    <t>Structures I</t>
  </si>
  <si>
    <t>GP10375-TX</t>
  </si>
  <si>
    <t>Touch The Sky I</t>
  </si>
  <si>
    <t>GP10376-TX</t>
  </si>
  <si>
    <t>Touch The Sky II</t>
  </si>
  <si>
    <t>GP10380-TX</t>
  </si>
  <si>
    <t>Vigor (Solage)</t>
  </si>
  <si>
    <t>20x22</t>
  </si>
  <si>
    <t>GP10381-TX</t>
  </si>
  <si>
    <t>Vim (Solage)</t>
  </si>
  <si>
    <t>GP10171-TX</t>
  </si>
  <si>
    <t>White Fences 5 (Solage)</t>
  </si>
  <si>
    <t>GP10141-TX</t>
  </si>
  <si>
    <t>Winston</t>
  </si>
  <si>
    <t>10.5x14.75</t>
  </si>
  <si>
    <t>GP10106-TX</t>
  </si>
  <si>
    <t>Zig Zag</t>
  </si>
  <si>
    <t>SOGW 15X20</t>
  </si>
  <si>
    <t>CALIFINISH</t>
  </si>
  <si>
    <t>SOGW 16x16</t>
  </si>
  <si>
    <t>SOGW 16x20</t>
  </si>
  <si>
    <t>SOGW 16x48</t>
  </si>
  <si>
    <t>SOGW 22x30</t>
  </si>
  <si>
    <t>SOGW 24x30</t>
  </si>
  <si>
    <t>SOGW 24x36</t>
  </si>
  <si>
    <t>SOGW 24x60</t>
  </si>
  <si>
    <t>SOGW 26X32</t>
  </si>
  <si>
    <t>Gallery Wrap - 703000-SB  (26X32)</t>
  </si>
  <si>
    <t>SOGW 28.5x60</t>
  </si>
  <si>
    <t>SOGW 30x40</t>
  </si>
  <si>
    <t>SOGW 30x48</t>
  </si>
  <si>
    <t>SOGW 34x45</t>
  </si>
  <si>
    <t>Gallery Wrap - 703000-SB  (34x45)</t>
  </si>
  <si>
    <t>SOGW 35x48</t>
  </si>
  <si>
    <t>SOGW 35x53</t>
  </si>
  <si>
    <t>Gallery Wrap - 703000-SB  (35x53)</t>
  </si>
  <si>
    <t>SOGW 36x36</t>
  </si>
  <si>
    <t>SOGW 36x45</t>
  </si>
  <si>
    <t>SOGW 36x48</t>
  </si>
  <si>
    <t>SOGW 38x48</t>
  </si>
  <si>
    <t>SOGW 40x53</t>
  </si>
  <si>
    <t>Gallery Wrap - 703000-SB  (40x53)</t>
  </si>
  <si>
    <t>SOGW 40x60</t>
  </si>
  <si>
    <t>SOGW 40x65</t>
  </si>
  <si>
    <t>SOGW 41x60</t>
  </si>
  <si>
    <t>SOGW 42x53</t>
  </si>
  <si>
    <t>Gallery Wrap - 703000-SB  (42x53)</t>
  </si>
  <si>
    <t>SOGW 44x60</t>
  </si>
  <si>
    <t>SOGW 45x60</t>
  </si>
  <si>
    <t>SOGW 46x64</t>
  </si>
  <si>
    <t>SOGW 47x60</t>
  </si>
  <si>
    <t>SOGW 48x48</t>
  </si>
  <si>
    <t>SOGW 48x60</t>
  </si>
  <si>
    <t>SOGW 52x66</t>
  </si>
  <si>
    <t>SOGW 54x68</t>
  </si>
  <si>
    <t>Gallery Wrap - 703000-SB  (54x68)</t>
  </si>
  <si>
    <t>SOGW 57x60</t>
  </si>
  <si>
    <t>SOGW 60x60</t>
  </si>
  <si>
    <t>SOGW 60x80</t>
  </si>
  <si>
    <t>SOGW 72x96</t>
  </si>
  <si>
    <t>SOBFL 60X60</t>
  </si>
  <si>
    <t>Gallery Wrap Black Floater - 702100-EW  (60x60)</t>
  </si>
  <si>
    <t>Gallery Wrap Black Floater</t>
  </si>
  <si>
    <t>SONCAP 52X60</t>
  </si>
  <si>
    <t>Natural Cap</t>
  </si>
  <si>
    <t>Gallery Wrap Natural Cap-704100 (52x60)</t>
  </si>
  <si>
    <t>Gallery Wrap Natural Cap</t>
  </si>
  <si>
    <t>SONFL 52X60</t>
  </si>
  <si>
    <t>Gallery Wrap Natural Floater - 702100-EW  (52x60)</t>
  </si>
  <si>
    <t>Gallery Wrap Natural Floater</t>
  </si>
  <si>
    <t>CB2 GW 16X20</t>
  </si>
  <si>
    <t>CB2 GW Canvas 703000-SB 16X20</t>
  </si>
  <si>
    <t>CALIFRAME</t>
  </si>
  <si>
    <t>CB2 GW 20X30</t>
  </si>
  <si>
    <t>CB2 GW Canvas 703000-SB20X30</t>
  </si>
  <si>
    <t>CB2 GW 24X36</t>
  </si>
  <si>
    <t>CB2 GW Canvas 703000-SB24X36</t>
  </si>
  <si>
    <t>CB2 GW 30X40</t>
  </si>
  <si>
    <t>CB2 GW Canvas 703000-SB30X40</t>
  </si>
  <si>
    <t>CB2 GW 36X48</t>
  </si>
  <si>
    <t>CB2 GW Canvas 703000-SB36X48</t>
  </si>
  <si>
    <t>CB2 GW 40X60</t>
  </si>
  <si>
    <t>CB2 GW Canvas 703000-SB340X60</t>
  </si>
  <si>
    <t>CB2 GW 48X48</t>
  </si>
  <si>
    <t>CB2 GW Canvas 703000-SB348X48</t>
  </si>
  <si>
    <t>CB2 GW 48X60</t>
  </si>
  <si>
    <t>CB2 GW Canvas 703000-SB 48X60</t>
  </si>
  <si>
    <t>CB2 BF 16X20</t>
  </si>
  <si>
    <t>CB2 BF Canvas  on 1/8" MDF with Poly Floater 16X20</t>
  </si>
  <si>
    <t>CB2 BF 20X30</t>
  </si>
  <si>
    <t>CB2 BF Canvas  on 1/8" MDF with Poly Floater 20X30</t>
  </si>
  <si>
    <t>CB2 BF 24X24</t>
  </si>
  <si>
    <t>CB2 BF Canvas  on 1/8" MDF with Poly Floater 24X24</t>
  </si>
  <si>
    <t>CB2 BF 24X36</t>
  </si>
  <si>
    <t>CB2 BF Canvas  on 1/8" MDF with Poly Floater 24X36</t>
  </si>
  <si>
    <t>CB2 BF 30X40</t>
  </si>
  <si>
    <t>CB2 BF Canvas  on 1/8" MDF with Poly Floater 30X40</t>
  </si>
  <si>
    <t>CB2 BF 36X48</t>
  </si>
  <si>
    <t>CB2 BF Canvas  on 1/8" MDF with Poly Floater 36X48</t>
  </si>
  <si>
    <t>CB2 BF 48X48</t>
  </si>
  <si>
    <t>CB2 BF Canvas  on 1/8" MDF with Poly Floater 48X48</t>
  </si>
  <si>
    <t>CB2 BF 48X60</t>
  </si>
  <si>
    <t>CB2 BF Canvas  on 1/8" MDF with Poly Floater 48X60</t>
  </si>
  <si>
    <t>CB2 PPA 16X20</t>
  </si>
  <si>
    <t>CB2 PPA  Paper Poly Frame Acrylic 16X20</t>
  </si>
  <si>
    <t>CB2 PPA 20X30</t>
  </si>
  <si>
    <t>CB2 PPA  Paper Poly Frame Acrylic 20X30</t>
  </si>
  <si>
    <t>CB2 PPA 24X36</t>
  </si>
  <si>
    <t>CB2 PPA 30X40</t>
  </si>
  <si>
    <t>CB2 PPA  Paper Poly Frame Acrylic 30X40</t>
  </si>
  <si>
    <t>CB2 PPA 36X48</t>
  </si>
  <si>
    <t>CB2 PPA  Paper Poly Frame Acrylic 36X48</t>
  </si>
  <si>
    <t>*</t>
  </si>
  <si>
    <t>CB2 PPA 48X48</t>
  </si>
  <si>
    <t>CB2 PPA  Paper Poly Frame Acrylic 48X48</t>
  </si>
  <si>
    <t>CB2 PPA 48X60</t>
  </si>
  <si>
    <t>CB2 PPA  Paper Poly Frame Acrylic  48X60</t>
  </si>
  <si>
    <t>CB2 PBC 16X20</t>
  </si>
  <si>
    <t>CB2 PBC  Paper 703100 Acrylic 16X20</t>
  </si>
  <si>
    <t>CB2 PBC 20X30</t>
  </si>
  <si>
    <t>CB2 PBC  Paper 703100 Acrylic 20X30</t>
  </si>
  <si>
    <t>CB2 PBC 24X36</t>
  </si>
  <si>
    <t>CB2 PBC  Paper 703100 Acrylic 24X36</t>
  </si>
  <si>
    <t>CB2 PBC 30X40</t>
  </si>
  <si>
    <t>CB2 PBC  Paper 703100 Acrylic 30X40</t>
  </si>
  <si>
    <t>CB2 PBC 36X48</t>
  </si>
  <si>
    <t>CB2 PBC  Paper 704100 Acrylic 36X48</t>
  </si>
  <si>
    <t>CB2 PBC 48X48</t>
  </si>
  <si>
    <t>CB2 PBC  Paper 704100 Acrylic 48X48</t>
  </si>
  <si>
    <t>CB2 PBC 48X60</t>
  </si>
  <si>
    <t>CB2 PBC  Paper 704100 Acrylic  48X60</t>
  </si>
  <si>
    <t>HEIGHT</t>
  </si>
  <si>
    <t> LANDSCAPE </t>
  </si>
  <si>
    <t>Mark Up</t>
  </si>
  <si>
    <t>Float frames (Plastic)</t>
  </si>
  <si>
    <t>Black Floater</t>
  </si>
  <si>
    <t>SKU Quantity</t>
  </si>
  <si>
    <t>GP Cost</t>
  </si>
  <si>
    <t>Floater Cost</t>
  </si>
  <si>
    <t>Import Fees</t>
  </si>
  <si>
    <t>BF Price</t>
  </si>
  <si>
    <t>Est Weight*</t>
  </si>
  <si>
    <t>Savings</t>
  </si>
  <si>
    <t>% of Malaysian</t>
  </si>
  <si>
    <t xml:space="preserve">PLBF 16X20   </t>
  </si>
  <si>
    <t>Float Frame PL Blk 702100-ZX 16X20</t>
  </si>
  <si>
    <t>Average</t>
  </si>
  <si>
    <t>PLBF 20X30</t>
  </si>
  <si>
    <t>Float Frame PL Blk 702100-ZX 20X30</t>
  </si>
  <si>
    <t>PLBF 24X36</t>
  </si>
  <si>
    <t>Float Frame PL Blk 702100-ZX 24X36</t>
  </si>
  <si>
    <t>6 lbs</t>
  </si>
  <si>
    <t xml:space="preserve">PLBF 36X48 </t>
  </si>
  <si>
    <t>Float Frame PL Blk 702100-ZX 36X48</t>
  </si>
  <si>
    <t>12 lbs</t>
  </si>
  <si>
    <t xml:space="preserve">PLBF 40X60  </t>
  </si>
  <si>
    <t>Float Frame PL Blk 702100-ZX 40X60</t>
  </si>
  <si>
    <t>17 lbs</t>
  </si>
  <si>
    <t>PLBF 48X48</t>
  </si>
  <si>
    <t>Float Frame PL Blk 702100-ZX 48X48</t>
  </si>
  <si>
    <t>PLBF 48X60</t>
  </si>
  <si>
    <t>Float Frame PL Blk 702100-ZX 48X60</t>
  </si>
  <si>
    <t>Natural Floater</t>
  </si>
  <si>
    <t>PLNF 16X20</t>
  </si>
  <si>
    <t>Float Frame Maple</t>
  </si>
  <si>
    <t>PLNF 20X30</t>
  </si>
  <si>
    <t>PLNF 24X36</t>
  </si>
  <si>
    <t>PLNF 36X48</t>
  </si>
  <si>
    <t>PLNF 40X60</t>
  </si>
  <si>
    <t>PLNF 48X48</t>
  </si>
  <si>
    <t>PLNF 48X60</t>
  </si>
  <si>
    <t>Walnut Floater (baed on price of BF)</t>
  </si>
  <si>
    <t>PLWF 16X20</t>
  </si>
  <si>
    <t>Float Frame Walnut</t>
  </si>
  <si>
    <t>PLWF 20X30</t>
  </si>
  <si>
    <t>PLWF 24X36</t>
  </si>
  <si>
    <t>MarkUp</t>
  </si>
  <si>
    <t>Cap (Plastic) Acrylic</t>
  </si>
  <si>
    <t>SFR Price</t>
  </si>
  <si>
    <t>Est Weight</t>
  </si>
  <si>
    <t>Cap Cost</t>
  </si>
  <si>
    <t>PLBC 12X12.  074100 ZX</t>
  </si>
  <si>
    <t>Cap Acrylic Black PL 704100-ZX</t>
  </si>
  <si>
    <t>12x12</t>
  </si>
  <si>
    <t>PLBC 16X20</t>
  </si>
  <si>
    <t xml:space="preserve">Cap Acrylic Black </t>
  </si>
  <si>
    <t>PLBC 20X30</t>
  </si>
  <si>
    <t>PLBC 24X36</t>
  </si>
  <si>
    <t>9 lbs</t>
  </si>
  <si>
    <t>PLBC 40X60</t>
  </si>
  <si>
    <t>25 lbs</t>
  </si>
  <si>
    <t>Markup</t>
  </si>
  <si>
    <t>Gallery Wrap (+tacks)</t>
  </si>
  <si>
    <t>GWT 30X40</t>
  </si>
  <si>
    <t>GWT 72X72</t>
  </si>
  <si>
    <t>IGM 16X20</t>
  </si>
  <si>
    <t>Inset Gallery Mount 16X20</t>
  </si>
  <si>
    <t>IGM 24X36</t>
  </si>
  <si>
    <t>Cap B</t>
  </si>
  <si>
    <t> $              4.15 </t>
  </si>
  <si>
    <t>Notes: Poly Black Floater</t>
  </si>
  <si>
    <t>Floater costs and import fees are for reference only. BOM cost is total cost</t>
  </si>
  <si>
    <t>Protection: is calulcated with a paper back</t>
  </si>
  <si>
    <t>Packing: Calculated as bulk pack, 24x36 40 to a pallet and 36x48 and 40x60 20 to a pallet</t>
  </si>
  <si>
    <t>Import fees: are an estimate. Manufacturer will have to give us exactly how many frames will fit in a container.</t>
  </si>
  <si>
    <t>Wire and hardware added</t>
  </si>
  <si>
    <t>D-Rings added for 40x60</t>
  </si>
  <si>
    <t>Material Weights per sq ft</t>
  </si>
  <si>
    <t>1/8 MDF</t>
  </si>
  <si>
    <t>Wgt Total Frame (calculated)</t>
  </si>
  <si>
    <t>* includes MDF back</t>
  </si>
  <si>
    <t>Notes: PL Cap Acrylic Frame</t>
  </si>
  <si>
    <t>Cap costs and import fees are for reference only. BOM cost is total cost</t>
  </si>
  <si>
    <t xml:space="preserve">Glazing: Included with preassembled frame </t>
  </si>
  <si>
    <t xml:space="preserve">Protection: is calulcated with a mdf back supplied with the frame </t>
  </si>
  <si>
    <t>Packing: Calculated as bulk pack, 24x36 40 to a pallet and 40x60 20 to a pallet</t>
  </si>
  <si>
    <t>.098 acrylic</t>
  </si>
  <si>
    <t>3/16 Foam</t>
  </si>
  <si>
    <t>Notes: Gallery Wrap + tacks</t>
  </si>
  <si>
    <t>Haberdashery Tacks: Guess-estimate @.06 each spaced out 1 1/2" (8 per linear foot)</t>
  </si>
  <si>
    <t>Moulding for 72x72 is SBD06 1 3/16"x2"</t>
  </si>
  <si>
    <t>Packing: Bulk packed</t>
  </si>
  <si>
    <t>Moulding calculate at today's cost</t>
  </si>
  <si>
    <t>Wrie and hardware added for 20x30, 30x40</t>
  </si>
  <si>
    <t>Heavy D-ring added for 72x72</t>
  </si>
  <si>
    <t>Notes:: INSET GALLERY MOUNT</t>
  </si>
  <si>
    <t>Bevel bar is 3/4x1-3/4 basswood stained Walnut</t>
  </si>
  <si>
    <t>2 ft added to moulding footage for bar attached to wall</t>
  </si>
  <si>
    <t>Mirror Mastic used to attatch bar to MDF</t>
  </si>
  <si>
    <t>Wre and hardware added</t>
  </si>
  <si>
    <t>Bulked packed 40 16x20 on a pallet, 20 24x36 on a pallet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</si>
</sst>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_(* #,##0.0_);_(* \(#,##0.0\);_(* &quot;-&quot;??_);_(@_)"/>
    <numFmt numFmtId="167" formatCode="#,##0.00;[Red]\-#,##0.00"/>
    <numFmt numFmtId="169" formatCode="0.0"/>
  </numFmts>
  <fonts count="99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theme="1"/>
      <name val="Arial"/>
      <family val="2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trike/>
      <sz val="11"/>
      <color theme="1"/>
      <name val="Calibri"/>
      <family val="2"/>
    </font>
    <font>
      <strike/>
      <sz val="11"/>
      <color rgb="FF000000"/>
      <name val="Calibri"/>
      <family val="2"/>
    </font>
    <font>
      <sz val="12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ajor"/>
    </font>
    <font>
      <sz val="11"/>
      <color rgb="FF2649E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0"/>
      <name val="Calibri"/>
      <family val="2"/>
      <scheme val="major"/>
    </font>
    <font>
      <sz val="11"/>
      <color rgb="FF2649E4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rgb="FF0000FF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name val="Calibri (Body)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rgb="FFFF0000"/>
      <name val="Calibri (Body)"/>
    </font>
    <font>
      <b/>
      <sz val="11"/>
      <color rgb="FFFF0000"/>
      <name val="Calibri (Body)"/>
    </font>
    <font>
      <sz val="11"/>
      <color rgb="FF2649E4"/>
      <name val="Calibri (Body)"/>
    </font>
    <font>
      <sz val="11"/>
      <color rgb="FF7030A0"/>
      <name val="Calibri"/>
      <family val="2"/>
      <scheme val="minor"/>
    </font>
    <font>
      <sz val="12"/>
      <color rgb="FF7030A0"/>
      <name val="Calibri (Body)"/>
    </font>
    <font>
      <sz val="11"/>
      <color rgb="FF7030A0"/>
      <name val="Calibri (Body)"/>
    </font>
    <font>
      <sz val="11"/>
      <color rgb="FF7030A0"/>
      <name val="Calibri"/>
      <family val="2"/>
    </font>
    <font>
      <sz val="11"/>
      <color rgb="FF7030A0"/>
      <name val="Calibri"/>
      <family val="2"/>
      <scheme val="major"/>
    </font>
    <font>
      <sz val="11"/>
      <color rgb="FF00B050"/>
      <name val="Calibri (Body)"/>
    </font>
    <font>
      <b/>
      <sz val="9"/>
      <color rgb="FF000000"/>
      <name val="Calibri"/>
      <family val="2"/>
    </font>
    <font>
      <sz val="11"/>
      <color theme="1"/>
      <name val="Calibri (Body)"/>
    </font>
    <font>
      <b/>
      <sz val="12"/>
      <color rgb="FFFF0000"/>
      <name val="Calibri"/>
      <family val="2"/>
    </font>
    <font>
      <sz val="9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 (Body)"/>
    </font>
    <font>
      <sz val="11"/>
      <color rgb="FF0043E5"/>
      <name val="Calibri (Body)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 (Body)"/>
    </font>
    <font>
      <sz val="12"/>
      <color theme="1"/>
      <name val="Calibri (Body)"/>
    </font>
    <font>
      <b/>
      <sz val="11"/>
      <color rgb="FF000000"/>
      <name val="Calibri (Body)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1"/>
      <name val="Calibri (Body)"/>
    </font>
    <font>
      <sz val="12"/>
      <color rgb="FF7030A0"/>
      <name val="Arial"/>
      <family val="2"/>
    </font>
    <font>
      <sz val="8"/>
      <color theme="1"/>
      <name val="Calibri"/>
      <family val="2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00008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rgb="FF00008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CE6F1"/>
      </left>
      <right style="thin">
        <color rgb="FFDCE6F1"/>
      </right>
      <top style="thin">
        <color rgb="FFDCE6F1"/>
      </top>
      <bottom style="thin">
        <color rgb="FFDCE6F1"/>
      </bottom>
      <diagonal/>
    </border>
    <border>
      <left/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rgb="FFDCE6F1"/>
      </left>
      <right style="thin">
        <color rgb="FFDCE6F1"/>
      </right>
      <top/>
      <bottom style="thin">
        <color rgb="FFDCE6F1"/>
      </bottom>
      <diagonal/>
    </border>
    <border>
      <left/>
      <right style="thin">
        <color rgb="FFDCE6F1"/>
      </right>
      <top/>
      <bottom style="thin">
        <color rgb="FFDCE6F1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776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5" borderId="8" applyAlignment="0"/>
    <xf numFmtId="0" fontId="20" fillId="6" borderId="5" applyAlignment="0"/>
    <xf numFmtId="167" fontId="20" fillId="6" borderId="5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/>
    <xf numFmtId="44" fontId="16" fillId="0" borderId="2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2"/>
    <xf numFmtId="44" fontId="21" fillId="0" borderId="2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51" fillId="0" borderId="0" applyFont="0" applyFill="0" applyBorder="0" applyAlignment="0" applyProtection="0"/>
    <xf numFmtId="0" fontId="4" fillId="0" borderId="2"/>
    <xf numFmtId="44" fontId="4" fillId="0" borderId="2" applyFont="0" applyFill="0" applyBorder="0" applyAlignment="0" applyProtection="0"/>
    <xf numFmtId="9" fontId="4" fillId="0" borderId="2" applyFont="0" applyFill="0" applyBorder="0" applyAlignment="0" applyProtection="0"/>
    <xf numFmtId="0" fontId="3" fillId="0" borderId="2"/>
    <xf numFmtId="9" fontId="3" fillId="0" borderId="2" applyFont="0" applyFill="0" applyBorder="0" applyAlignment="0" applyProtection="0"/>
    <xf numFmtId="0" fontId="14" fillId="0" borderId="0" applyNumberFormat="0" applyFill="0" applyBorder="0" applyAlignment="0" applyProtection="0"/>
  </cellStyleXfs>
  <cellXfs count="983">
    <xf numFmtId="0" fontId="0" fillId="0" borderId="0" xfId="0"/>
    <xf numFmtId="0" fontId="9" fillId="0" borderId="3" xfId="0" applyFont="1" applyBorder="1"/>
    <xf numFmtId="44" fontId="9" fillId="0" borderId="3" xfId="0" applyNumberFormat="1" applyFont="1" applyBorder="1"/>
    <xf numFmtId="0" fontId="10" fillId="2" borderId="4" xfId="0" applyFont="1" applyFill="1" applyBorder="1"/>
    <xf numFmtId="0" fontId="9" fillId="0" borderId="0" xfId="0" applyFont="1"/>
    <xf numFmtId="44" fontId="9" fillId="0" borderId="0" xfId="0" applyNumberFormat="1" applyFont="1"/>
    <xf numFmtId="0" fontId="11" fillId="0" borderId="5" xfId="0" applyFont="1" applyBorder="1"/>
    <xf numFmtId="0" fontId="12" fillId="3" borderId="5" xfId="0" applyFont="1" applyFill="1" applyBorder="1"/>
    <xf numFmtId="43" fontId="9" fillId="0" borderId="0" xfId="0" applyNumberFormat="1" applyFont="1"/>
    <xf numFmtId="9" fontId="6" fillId="0" borderId="0" xfId="0" applyNumberFormat="1" applyFont="1"/>
    <xf numFmtId="44" fontId="13" fillId="0" borderId="0" xfId="0" applyNumberFormat="1" applyFont="1"/>
    <xf numFmtId="0" fontId="11" fillId="0" borderId="0" xfId="0" applyFont="1"/>
    <xf numFmtId="44" fontId="6" fillId="0" borderId="0" xfId="0" applyNumberFormat="1" applyFont="1"/>
    <xf numFmtId="43" fontId="6" fillId="0" borderId="0" xfId="0" applyNumberFormat="1" applyFont="1"/>
    <xf numFmtId="0" fontId="7" fillId="0" borderId="0" xfId="0" applyFont="1"/>
    <xf numFmtId="9" fontId="7" fillId="0" borderId="0" xfId="0" applyNumberFormat="1" applyFont="1"/>
    <xf numFmtId="0" fontId="13" fillId="0" borderId="0" xfId="0" applyFont="1"/>
    <xf numFmtId="44" fontId="9" fillId="0" borderId="4" xfId="0" applyNumberFormat="1" applyFont="1" applyBorder="1"/>
    <xf numFmtId="165" fontId="10" fillId="2" borderId="4" xfId="0" applyNumberFormat="1" applyFont="1" applyFill="1" applyBorder="1"/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44" fontId="11" fillId="0" borderId="0" xfId="0" applyNumberFormat="1" applyFont="1" applyAlignment="1">
      <alignment horizontal="center"/>
    </xf>
    <xf numFmtId="44" fontId="11" fillId="0" borderId="0" xfId="0" applyNumberFormat="1" applyFont="1"/>
    <xf numFmtId="0" fontId="6" fillId="0" borderId="0" xfId="0" applyFont="1"/>
    <xf numFmtId="0" fontId="9" fillId="0" borderId="0" xfId="0" applyFont="1" applyAlignment="1">
      <alignment horizontal="center"/>
    </xf>
    <xf numFmtId="0" fontId="22" fillId="0" borderId="0" xfId="0" applyFont="1"/>
    <xf numFmtId="0" fontId="12" fillId="0" borderId="5" xfId="0" applyFont="1" applyBorder="1"/>
    <xf numFmtId="0" fontId="24" fillId="7" borderId="4" xfId="0" applyFont="1" applyFill="1" applyBorder="1"/>
    <xf numFmtId="43" fontId="0" fillId="0" borderId="0" xfId="0" applyNumberFormat="1"/>
    <xf numFmtId="0" fontId="11" fillId="0" borderId="2" xfId="0" applyFont="1" applyBorder="1"/>
    <xf numFmtId="0" fontId="27" fillId="0" borderId="0" xfId="0" applyFont="1"/>
    <xf numFmtId="0" fontId="28" fillId="0" borderId="0" xfId="0" applyFont="1"/>
    <xf numFmtId="0" fontId="29" fillId="3" borderId="5" xfId="0" applyFont="1" applyFill="1" applyBorder="1"/>
    <xf numFmtId="0" fontId="28" fillId="0" borderId="0" xfId="0" applyFont="1" applyAlignment="1">
      <alignment horizontal="center"/>
    </xf>
    <xf numFmtId="44" fontId="28" fillId="0" borderId="0" xfId="0" applyNumberFormat="1" applyFont="1" applyAlignment="1">
      <alignment horizontal="center"/>
    </xf>
    <xf numFmtId="0" fontId="28" fillId="0" borderId="5" xfId="0" applyFont="1" applyBorder="1"/>
    <xf numFmtId="0" fontId="6" fillId="0" borderId="0" xfId="0" applyFont="1" applyAlignment="1">
      <alignment horizontal="left"/>
    </xf>
    <xf numFmtId="44" fontId="9" fillId="0" borderId="8" xfId="0" applyNumberFormat="1" applyFont="1" applyBorder="1"/>
    <xf numFmtId="44" fontId="13" fillId="0" borderId="2" xfId="0" applyNumberFormat="1" applyFont="1" applyBorder="1"/>
    <xf numFmtId="0" fontId="25" fillId="0" borderId="0" xfId="0" applyFont="1"/>
    <xf numFmtId="0" fontId="23" fillId="0" borderId="0" xfId="0" applyFont="1"/>
    <xf numFmtId="0" fontId="8" fillId="0" borderId="0" xfId="0" applyFont="1"/>
    <xf numFmtId="0" fontId="0" fillId="0" borderId="0" xfId="0" quotePrefix="1"/>
    <xf numFmtId="0" fontId="23" fillId="0" borderId="5" xfId="0" applyFont="1" applyBorder="1"/>
    <xf numFmtId="0" fontId="33" fillId="0" borderId="0" xfId="0" applyFont="1"/>
    <xf numFmtId="0" fontId="3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4" fontId="0" fillId="0" borderId="0" xfId="11" applyFont="1" applyAlignment="1"/>
    <xf numFmtId="0" fontId="16" fillId="0" borderId="0" xfId="0" applyFont="1"/>
    <xf numFmtId="43" fontId="6" fillId="0" borderId="0" xfId="10" applyFont="1"/>
    <xf numFmtId="0" fontId="36" fillId="0" borderId="0" xfId="0" applyFont="1"/>
    <xf numFmtId="44" fontId="36" fillId="0" borderId="0" xfId="11" applyFont="1"/>
    <xf numFmtId="166" fontId="6" fillId="0" borderId="0" xfId="10" applyNumberFormat="1" applyFont="1" applyAlignment="1">
      <alignment horizontal="right"/>
    </xf>
    <xf numFmtId="44" fontId="6" fillId="0" borderId="0" xfId="11" applyFont="1" applyAlignment="1">
      <alignment horizontal="right"/>
    </xf>
    <xf numFmtId="164" fontId="26" fillId="0" borderId="0" xfId="0" applyNumberFormat="1" applyFont="1" applyAlignment="1">
      <alignment horizontal="center"/>
    </xf>
    <xf numFmtId="6" fontId="0" fillId="0" borderId="0" xfId="0" applyNumberFormat="1"/>
    <xf numFmtId="0" fontId="30" fillId="0" borderId="2" xfId="0" applyFont="1" applyBorder="1"/>
    <xf numFmtId="164" fontId="26" fillId="0" borderId="2" xfId="0" applyNumberFormat="1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9" applyFont="1" applyFill="1" applyAlignment="1">
      <alignment horizontal="center"/>
    </xf>
    <xf numFmtId="0" fontId="35" fillId="0" borderId="2" xfId="0" applyFont="1" applyBorder="1" applyAlignment="1">
      <alignment horizontal="center"/>
    </xf>
    <xf numFmtId="0" fontId="26" fillId="0" borderId="2" xfId="603" applyFont="1" applyAlignment="1">
      <alignment horizontal="center"/>
    </xf>
    <xf numFmtId="0" fontId="26" fillId="0" borderId="2" xfId="603" applyFont="1" applyAlignment="1">
      <alignment horizontal="left"/>
    </xf>
    <xf numFmtId="0" fontId="26" fillId="0" borderId="2" xfId="0" applyFont="1" applyBorder="1" applyAlignment="1">
      <alignment horizontal="left"/>
    </xf>
    <xf numFmtId="0" fontId="34" fillId="0" borderId="2" xfId="221" applyFont="1" applyFill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26" fillId="0" borderId="2" xfId="221" applyFont="1" applyFill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5" xfId="603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0" fontId="26" fillId="0" borderId="2" xfId="0" applyFont="1" applyBorder="1"/>
    <xf numFmtId="0" fontId="35" fillId="0" borderId="2" xfId="0" applyFont="1" applyBorder="1"/>
    <xf numFmtId="0" fontId="37" fillId="0" borderId="2" xfId="0" applyFont="1" applyBorder="1"/>
    <xf numFmtId="0" fontId="37" fillId="0" borderId="2" xfId="0" applyFont="1" applyBorder="1" applyAlignment="1">
      <alignment horizontal="center"/>
    </xf>
    <xf numFmtId="0" fontId="3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7" fillId="0" borderId="5" xfId="0" applyFont="1" applyBorder="1"/>
    <xf numFmtId="0" fontId="37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35" fillId="0" borderId="2" xfId="221" applyFont="1" applyFill="1" applyBorder="1" applyAlignment="1">
      <alignment horizontal="left"/>
    </xf>
    <xf numFmtId="0" fontId="26" fillId="0" borderId="0" xfId="0" applyFont="1"/>
    <xf numFmtId="0" fontId="38" fillId="0" borderId="0" xfId="0" applyFont="1" applyAlignment="1">
      <alignment horizontal="center"/>
    </xf>
    <xf numFmtId="0" fontId="26" fillId="0" borderId="2" xfId="221" applyFont="1" applyFill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8" fillId="0" borderId="2" xfId="0" applyFont="1" applyBorder="1" applyAlignment="1">
      <alignment horizontal="left"/>
    </xf>
    <xf numFmtId="0" fontId="38" fillId="0" borderId="2" xfId="0" applyFont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0" fontId="5" fillId="0" borderId="0" xfId="9" applyFont="1" applyFill="1" applyAlignment="1">
      <alignment horizontal="center"/>
    </xf>
    <xf numFmtId="44" fontId="35" fillId="0" borderId="0" xfId="0" applyNumberFormat="1" applyFont="1"/>
    <xf numFmtId="0" fontId="35" fillId="0" borderId="0" xfId="0" applyFont="1"/>
    <xf numFmtId="44" fontId="5" fillId="0" borderId="0" xfId="0" applyNumberFormat="1" applyFont="1"/>
    <xf numFmtId="0" fontId="5" fillId="0" borderId="5" xfId="0" applyFont="1" applyBorder="1" applyAlignment="1">
      <alignment horizontal="left"/>
    </xf>
    <xf numFmtId="17" fontId="26" fillId="0" borderId="2" xfId="0" quotePrefix="1" applyNumberFormat="1" applyFont="1" applyBorder="1" applyAlignment="1">
      <alignment horizontal="left"/>
    </xf>
    <xf numFmtId="0" fontId="11" fillId="15" borderId="0" xfId="0" applyFont="1" applyFill="1"/>
    <xf numFmtId="0" fontId="12" fillId="16" borderId="5" xfId="0" applyFont="1" applyFill="1" applyBorder="1"/>
    <xf numFmtId="0" fontId="11" fillId="15" borderId="0" xfId="0" applyFont="1" applyFill="1" applyAlignment="1">
      <alignment horizontal="center"/>
    </xf>
    <xf numFmtId="44" fontId="11" fillId="15" borderId="0" xfId="0" applyNumberFormat="1" applyFont="1" applyFill="1" applyAlignment="1">
      <alignment horizontal="center"/>
    </xf>
    <xf numFmtId="0" fontId="11" fillId="15" borderId="5" xfId="0" applyFont="1" applyFill="1" applyBorder="1"/>
    <xf numFmtId="0" fontId="11" fillId="17" borderId="0" xfId="0" applyFont="1" applyFill="1"/>
    <xf numFmtId="0" fontId="12" fillId="18" borderId="5" xfId="0" applyFont="1" applyFill="1" applyBorder="1"/>
    <xf numFmtId="0" fontId="11" fillId="17" borderId="0" xfId="0" applyFont="1" applyFill="1" applyAlignment="1">
      <alignment horizontal="center"/>
    </xf>
    <xf numFmtId="44" fontId="11" fillId="17" borderId="0" xfId="0" applyNumberFormat="1" applyFont="1" applyFill="1" applyAlignment="1">
      <alignment horizontal="center"/>
    </xf>
    <xf numFmtId="0" fontId="11" fillId="17" borderId="5" xfId="0" applyFont="1" applyFill="1" applyBorder="1"/>
    <xf numFmtId="164" fontId="35" fillId="0" borderId="2" xfId="0" applyNumberFormat="1" applyFont="1" applyBorder="1" applyAlignment="1">
      <alignment horizontal="center"/>
    </xf>
    <xf numFmtId="0" fontId="23" fillId="0" borderId="2" xfId="0" applyFont="1" applyBorder="1"/>
    <xf numFmtId="0" fontId="22" fillId="0" borderId="0" xfId="0" applyFont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221" applyFont="1" applyFill="1" applyBorder="1" applyAlignment="1">
      <alignment horizontal="left"/>
    </xf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2" xfId="221" applyFont="1" applyFill="1" applyBorder="1" applyAlignment="1"/>
    <xf numFmtId="0" fontId="22" fillId="0" borderId="2" xfId="221" applyFont="1" applyFill="1" applyBorder="1" applyAlignment="1">
      <alignment horizontal="center"/>
    </xf>
    <xf numFmtId="0" fontId="23" fillId="0" borderId="2" xfId="221" applyFont="1" applyFill="1" applyBorder="1" applyAlignment="1">
      <alignment horizontal="left"/>
    </xf>
    <xf numFmtId="0" fontId="23" fillId="0" borderId="0" xfId="0" applyFont="1" applyAlignment="1">
      <alignment horizontal="center"/>
    </xf>
    <xf numFmtId="0" fontId="11" fillId="0" borderId="2" xfId="221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2" xfId="221" applyFont="1" applyFill="1" applyBorder="1" applyAlignment="1"/>
    <xf numFmtId="0" fontId="5" fillId="0" borderId="2" xfId="221" applyFont="1" applyFill="1" applyBorder="1" applyAlignment="1">
      <alignment horizontal="left"/>
    </xf>
    <xf numFmtId="0" fontId="5" fillId="0" borderId="2" xfId="221" applyFont="1" applyFill="1" applyBorder="1" applyAlignment="1"/>
    <xf numFmtId="0" fontId="39" fillId="0" borderId="0" xfId="0" applyFont="1" applyAlignment="1">
      <alignment horizontal="center"/>
    </xf>
    <xf numFmtId="0" fontId="39" fillId="0" borderId="0" xfId="0" applyFont="1"/>
    <xf numFmtId="0" fontId="35" fillId="0" borderId="2" xfId="221" applyFont="1" applyFill="1" applyBorder="1" applyAlignment="1"/>
    <xf numFmtId="0" fontId="40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2" xfId="221" applyFont="1" applyFill="1" applyBorder="1" applyAlignment="1">
      <alignment horizontal="center"/>
    </xf>
    <xf numFmtId="0" fontId="34" fillId="0" borderId="5" xfId="221" applyFont="1" applyFill="1" applyAlignment="1">
      <alignment horizontal="left"/>
    </xf>
    <xf numFmtId="0" fontId="23" fillId="8" borderId="2" xfId="221" applyFont="1" applyFill="1" applyBorder="1" applyAlignment="1">
      <alignment horizontal="left"/>
    </xf>
    <xf numFmtId="0" fontId="23" fillId="8" borderId="2" xfId="0" applyFont="1" applyFill="1" applyBorder="1"/>
    <xf numFmtId="0" fontId="11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4" fillId="20" borderId="0" xfId="0" applyFont="1" applyFill="1"/>
    <xf numFmtId="0" fontId="34" fillId="21" borderId="0" xfId="0" applyFont="1" applyFill="1" applyProtection="1">
      <protection locked="0"/>
    </xf>
    <xf numFmtId="0" fontId="41" fillId="21" borderId="0" xfId="0" applyFont="1" applyFill="1" applyAlignment="1" applyProtection="1">
      <alignment horizontal="center"/>
      <protection locked="0"/>
    </xf>
    <xf numFmtId="44" fontId="41" fillId="12" borderId="23" xfId="0" applyNumberFormat="1" applyFont="1" applyFill="1" applyBorder="1" applyAlignment="1">
      <alignment vertical="top"/>
    </xf>
    <xf numFmtId="44" fontId="34" fillId="12" borderId="24" xfId="0" applyNumberFormat="1" applyFont="1" applyFill="1" applyBorder="1" applyAlignment="1">
      <alignment vertical="top"/>
    </xf>
    <xf numFmtId="44" fontId="34" fillId="22" borderId="24" xfId="0" applyNumberFormat="1" applyFont="1" applyFill="1" applyBorder="1" applyAlignment="1">
      <alignment vertical="top"/>
    </xf>
    <xf numFmtId="0" fontId="34" fillId="12" borderId="0" xfId="0" applyFont="1" applyFill="1"/>
    <xf numFmtId="44" fontId="41" fillId="12" borderId="25" xfId="0" applyNumberFormat="1" applyFont="1" applyFill="1" applyBorder="1" applyAlignment="1">
      <alignment vertical="top"/>
    </xf>
    <xf numFmtId="44" fontId="34" fillId="12" borderId="26" xfId="0" applyNumberFormat="1" applyFont="1" applyFill="1" applyBorder="1" applyAlignment="1">
      <alignment vertical="top"/>
    </xf>
    <xf numFmtId="44" fontId="34" fillId="22" borderId="26" xfId="0" applyNumberFormat="1" applyFont="1" applyFill="1" applyBorder="1" applyAlignment="1">
      <alignment vertical="top"/>
    </xf>
    <xf numFmtId="0" fontId="12" fillId="12" borderId="2" xfId="0" applyFont="1" applyFill="1" applyBorder="1"/>
    <xf numFmtId="0" fontId="42" fillId="21" borderId="2" xfId="0" applyFont="1" applyFill="1" applyBorder="1" applyAlignment="1" applyProtection="1">
      <alignment horizontal="center"/>
      <protection locked="0"/>
    </xf>
    <xf numFmtId="44" fontId="42" fillId="12" borderId="23" xfId="0" applyNumberFormat="1" applyFont="1" applyFill="1" applyBorder="1" applyAlignment="1">
      <alignment vertical="top"/>
    </xf>
    <xf numFmtId="44" fontId="12" fillId="12" borderId="24" xfId="0" applyNumberFormat="1" applyFont="1" applyFill="1" applyBorder="1" applyAlignment="1">
      <alignment vertical="top"/>
    </xf>
    <xf numFmtId="44" fontId="12" fillId="22" borderId="24" xfId="0" applyNumberFormat="1" applyFont="1" applyFill="1" applyBorder="1" applyAlignment="1">
      <alignment vertical="top"/>
    </xf>
    <xf numFmtId="0" fontId="46" fillId="7" borderId="1" xfId="0" applyFont="1" applyFill="1" applyBorder="1" applyAlignment="1">
      <alignment horizontal="center"/>
    </xf>
    <xf numFmtId="44" fontId="46" fillId="7" borderId="2" xfId="11" applyFont="1" applyFill="1" applyBorder="1" applyAlignment="1">
      <alignment horizontal="center"/>
    </xf>
    <xf numFmtId="44" fontId="46" fillId="7" borderId="1" xfId="11" applyFont="1" applyFill="1" applyBorder="1" applyAlignment="1">
      <alignment horizontal="right"/>
    </xf>
    <xf numFmtId="0" fontId="46" fillId="7" borderId="0" xfId="0" applyFont="1" applyFill="1" applyAlignment="1">
      <alignment horizontal="center"/>
    </xf>
    <xf numFmtId="44" fontId="46" fillId="7" borderId="0" xfId="11" applyFont="1" applyFill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/>
    <xf numFmtId="0" fontId="43" fillId="0" borderId="0" xfId="0" applyFont="1" applyAlignment="1">
      <alignment horizontal="center"/>
    </xf>
    <xf numFmtId="0" fontId="43" fillId="0" borderId="0" xfId="0" applyFont="1"/>
    <xf numFmtId="0" fontId="47" fillId="0" borderId="0" xfId="0" applyFont="1"/>
    <xf numFmtId="0" fontId="45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45" fillId="11" borderId="0" xfId="0" applyFont="1" applyFill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2" xfId="221" applyFont="1" applyFill="1" applyBorder="1" applyAlignment="1">
      <alignment horizontal="left"/>
    </xf>
    <xf numFmtId="0" fontId="44" fillId="0" borderId="0" xfId="0" applyFont="1" applyAlignment="1">
      <alignment horizontal="center"/>
    </xf>
    <xf numFmtId="0" fontId="45" fillId="11" borderId="0" xfId="9" applyFont="1" applyFill="1" applyAlignment="1">
      <alignment horizontal="center"/>
    </xf>
    <xf numFmtId="0" fontId="44" fillId="0" borderId="0" xfId="0" applyFont="1"/>
    <xf numFmtId="0" fontId="44" fillId="0" borderId="2" xfId="0" applyFont="1" applyBorder="1" applyAlignment="1">
      <alignment horizontal="center"/>
    </xf>
    <xf numFmtId="0" fontId="43" fillId="8" borderId="2" xfId="0" applyFont="1" applyFill="1" applyBorder="1" applyAlignment="1">
      <alignment horizontal="center"/>
    </xf>
    <xf numFmtId="0" fontId="43" fillId="8" borderId="2" xfId="0" applyFont="1" applyFill="1" applyBorder="1"/>
    <xf numFmtId="0" fontId="43" fillId="8" borderId="2" xfId="0" applyFont="1" applyFill="1" applyBorder="1" applyAlignment="1">
      <alignment horizontal="left"/>
    </xf>
    <xf numFmtId="0" fontId="45" fillId="8" borderId="0" xfId="0" applyFont="1" applyFill="1" applyAlignment="1">
      <alignment horizontal="center"/>
    </xf>
    <xf numFmtId="0" fontId="50" fillId="8" borderId="0" xfId="0" applyFont="1" applyFill="1" applyAlignment="1">
      <alignment horizontal="center"/>
    </xf>
    <xf numFmtId="0" fontId="45" fillId="9" borderId="0" xfId="0" applyFont="1" applyFill="1" applyAlignment="1">
      <alignment horizontal="center"/>
    </xf>
    <xf numFmtId="0" fontId="43" fillId="0" borderId="0" xfId="0" applyFont="1" applyAlignment="1">
      <alignment horizontal="right"/>
    </xf>
    <xf numFmtId="0" fontId="48" fillId="12" borderId="13" xfId="0" applyFont="1" applyFill="1" applyBorder="1" applyAlignment="1">
      <alignment horizontal="center"/>
    </xf>
    <xf numFmtId="44" fontId="43" fillId="12" borderId="14" xfId="0" applyNumberFormat="1" applyFont="1" applyFill="1" applyBorder="1"/>
    <xf numFmtId="0" fontId="48" fillId="12" borderId="2" xfId="0" applyFont="1" applyFill="1" applyBorder="1" applyAlignment="1">
      <alignment horizontal="center"/>
    </xf>
    <xf numFmtId="44" fontId="43" fillId="12" borderId="16" xfId="0" applyNumberFormat="1" applyFont="1" applyFill="1" applyBorder="1"/>
    <xf numFmtId="0" fontId="48" fillId="12" borderId="18" xfId="0" applyFont="1" applyFill="1" applyBorder="1" applyAlignment="1">
      <alignment horizontal="center"/>
    </xf>
    <xf numFmtId="0" fontId="43" fillId="12" borderId="19" xfId="0" applyFont="1" applyFill="1" applyBorder="1"/>
    <xf numFmtId="0" fontId="35" fillId="0" borderId="2" xfId="603" applyFont="1" applyAlignment="1">
      <alignment horizontal="left"/>
    </xf>
    <xf numFmtId="0" fontId="23" fillId="0" borderId="2" xfId="221" applyFont="1" applyFill="1" applyBorder="1" applyAlignment="1">
      <alignment horizontal="center"/>
    </xf>
    <xf numFmtId="44" fontId="0" fillId="0" borderId="0" xfId="0" applyNumberFormat="1"/>
    <xf numFmtId="165" fontId="10" fillId="2" borderId="4" xfId="0" applyNumberFormat="1" applyFont="1" applyFill="1" applyBorder="1" applyAlignment="1">
      <alignment horizontal="center"/>
    </xf>
    <xf numFmtId="165" fontId="10" fillId="2" borderId="21" xfId="0" applyNumberFormat="1" applyFont="1" applyFill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10" fillId="24" borderId="4" xfId="0" applyFont="1" applyFill="1" applyBorder="1"/>
    <xf numFmtId="9" fontId="11" fillId="0" borderId="0" xfId="3769" applyFont="1" applyFill="1" applyAlignment="1"/>
    <xf numFmtId="44" fontId="11" fillId="19" borderId="0" xfId="11" applyFont="1" applyFill="1" applyAlignment="1"/>
    <xf numFmtId="165" fontId="22" fillId="25" borderId="5" xfId="0" applyNumberFormat="1" applyFont="1" applyFill="1" applyBorder="1"/>
    <xf numFmtId="165" fontId="23" fillId="25" borderId="5" xfId="0" applyNumberFormat="1" applyFont="1" applyFill="1" applyBorder="1"/>
    <xf numFmtId="0" fontId="43" fillId="0" borderId="5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2" xfId="0" applyFont="1" applyBorder="1"/>
    <xf numFmtId="0" fontId="39" fillId="11" borderId="0" xfId="9" applyFont="1" applyFill="1" applyAlignment="1">
      <alignment horizontal="center"/>
    </xf>
    <xf numFmtId="0" fontId="40" fillId="0" borderId="2" xfId="221" applyFont="1" applyFill="1" applyBorder="1" applyAlignment="1">
      <alignment horizontal="left"/>
    </xf>
    <xf numFmtId="0" fontId="35" fillId="0" borderId="5" xfId="0" applyFont="1" applyBorder="1" applyAlignment="1">
      <alignment horizontal="center"/>
    </xf>
    <xf numFmtId="0" fontId="40" fillId="0" borderId="2" xfId="0" applyFont="1" applyBorder="1"/>
    <xf numFmtId="0" fontId="40" fillId="0" borderId="0" xfId="0" applyFont="1"/>
    <xf numFmtId="0" fontId="40" fillId="13" borderId="2" xfId="221" applyFont="1" applyFill="1" applyBorder="1" applyAlignment="1">
      <alignment horizontal="left"/>
    </xf>
    <xf numFmtId="0" fontId="40" fillId="0" borderId="2" xfId="221" applyFont="1" applyFill="1" applyBorder="1" applyAlignment="1"/>
    <xf numFmtId="0" fontId="40" fillId="0" borderId="2" xfId="221" applyFont="1" applyFill="1" applyBorder="1"/>
    <xf numFmtId="0" fontId="53" fillId="0" borderId="2" xfId="0" applyFont="1" applyBorder="1" applyAlignment="1">
      <alignment horizontal="left"/>
    </xf>
    <xf numFmtId="0" fontId="53" fillId="0" borderId="2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44" fontId="0" fillId="0" borderId="0" xfId="11" applyFont="1" applyFill="1" applyAlignment="1"/>
    <xf numFmtId="14" fontId="24" fillId="7" borderId="4" xfId="0" applyNumberFormat="1" applyFont="1" applyFill="1" applyBorder="1"/>
    <xf numFmtId="0" fontId="40" fillId="0" borderId="2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44" fontId="43" fillId="12" borderId="14" xfId="0" applyNumberFormat="1" applyFont="1" applyFill="1" applyBorder="1" applyAlignment="1">
      <alignment horizontal="center"/>
    </xf>
    <xf numFmtId="44" fontId="43" fillId="12" borderId="16" xfId="0" applyNumberFormat="1" applyFont="1" applyFill="1" applyBorder="1" applyAlignment="1">
      <alignment horizontal="center"/>
    </xf>
    <xf numFmtId="0" fontId="43" fillId="12" borderId="19" xfId="0" applyFont="1" applyFill="1" applyBorder="1" applyAlignment="1">
      <alignment horizontal="center"/>
    </xf>
    <xf numFmtId="0" fontId="39" fillId="0" borderId="0" xfId="9" applyFont="1" applyFill="1" applyAlignment="1">
      <alignment horizontal="center"/>
    </xf>
    <xf numFmtId="0" fontId="39" fillId="15" borderId="0" xfId="0" applyFont="1" applyFill="1" applyAlignment="1">
      <alignment horizontal="center"/>
    </xf>
    <xf numFmtId="164" fontId="40" fillId="0" borderId="2" xfId="0" applyNumberFormat="1" applyFont="1" applyBorder="1" applyAlignment="1">
      <alignment horizontal="center"/>
    </xf>
    <xf numFmtId="44" fontId="23" fillId="19" borderId="0" xfId="11" applyFont="1" applyFill="1" applyAlignment="1"/>
    <xf numFmtId="0" fontId="56" fillId="0" borderId="2" xfId="0" applyFont="1" applyBorder="1" applyAlignment="1">
      <alignment horizontal="left"/>
    </xf>
    <xf numFmtId="0" fontId="56" fillId="0" borderId="2" xfId="0" applyFont="1" applyBorder="1" applyAlignment="1">
      <alignment horizontal="center"/>
    </xf>
    <xf numFmtId="0" fontId="39" fillId="0" borderId="2" xfId="221" applyFont="1" applyFill="1" applyBorder="1" applyAlignment="1">
      <alignment horizontal="center"/>
    </xf>
    <xf numFmtId="0" fontId="39" fillId="0" borderId="2" xfId="221" applyFont="1" applyFill="1" applyBorder="1"/>
    <xf numFmtId="0" fontId="39" fillId="0" borderId="2" xfId="221" applyFont="1" applyFill="1" applyBorder="1" applyAlignment="1">
      <alignment horizontal="left"/>
    </xf>
    <xf numFmtId="0" fontId="11" fillId="0" borderId="2" xfId="221" applyFont="1" applyFill="1" applyBorder="1" applyAlignment="1"/>
    <xf numFmtId="0" fontId="39" fillId="0" borderId="2" xfId="0" applyFont="1" applyBorder="1" applyAlignment="1">
      <alignment horizontal="left"/>
    </xf>
    <xf numFmtId="0" fontId="58" fillId="0" borderId="0" xfId="0" applyFont="1" applyAlignment="1">
      <alignment horizontal="center"/>
    </xf>
    <xf numFmtId="0" fontId="20" fillId="6" borderId="5" xfId="221" applyAlignment="1">
      <alignment horizontal="center"/>
    </xf>
    <xf numFmtId="0" fontId="5" fillId="0" borderId="5" xfId="0" applyFont="1" applyBorder="1"/>
    <xf numFmtId="0" fontId="47" fillId="0" borderId="2" xfId="0" applyFont="1" applyBorder="1" applyAlignment="1">
      <alignment horizontal="left"/>
    </xf>
    <xf numFmtId="0" fontId="61" fillId="15" borderId="0" xfId="0" applyFont="1" applyFill="1" applyAlignment="1">
      <alignment horizontal="center"/>
    </xf>
    <xf numFmtId="0" fontId="59" fillId="15" borderId="0" xfId="0" applyFont="1" applyFill="1" applyAlignment="1">
      <alignment horizontal="center"/>
    </xf>
    <xf numFmtId="0" fontId="61" fillId="15" borderId="2" xfId="221" applyFont="1" applyFill="1" applyBorder="1" applyAlignment="1">
      <alignment horizontal="center"/>
    </xf>
    <xf numFmtId="0" fontId="61" fillId="15" borderId="2" xfId="0" applyFont="1" applyFill="1" applyBorder="1" applyAlignment="1">
      <alignment horizontal="center"/>
    </xf>
    <xf numFmtId="0" fontId="63" fillId="15" borderId="2" xfId="0" applyFont="1" applyFill="1" applyBorder="1" applyAlignment="1">
      <alignment horizontal="center"/>
    </xf>
    <xf numFmtId="0" fontId="61" fillId="15" borderId="0" xfId="9" applyFont="1" applyFill="1" applyAlignment="1">
      <alignment horizontal="center"/>
    </xf>
    <xf numFmtId="0" fontId="43" fillId="8" borderId="2" xfId="221" applyFont="1" applyFill="1" applyBorder="1" applyAlignment="1">
      <alignment horizontal="left"/>
    </xf>
    <xf numFmtId="164" fontId="39" fillId="0" borderId="2" xfId="0" applyNumberFormat="1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2" xfId="0" applyFont="1" applyBorder="1"/>
    <xf numFmtId="0" fontId="35" fillId="27" borderId="2" xfId="0" applyFont="1" applyFill="1" applyBorder="1" applyAlignment="1">
      <alignment horizontal="center"/>
    </xf>
    <xf numFmtId="0" fontId="35" fillId="27" borderId="2" xfId="0" applyFont="1" applyFill="1" applyBorder="1"/>
    <xf numFmtId="0" fontId="5" fillId="27" borderId="0" xfId="0" applyFont="1" applyFill="1" applyAlignment="1">
      <alignment horizontal="center"/>
    </xf>
    <xf numFmtId="0" fontId="61" fillId="27" borderId="2" xfId="0" applyFont="1" applyFill="1" applyBorder="1" applyAlignment="1">
      <alignment horizontal="center"/>
    </xf>
    <xf numFmtId="0" fontId="61" fillId="27" borderId="2" xfId="0" applyFont="1" applyFill="1" applyBorder="1"/>
    <xf numFmtId="0" fontId="61" fillId="27" borderId="0" xfId="0" applyFont="1" applyFill="1" applyAlignment="1">
      <alignment horizontal="center"/>
    </xf>
    <xf numFmtId="0" fontId="64" fillId="27" borderId="2" xfId="0" applyFont="1" applyFill="1" applyBorder="1" applyAlignment="1">
      <alignment horizontal="center"/>
    </xf>
    <xf numFmtId="0" fontId="64" fillId="27" borderId="2" xfId="0" applyFont="1" applyFill="1" applyBorder="1"/>
    <xf numFmtId="0" fontId="64" fillId="27" borderId="0" xfId="0" applyFont="1" applyFill="1" applyAlignment="1">
      <alignment horizontal="center"/>
    </xf>
    <xf numFmtId="0" fontId="40" fillId="15" borderId="0" xfId="0" applyFont="1" applyFill="1" applyAlignment="1">
      <alignment horizontal="center"/>
    </xf>
    <xf numFmtId="0" fontId="57" fillId="6" borderId="5" xfId="221" applyFont="1" applyAlignment="1">
      <alignment horizontal="center"/>
    </xf>
    <xf numFmtId="0" fontId="35" fillId="0" borderId="2" xfId="221" applyFont="1" applyFill="1" applyBorder="1" applyAlignment="1">
      <alignment horizontal="center"/>
    </xf>
    <xf numFmtId="0" fontId="59" fillId="15" borderId="2" xfId="0" applyFont="1" applyFill="1" applyBorder="1"/>
    <xf numFmtId="0" fontId="61" fillId="15" borderId="2" xfId="221" applyFont="1" applyFill="1" applyBorder="1" applyAlignment="1"/>
    <xf numFmtId="0" fontId="61" fillId="15" borderId="2" xfId="0" applyFont="1" applyFill="1" applyBorder="1"/>
    <xf numFmtId="0" fontId="39" fillId="11" borderId="0" xfId="0" applyFont="1" applyFill="1" applyAlignment="1">
      <alignment horizontal="center"/>
    </xf>
    <xf numFmtId="169" fontId="9" fillId="0" borderId="2" xfId="10" applyNumberFormat="1" applyFont="1" applyBorder="1"/>
    <xf numFmtId="0" fontId="6" fillId="0" borderId="0" xfId="0" applyFont="1" applyAlignment="1">
      <alignment horizontal="right"/>
    </xf>
    <xf numFmtId="44" fontId="0" fillId="0" borderId="8" xfId="11" applyFont="1" applyBorder="1" applyAlignment="1"/>
    <xf numFmtId="0" fontId="12" fillId="0" borderId="9" xfId="0" applyFont="1" applyBorder="1"/>
    <xf numFmtId="0" fontId="35" fillId="25" borderId="2" xfId="0" applyFont="1" applyFill="1" applyBorder="1" applyAlignment="1">
      <alignment horizontal="center"/>
    </xf>
    <xf numFmtId="0" fontId="39" fillId="0" borderId="2" xfId="221" applyFont="1" applyFill="1" applyBorder="1" applyAlignment="1"/>
    <xf numFmtId="0" fontId="35" fillId="0" borderId="5" xfId="0" applyFont="1" applyBorder="1"/>
    <xf numFmtId="0" fontId="43" fillId="12" borderId="12" xfId="0" applyFont="1" applyFill="1" applyBorder="1" applyAlignment="1">
      <alignment horizontal="center"/>
    </xf>
    <xf numFmtId="0" fontId="43" fillId="12" borderId="15" xfId="0" applyFont="1" applyFill="1" applyBorder="1" applyAlignment="1">
      <alignment horizontal="center"/>
    </xf>
    <xf numFmtId="0" fontId="43" fillId="12" borderId="17" xfId="0" applyFont="1" applyFill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34" fillId="0" borderId="2" xfId="221" applyFont="1" applyFill="1" applyBorder="1" applyAlignment="1"/>
    <xf numFmtId="43" fontId="30" fillId="0" borderId="2" xfId="10" applyFont="1" applyBorder="1" applyAlignment="1"/>
    <xf numFmtId="0" fontId="16" fillId="0" borderId="29" xfId="0" applyFont="1" applyBorder="1"/>
    <xf numFmtId="44" fontId="9" fillId="0" borderId="30" xfId="0" applyNumberFormat="1" applyFont="1" applyBorder="1"/>
    <xf numFmtId="44" fontId="9" fillId="0" borderId="13" xfId="0" applyNumberFormat="1" applyFont="1" applyBorder="1"/>
    <xf numFmtId="44" fontId="9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44" fontId="0" fillId="0" borderId="13" xfId="0" applyNumberFormat="1" applyBorder="1"/>
    <xf numFmtId="44" fontId="6" fillId="0" borderId="0" xfId="11" applyFont="1"/>
    <xf numFmtId="0" fontId="66" fillId="0" borderId="0" xfId="0" applyFont="1" applyAlignment="1">
      <alignment horizontal="center"/>
    </xf>
    <xf numFmtId="0" fontId="66" fillId="0" borderId="2" xfId="0" applyFont="1" applyBorder="1" applyAlignment="1">
      <alignment horizontal="center"/>
    </xf>
    <xf numFmtId="0" fontId="66" fillId="0" borderId="2" xfId="0" applyFont="1" applyBorder="1"/>
    <xf numFmtId="0" fontId="66" fillId="0" borderId="0" xfId="0" applyFont="1"/>
    <xf numFmtId="0" fontId="5" fillId="0" borderId="2" xfId="221" applyFont="1" applyFill="1" applyBorder="1" applyAlignment="1">
      <alignment horizontal="center"/>
    </xf>
    <xf numFmtId="44" fontId="9" fillId="0" borderId="2" xfId="0" applyNumberFormat="1" applyFont="1" applyBorder="1"/>
    <xf numFmtId="44" fontId="67" fillId="0" borderId="0" xfId="11" applyFont="1"/>
    <xf numFmtId="43" fontId="67" fillId="0" borderId="0" xfId="10" applyFont="1"/>
    <xf numFmtId="0" fontId="9" fillId="0" borderId="2" xfId="0" applyFont="1" applyBorder="1"/>
    <xf numFmtId="0" fontId="6" fillId="0" borderId="2" xfId="0" applyFont="1" applyBorder="1"/>
    <xf numFmtId="43" fontId="9" fillId="0" borderId="2" xfId="10" applyFont="1" applyBorder="1"/>
    <xf numFmtId="43" fontId="9" fillId="0" borderId="2" xfId="10" applyFont="1" applyFill="1" applyBorder="1" applyAlignment="1"/>
    <xf numFmtId="2" fontId="9" fillId="0" borderId="2" xfId="0" applyNumberFormat="1" applyFont="1" applyBorder="1"/>
    <xf numFmtId="43" fontId="9" fillId="0" borderId="2" xfId="0" applyNumberFormat="1" applyFont="1" applyBorder="1"/>
    <xf numFmtId="0" fontId="0" fillId="0" borderId="2" xfId="0" applyBorder="1"/>
    <xf numFmtId="44" fontId="27" fillId="0" borderId="0" xfId="11" applyFont="1" applyAlignment="1"/>
    <xf numFmtId="0" fontId="35" fillId="14" borderId="2" xfId="0" applyFont="1" applyFill="1" applyBorder="1" applyAlignment="1">
      <alignment horizontal="center"/>
    </xf>
    <xf numFmtId="0" fontId="39" fillId="14" borderId="0" xfId="0" applyFont="1" applyFill="1" applyAlignment="1">
      <alignment horizontal="center"/>
    </xf>
    <xf numFmtId="0" fontId="35" fillId="14" borderId="0" xfId="0" applyFont="1" applyFill="1" applyAlignment="1">
      <alignment horizontal="center"/>
    </xf>
    <xf numFmtId="0" fontId="23" fillId="13" borderId="2" xfId="221" applyFont="1" applyFill="1" applyBorder="1"/>
    <xf numFmtId="0" fontId="23" fillId="13" borderId="2" xfId="221" applyFont="1" applyFill="1" applyBorder="1" applyAlignment="1">
      <alignment horizontal="center"/>
    </xf>
    <xf numFmtId="0" fontId="44" fillId="14" borderId="0" xfId="0" applyFont="1" applyFill="1" applyAlignment="1">
      <alignment horizontal="center"/>
    </xf>
    <xf numFmtId="0" fontId="35" fillId="13" borderId="2" xfId="221" applyFont="1" applyFill="1" applyBorder="1"/>
    <xf numFmtId="0" fontId="26" fillId="0" borderId="2" xfId="221" applyFont="1" applyFill="1" applyBorder="1"/>
    <xf numFmtId="164" fontId="26" fillId="0" borderId="2" xfId="221" applyNumberFormat="1" applyFont="1" applyFill="1" applyBorder="1" applyAlignment="1">
      <alignment horizontal="center"/>
    </xf>
    <xf numFmtId="0" fontId="23" fillId="0" borderId="2" xfId="221" applyFont="1" applyFill="1" applyBorder="1"/>
    <xf numFmtId="0" fontId="35" fillId="28" borderId="2" xfId="0" applyFont="1" applyFill="1" applyBorder="1" applyAlignment="1">
      <alignment horizontal="center"/>
    </xf>
    <xf numFmtId="0" fontId="35" fillId="6" borderId="2" xfId="221" applyFont="1" applyBorder="1"/>
    <xf numFmtId="0" fontId="23" fillId="6" borderId="2" xfId="221" applyFont="1" applyBorder="1" applyAlignment="1">
      <alignment horizontal="center"/>
    </xf>
    <xf numFmtId="0" fontId="39" fillId="14" borderId="2" xfId="0" applyFont="1" applyFill="1" applyBorder="1"/>
    <xf numFmtId="0" fontId="23" fillId="6" borderId="2" xfId="221" applyFont="1" applyBorder="1"/>
    <xf numFmtId="0" fontId="23" fillId="14" borderId="0" xfId="0" applyFont="1" applyFill="1" applyAlignment="1">
      <alignment horizontal="center"/>
    </xf>
    <xf numFmtId="0" fontId="39" fillId="14" borderId="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35" fillId="14" borderId="2" xfId="0" applyFont="1" applyFill="1" applyBorder="1"/>
    <xf numFmtId="164" fontId="35" fillId="14" borderId="2" xfId="0" applyNumberFormat="1" applyFont="1" applyFill="1" applyBorder="1" applyAlignment="1">
      <alignment horizontal="center"/>
    </xf>
    <xf numFmtId="0" fontId="23" fillId="14" borderId="2" xfId="221" applyFont="1" applyFill="1" applyBorder="1" applyAlignment="1">
      <alignment horizontal="center"/>
    </xf>
    <xf numFmtId="0" fontId="40" fillId="29" borderId="0" xfId="0" applyFont="1" applyFill="1" applyAlignment="1">
      <alignment horizontal="center"/>
    </xf>
    <xf numFmtId="0" fontId="39" fillId="0" borderId="5" xfId="0" applyFont="1" applyBorder="1" applyAlignment="1">
      <alignment horizontal="center"/>
    </xf>
    <xf numFmtId="0" fontId="26" fillId="25" borderId="2" xfId="0" applyFont="1" applyFill="1" applyBorder="1" applyAlignment="1">
      <alignment horizontal="center"/>
    </xf>
    <xf numFmtId="14" fontId="10" fillId="2" borderId="4" xfId="0" applyNumberFormat="1" applyFont="1" applyFill="1" applyBorder="1"/>
    <xf numFmtId="44" fontId="11" fillId="25" borderId="0" xfId="11" applyFont="1" applyFill="1" applyAlignment="1"/>
    <xf numFmtId="44" fontId="0" fillId="25" borderId="0" xfId="11" applyFont="1" applyFill="1" applyAlignment="1"/>
    <xf numFmtId="44" fontId="11" fillId="23" borderId="0" xfId="11" applyFont="1" applyFill="1" applyAlignment="1"/>
    <xf numFmtId="44" fontId="11" fillId="23" borderId="2" xfId="0" applyNumberFormat="1" applyFont="1" applyFill="1" applyBorder="1"/>
    <xf numFmtId="44" fontId="0" fillId="23" borderId="0" xfId="11" applyFont="1" applyFill="1" applyAlignment="1"/>
    <xf numFmtId="44" fontId="44" fillId="23" borderId="0" xfId="11" applyFont="1" applyFill="1" applyAlignment="1"/>
    <xf numFmtId="44" fontId="0" fillId="30" borderId="0" xfId="0" applyNumberFormat="1" applyFill="1"/>
    <xf numFmtId="44" fontId="11" fillId="25" borderId="2" xfId="11" applyFont="1" applyFill="1" applyBorder="1"/>
    <xf numFmtId="9" fontId="22" fillId="0" borderId="0" xfId="3769" applyFont="1" applyAlignment="1">
      <alignment horizontal="center"/>
    </xf>
    <xf numFmtId="44" fontId="11" fillId="31" borderId="5" xfId="0" applyNumberFormat="1" applyFont="1" applyFill="1" applyBorder="1"/>
    <xf numFmtId="44" fontId="11" fillId="31" borderId="20" xfId="0" applyNumberFormat="1" applyFont="1" applyFill="1" applyBorder="1"/>
    <xf numFmtId="44" fontId="11" fillId="23" borderId="2" xfId="11" applyFont="1" applyFill="1" applyBorder="1"/>
    <xf numFmtId="44" fontId="11" fillId="0" borderId="2" xfId="11" applyFont="1" applyFill="1" applyBorder="1"/>
    <xf numFmtId="9" fontId="11" fillId="0" borderId="2" xfId="3769" applyFont="1" applyFill="1" applyBorder="1" applyAlignment="1">
      <alignment horizontal="center"/>
    </xf>
    <xf numFmtId="2" fontId="11" fillId="0" borderId="0" xfId="0" applyNumberFormat="1" applyFont="1"/>
    <xf numFmtId="44" fontId="11" fillId="23" borderId="2" xfId="0" applyNumberFormat="1" applyFont="1" applyFill="1" applyBorder="1" applyAlignment="1">
      <alignment vertical="top"/>
    </xf>
    <xf numFmtId="44" fontId="22" fillId="15" borderId="27" xfId="0" applyNumberFormat="1" applyFont="1" applyFill="1" applyBorder="1" applyAlignment="1">
      <alignment vertical="top"/>
    </xf>
    <xf numFmtId="44" fontId="22" fillId="0" borderId="0" xfId="0" applyNumberFormat="1" applyFont="1"/>
    <xf numFmtId="44" fontId="23" fillId="15" borderId="27" xfId="0" applyNumberFormat="1" applyFont="1" applyFill="1" applyBorder="1" applyAlignment="1">
      <alignment vertical="top"/>
    </xf>
    <xf numFmtId="44" fontId="23" fillId="23" borderId="2" xfId="0" applyNumberFormat="1" applyFont="1" applyFill="1" applyBorder="1" applyAlignment="1">
      <alignment vertical="top"/>
    </xf>
    <xf numFmtId="43" fontId="23" fillId="0" borderId="0" xfId="10" applyFont="1" applyAlignment="1"/>
    <xf numFmtId="165" fontId="22" fillId="25" borderId="0" xfId="0" applyNumberFormat="1" applyFont="1" applyFill="1"/>
    <xf numFmtId="44" fontId="22" fillId="15" borderId="2" xfId="0" applyNumberFormat="1" applyFont="1" applyFill="1" applyBorder="1" applyAlignment="1">
      <alignment vertical="top"/>
    </xf>
    <xf numFmtId="0" fontId="66" fillId="14" borderId="0" xfId="0" applyFont="1" applyFill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5" fontId="11" fillId="25" borderId="5" xfId="0" applyNumberFormat="1" applyFont="1" applyFill="1" applyBorder="1"/>
    <xf numFmtId="44" fontId="11" fillId="15" borderId="27" xfId="0" applyNumberFormat="1" applyFont="1" applyFill="1" applyBorder="1" applyAlignment="1">
      <alignment vertical="top"/>
    </xf>
    <xf numFmtId="0" fontId="26" fillId="0" borderId="5" xfId="0" applyFont="1" applyBorder="1"/>
    <xf numFmtId="9" fontId="23" fillId="0" borderId="0" xfId="3769" applyFont="1" applyAlignment="1">
      <alignment horizontal="center"/>
    </xf>
    <xf numFmtId="0" fontId="66" fillId="0" borderId="2" xfId="0" applyFont="1" applyBorder="1" applyAlignment="1">
      <alignment horizontal="left"/>
    </xf>
    <xf numFmtId="164" fontId="66" fillId="0" borderId="2" xfId="0" applyNumberFormat="1" applyFont="1" applyBorder="1" applyAlignment="1">
      <alignment horizontal="center"/>
    </xf>
    <xf numFmtId="44" fontId="11" fillId="32" borderId="5" xfId="0" applyNumberFormat="1" applyFont="1" applyFill="1" applyBorder="1"/>
    <xf numFmtId="44" fontId="11" fillId="32" borderId="20" xfId="0" applyNumberFormat="1" applyFont="1" applyFill="1" applyBorder="1"/>
    <xf numFmtId="44" fontId="11" fillId="8" borderId="2" xfId="0" applyNumberFormat="1" applyFont="1" applyFill="1" applyBorder="1" applyAlignment="1">
      <alignment vertical="top"/>
    </xf>
    <xf numFmtId="9" fontId="11" fillId="0" borderId="0" xfId="3769" applyFont="1" applyAlignment="1">
      <alignment horizontal="center"/>
    </xf>
    <xf numFmtId="0" fontId="10" fillId="24" borderId="2" xfId="0" applyFont="1" applyFill="1" applyBorder="1"/>
    <xf numFmtId="14" fontId="10" fillId="2" borderId="2" xfId="0" applyNumberFormat="1" applyFont="1" applyFill="1" applyBorder="1"/>
    <xf numFmtId="165" fontId="10" fillId="2" borderId="2" xfId="0" applyNumberFormat="1" applyFont="1" applyFill="1" applyBorder="1" applyAlignment="1">
      <alignment horizontal="center"/>
    </xf>
    <xf numFmtId="165" fontId="10" fillId="2" borderId="2" xfId="0" applyNumberFormat="1" applyFont="1" applyFill="1" applyBorder="1"/>
    <xf numFmtId="0" fontId="4" fillId="0" borderId="0" xfId="3770" applyBorder="1"/>
    <xf numFmtId="0" fontId="56" fillId="0" borderId="0" xfId="3770" applyFont="1" applyBorder="1"/>
    <xf numFmtId="44" fontId="0" fillId="0" borderId="0" xfId="3771" applyFont="1" applyBorder="1" applyAlignment="1">
      <alignment horizontal="center"/>
    </xf>
    <xf numFmtId="0" fontId="4" fillId="0" borderId="0" xfId="3770" applyBorder="1" applyAlignment="1">
      <alignment horizontal="center"/>
    </xf>
    <xf numFmtId="0" fontId="24" fillId="7" borderId="28" xfId="3770" applyFont="1" applyFill="1" applyBorder="1"/>
    <xf numFmtId="44" fontId="24" fillId="7" borderId="28" xfId="3771" applyFont="1" applyFill="1" applyBorder="1" applyAlignment="1">
      <alignment horizontal="center"/>
    </xf>
    <xf numFmtId="14" fontId="24" fillId="7" borderId="28" xfId="3771" applyNumberFormat="1" applyFont="1" applyFill="1" applyBorder="1" applyAlignment="1">
      <alignment horizontal="center"/>
    </xf>
    <xf numFmtId="0" fontId="24" fillId="7" borderId="28" xfId="3770" applyFont="1" applyFill="1" applyBorder="1" applyAlignment="1">
      <alignment horizontal="center"/>
    </xf>
    <xf numFmtId="2" fontId="24" fillId="7" borderId="28" xfId="3770" applyNumberFormat="1" applyFont="1" applyFill="1" applyBorder="1" applyAlignment="1">
      <alignment horizontal="center"/>
    </xf>
    <xf numFmtId="44" fontId="24" fillId="7" borderId="31" xfId="3771" applyFont="1" applyFill="1" applyBorder="1" applyAlignment="1">
      <alignment horizontal="center"/>
    </xf>
    <xf numFmtId="0" fontId="0" fillId="35" borderId="0" xfId="0" applyFill="1"/>
    <xf numFmtId="14" fontId="10" fillId="2" borderId="0" xfId="0" applyNumberFormat="1" applyFont="1" applyFill="1"/>
    <xf numFmtId="165" fontId="10" fillId="2" borderId="0" xfId="0" applyNumberFormat="1" applyFont="1" applyFill="1" applyAlignment="1">
      <alignment horizontal="center"/>
    </xf>
    <xf numFmtId="165" fontId="10" fillId="2" borderId="0" xfId="0" applyNumberFormat="1" applyFont="1" applyFill="1"/>
    <xf numFmtId="0" fontId="38" fillId="0" borderId="2" xfId="0" applyFont="1" applyBorder="1"/>
    <xf numFmtId="0" fontId="66" fillId="17" borderId="0" xfId="0" applyFont="1" applyFill="1"/>
    <xf numFmtId="0" fontId="5" fillId="17" borderId="0" xfId="0" applyFont="1" applyFill="1"/>
    <xf numFmtId="0" fontId="40" fillId="15" borderId="2" xfId="0" applyFont="1" applyFill="1" applyBorder="1" applyAlignment="1">
      <alignment horizontal="center"/>
    </xf>
    <xf numFmtId="0" fontId="67" fillId="0" borderId="0" xfId="0" applyFont="1"/>
    <xf numFmtId="0" fontId="5" fillId="0" borderId="2" xfId="603" applyFont="1" applyAlignment="1">
      <alignment horizontal="center"/>
    </xf>
    <xf numFmtId="0" fontId="40" fillId="14" borderId="2" xfId="0" applyFont="1" applyFill="1" applyBorder="1" applyAlignment="1">
      <alignment horizontal="center"/>
    </xf>
    <xf numFmtId="0" fontId="61" fillId="26" borderId="2" xfId="221" applyFont="1" applyFill="1" applyBorder="1" applyAlignment="1">
      <alignment horizontal="center"/>
    </xf>
    <xf numFmtId="0" fontId="66" fillId="0" borderId="2" xfId="221" applyFont="1" applyFill="1" applyBorder="1" applyAlignment="1"/>
    <xf numFmtId="0" fontId="0" fillId="0" borderId="0" xfId="0" applyAlignment="1">
      <alignment horizontal="center"/>
    </xf>
    <xf numFmtId="44" fontId="25" fillId="25" borderId="0" xfId="11" applyFont="1" applyFill="1" applyAlignment="1"/>
    <xf numFmtId="44" fontId="25" fillId="23" borderId="0" xfId="11" applyFont="1" applyFill="1" applyAlignment="1"/>
    <xf numFmtId="44" fontId="44" fillId="0" borderId="0" xfId="11" applyFont="1" applyFill="1" applyAlignment="1"/>
    <xf numFmtId="0" fontId="71" fillId="0" borderId="0" xfId="0" applyFont="1"/>
    <xf numFmtId="0" fontId="40" fillId="13" borderId="2" xfId="221" applyFont="1" applyFill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" fillId="25" borderId="2" xfId="0" applyFont="1" applyFill="1" applyBorder="1" applyAlignment="1">
      <alignment horizontal="center"/>
    </xf>
    <xf numFmtId="0" fontId="44" fillId="0" borderId="2" xfId="0" applyFont="1" applyBorder="1"/>
    <xf numFmtId="0" fontId="40" fillId="0" borderId="5" xfId="0" applyFont="1" applyBorder="1" applyAlignment="1">
      <alignment horizontal="center"/>
    </xf>
    <xf numFmtId="164" fontId="43" fillId="0" borderId="2" xfId="0" applyNumberFormat="1" applyFont="1" applyBorder="1" applyAlignment="1">
      <alignment horizontal="center"/>
    </xf>
    <xf numFmtId="0" fontId="40" fillId="11" borderId="0" xfId="0" applyFont="1" applyFill="1" applyAlignment="1">
      <alignment horizontal="center"/>
    </xf>
    <xf numFmtId="0" fontId="35" fillId="0" borderId="5" xfId="603" applyFont="1" applyBorder="1" applyAlignment="1">
      <alignment horizontal="left"/>
    </xf>
    <xf numFmtId="0" fontId="23" fillId="38" borderId="2" xfId="0" applyFont="1" applyFill="1" applyBorder="1" applyAlignment="1">
      <alignment horizontal="center"/>
    </xf>
    <xf numFmtId="0" fontId="76" fillId="0" borderId="2" xfId="3773" applyFont="1"/>
    <xf numFmtId="0" fontId="3" fillId="0" borderId="2" xfId="3773"/>
    <xf numFmtId="0" fontId="26" fillId="0" borderId="2" xfId="3773" applyFont="1"/>
    <xf numFmtId="0" fontId="74" fillId="39" borderId="2" xfId="3773" applyFont="1" applyFill="1"/>
    <xf numFmtId="0" fontId="75" fillId="39" borderId="2" xfId="3773" applyFont="1" applyFill="1"/>
    <xf numFmtId="0" fontId="77" fillId="0" borderId="2" xfId="3773" applyFont="1"/>
    <xf numFmtId="0" fontId="52" fillId="0" borderId="2" xfId="3773" applyFont="1"/>
    <xf numFmtId="0" fontId="5" fillId="0" borderId="2" xfId="3773" applyFont="1"/>
    <xf numFmtId="44" fontId="5" fillId="0" borderId="2" xfId="3773" applyNumberFormat="1" applyFont="1"/>
    <xf numFmtId="44" fontId="3" fillId="0" borderId="2" xfId="3773" applyNumberFormat="1"/>
    <xf numFmtId="0" fontId="78" fillId="0" borderId="2" xfId="3773" applyFont="1"/>
    <xf numFmtId="0" fontId="70" fillId="0" borderId="2" xfId="3773" applyFont="1"/>
    <xf numFmtId="0" fontId="76" fillId="0" borderId="0" xfId="0" applyFont="1"/>
    <xf numFmtId="0" fontId="74" fillId="39" borderId="0" xfId="0" applyFont="1" applyFill="1"/>
    <xf numFmtId="0" fontId="75" fillId="39" borderId="0" xfId="0" applyFont="1" applyFill="1"/>
    <xf numFmtId="0" fontId="77" fillId="0" borderId="0" xfId="0" applyFont="1"/>
    <xf numFmtId="0" fontId="52" fillId="0" borderId="0" xfId="0" applyFont="1"/>
    <xf numFmtId="0" fontId="0" fillId="0" borderId="0" xfId="0" applyAlignment="1">
      <alignment horizontal="right"/>
    </xf>
    <xf numFmtId="0" fontId="79" fillId="39" borderId="0" xfId="0" applyFont="1" applyFill="1"/>
    <xf numFmtId="0" fontId="80" fillId="39" borderId="0" xfId="0" applyFont="1" applyFill="1"/>
    <xf numFmtId="43" fontId="5" fillId="0" borderId="0" xfId="0" applyNumberFormat="1" applyFont="1"/>
    <xf numFmtId="9" fontId="16" fillId="0" borderId="2" xfId="3774" applyFont="1"/>
    <xf numFmtId="0" fontId="76" fillId="0" borderId="2" xfId="3773" applyFont="1" applyAlignment="1">
      <alignment horizontal="center"/>
    </xf>
    <xf numFmtId="0" fontId="3" fillId="0" borderId="2" xfId="3773" applyAlignment="1">
      <alignment horizontal="center"/>
    </xf>
    <xf numFmtId="0" fontId="75" fillId="39" borderId="2" xfId="3773" applyFont="1" applyFill="1" applyAlignment="1">
      <alignment horizontal="center"/>
    </xf>
    <xf numFmtId="0" fontId="52" fillId="0" borderId="2" xfId="3773" applyFont="1" applyAlignment="1">
      <alignment horizontal="center"/>
    </xf>
    <xf numFmtId="0" fontId="5" fillId="0" borderId="2" xfId="3773" applyFont="1" applyAlignment="1">
      <alignment horizontal="center"/>
    </xf>
    <xf numFmtId="0" fontId="76" fillId="0" borderId="0" xfId="0" applyFont="1" applyAlignment="1">
      <alignment horizontal="center"/>
    </xf>
    <xf numFmtId="0" fontId="75" fillId="39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26" fillId="0" borderId="2" xfId="3773" applyFont="1" applyAlignment="1">
      <alignment horizontal="center"/>
    </xf>
    <xf numFmtId="0" fontId="74" fillId="39" borderId="2" xfId="3773" applyFont="1" applyFill="1" applyAlignment="1">
      <alignment horizontal="center"/>
    </xf>
    <xf numFmtId="0" fontId="77" fillId="0" borderId="2" xfId="3773" applyFont="1" applyAlignment="1">
      <alignment horizontal="center"/>
    </xf>
    <xf numFmtId="0" fontId="74" fillId="39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0" fontId="80" fillId="39" borderId="0" xfId="0" applyFont="1" applyFill="1" applyAlignment="1">
      <alignment horizontal="center"/>
    </xf>
    <xf numFmtId="44" fontId="35" fillId="0" borderId="2" xfId="3773" applyNumberFormat="1" applyFont="1"/>
    <xf numFmtId="44" fontId="73" fillId="0" borderId="2" xfId="3773" applyNumberFormat="1" applyFont="1"/>
    <xf numFmtId="0" fontId="3" fillId="0" borderId="2" xfId="3773" applyAlignment="1">
      <alignment horizontal="right"/>
    </xf>
    <xf numFmtId="9" fontId="3" fillId="0" borderId="2" xfId="3773" applyNumberFormat="1"/>
    <xf numFmtId="44" fontId="3" fillId="0" borderId="2" xfId="11" applyFont="1" applyBorder="1"/>
    <xf numFmtId="44" fontId="73" fillId="0" borderId="2" xfId="11" applyFont="1" applyBorder="1"/>
    <xf numFmtId="44" fontId="0" fillId="0" borderId="0" xfId="11" applyFont="1"/>
    <xf numFmtId="44" fontId="5" fillId="0" borderId="0" xfId="11" applyFont="1"/>
    <xf numFmtId="0" fontId="26" fillId="0" borderId="2" xfId="221" applyFont="1" applyFill="1" applyBorder="1" applyAlignment="1">
      <alignment horizontal="center"/>
    </xf>
    <xf numFmtId="0" fontId="40" fillId="0" borderId="2" xfId="603" applyFont="1" applyAlignment="1">
      <alignment horizontal="left"/>
    </xf>
    <xf numFmtId="2" fontId="5" fillId="0" borderId="2" xfId="0" applyNumberFormat="1" applyFont="1" applyBorder="1" applyAlignment="1">
      <alignment horizontal="center"/>
    </xf>
    <xf numFmtId="44" fontId="16" fillId="0" borderId="0" xfId="11" applyFont="1"/>
    <xf numFmtId="0" fontId="2" fillId="0" borderId="2" xfId="3773" applyFont="1"/>
    <xf numFmtId="44" fontId="52" fillId="0" borderId="0" xfId="0" applyNumberFormat="1" applyFont="1"/>
    <xf numFmtId="0" fontId="23" fillId="3" borderId="5" xfId="0" applyFont="1" applyFill="1" applyBorder="1"/>
    <xf numFmtId="0" fontId="33" fillId="0" borderId="0" xfId="0" applyFont="1" applyAlignment="1">
      <alignment horizontal="center"/>
    </xf>
    <xf numFmtId="44" fontId="35" fillId="22" borderId="26" xfId="0" applyNumberFormat="1" applyFont="1" applyFill="1" applyBorder="1" applyAlignment="1">
      <alignment vertical="top"/>
    </xf>
    <xf numFmtId="0" fontId="35" fillId="12" borderId="0" xfId="0" applyFont="1" applyFill="1"/>
    <xf numFmtId="0" fontId="81" fillId="21" borderId="0" xfId="0" applyFont="1" applyFill="1" applyAlignment="1" applyProtection="1">
      <alignment horizontal="center"/>
      <protection locked="0"/>
    </xf>
    <xf numFmtId="44" fontId="81" fillId="12" borderId="25" xfId="0" applyNumberFormat="1" applyFont="1" applyFill="1" applyBorder="1" applyAlignment="1">
      <alignment vertical="top"/>
    </xf>
    <xf numFmtId="44" fontId="35" fillId="12" borderId="26" xfId="0" applyNumberFormat="1" applyFont="1" applyFill="1" applyBorder="1" applyAlignment="1">
      <alignment vertical="top"/>
    </xf>
    <xf numFmtId="0" fontId="82" fillId="0" borderId="0" xfId="0" applyFont="1"/>
    <xf numFmtId="0" fontId="5" fillId="0" borderId="2" xfId="221" applyFont="1" applyFill="1" applyBorder="1"/>
    <xf numFmtId="0" fontId="35" fillId="0" borderId="2" xfId="221" applyFont="1" applyFill="1" applyBorder="1"/>
    <xf numFmtId="44" fontId="11" fillId="29" borderId="2" xfId="11" applyFont="1" applyFill="1" applyBorder="1"/>
    <xf numFmtId="44" fontId="11" fillId="29" borderId="0" xfId="11" applyFont="1" applyFill="1" applyAlignment="1"/>
    <xf numFmtId="44" fontId="11" fillId="29" borderId="0" xfId="0" applyNumberFormat="1" applyFont="1" applyFill="1"/>
    <xf numFmtId="44" fontId="0" fillId="29" borderId="0" xfId="11" applyFont="1" applyFill="1" applyAlignment="1"/>
    <xf numFmtId="164" fontId="22" fillId="0" borderId="2" xfId="0" applyNumberFormat="1" applyFont="1" applyBorder="1" applyAlignment="1">
      <alignment horizontal="center"/>
    </xf>
    <xf numFmtId="164" fontId="39" fillId="0" borderId="2" xfId="221" applyNumberFormat="1" applyFont="1" applyFill="1" applyBorder="1" applyAlignment="1">
      <alignment horizontal="center"/>
    </xf>
    <xf numFmtId="44" fontId="23" fillId="0" borderId="0" xfId="0" applyNumberFormat="1" applyFont="1"/>
    <xf numFmtId="2" fontId="23" fillId="0" borderId="0" xfId="0" applyNumberFormat="1" applyFont="1"/>
    <xf numFmtId="0" fontId="23" fillId="0" borderId="0" xfId="0" applyFont="1" applyAlignment="1">
      <alignment horizontal="left"/>
    </xf>
    <xf numFmtId="0" fontId="43" fillId="8" borderId="2" xfId="603" applyFont="1" applyFill="1" applyAlignment="1">
      <alignment horizontal="left"/>
    </xf>
    <xf numFmtId="0" fontId="40" fillId="0" borderId="5" xfId="0" applyFont="1" applyBorder="1"/>
    <xf numFmtId="0" fontId="59" fillId="15" borderId="2" xfId="0" applyFont="1" applyFill="1" applyBorder="1" applyAlignment="1">
      <alignment horizontal="center"/>
    </xf>
    <xf numFmtId="0" fontId="22" fillId="13" borderId="2" xfId="221" applyFont="1" applyFill="1" applyBorder="1" applyAlignment="1">
      <alignment horizontal="center"/>
    </xf>
    <xf numFmtId="0" fontId="26" fillId="37" borderId="2" xfId="0" applyFont="1" applyFill="1" applyBorder="1" applyAlignment="1">
      <alignment horizontal="center"/>
    </xf>
    <xf numFmtId="164" fontId="35" fillId="0" borderId="2" xfId="221" applyNumberFormat="1" applyFont="1" applyFill="1" applyBorder="1" applyAlignment="1">
      <alignment horizontal="center"/>
    </xf>
    <xf numFmtId="0" fontId="34" fillId="0" borderId="2" xfId="0" applyFont="1" applyBorder="1"/>
    <xf numFmtId="0" fontId="26" fillId="0" borderId="2" xfId="9" applyFont="1" applyFill="1" applyBorder="1" applyAlignment="1">
      <alignment horizontal="left"/>
    </xf>
    <xf numFmtId="0" fontId="26" fillId="0" borderId="2" xfId="9" applyFont="1" applyFill="1" applyBorder="1" applyAlignment="1">
      <alignment horizontal="center"/>
    </xf>
    <xf numFmtId="164" fontId="5" fillId="0" borderId="2" xfId="221" applyNumberFormat="1" applyFont="1" applyFill="1" applyBorder="1" applyAlignment="1">
      <alignment horizontal="center"/>
    </xf>
    <xf numFmtId="0" fontId="38" fillId="0" borderId="2" xfId="221" applyFont="1" applyFill="1" applyBorder="1" applyAlignment="1">
      <alignment horizontal="left"/>
    </xf>
    <xf numFmtId="44" fontId="22" fillId="8" borderId="2" xfId="0" applyNumberFormat="1" applyFont="1" applyFill="1" applyBorder="1" applyAlignment="1">
      <alignment vertical="top"/>
    </xf>
    <xf numFmtId="44" fontId="83" fillId="23" borderId="0" xfId="11" applyFont="1" applyFill="1" applyAlignment="1"/>
    <xf numFmtId="0" fontId="83" fillId="0" borderId="0" xfId="0" applyFont="1"/>
    <xf numFmtId="44" fontId="11" fillId="0" borderId="0" xfId="11" applyFont="1" applyAlignment="1"/>
    <xf numFmtId="0" fontId="82" fillId="29" borderId="2" xfId="0" applyFont="1" applyFill="1" applyBorder="1" applyAlignment="1">
      <alignment horizontal="left"/>
    </xf>
    <xf numFmtId="44" fontId="16" fillId="0" borderId="0" xfId="0" applyNumberFormat="1" applyFont="1"/>
    <xf numFmtId="44" fontId="11" fillId="0" borderId="20" xfId="0" applyNumberFormat="1" applyFont="1" applyBorder="1"/>
    <xf numFmtId="165" fontId="24" fillId="2" borderId="4" xfId="0" applyNumberFormat="1" applyFont="1" applyFill="1" applyBorder="1" applyAlignment="1">
      <alignment horizontal="center"/>
    </xf>
    <xf numFmtId="165" fontId="24" fillId="2" borderId="4" xfId="0" applyNumberFormat="1" applyFont="1" applyFill="1" applyBorder="1"/>
    <xf numFmtId="165" fontId="24" fillId="2" borderId="21" xfId="0" applyNumberFormat="1" applyFont="1" applyFill="1" applyBorder="1" applyAlignment="1">
      <alignment horizontal="center"/>
    </xf>
    <xf numFmtId="0" fontId="80" fillId="0" borderId="0" xfId="0" applyFont="1"/>
    <xf numFmtId="0" fontId="43" fillId="11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44" fontId="23" fillId="25" borderId="0" xfId="11" applyFont="1" applyFill="1" applyAlignment="1"/>
    <xf numFmtId="44" fontId="23" fillId="23" borderId="0" xfId="11" applyFont="1" applyFill="1" applyAlignment="1"/>
    <xf numFmtId="44" fontId="23" fillId="29" borderId="0" xfId="11" applyFont="1" applyFill="1" applyAlignment="1"/>
    <xf numFmtId="44" fontId="23" fillId="0" borderId="0" xfId="11" applyFont="1" applyAlignment="1"/>
    <xf numFmtId="44" fontId="23" fillId="32" borderId="20" xfId="0" applyNumberFormat="1" applyFont="1" applyFill="1" applyBorder="1"/>
    <xf numFmtId="0" fontId="26" fillId="8" borderId="2" xfId="0" applyFont="1" applyFill="1" applyBorder="1" applyAlignment="1">
      <alignment horizontal="center"/>
    </xf>
    <xf numFmtId="44" fontId="23" fillId="32" borderId="5" xfId="0" applyNumberFormat="1" applyFont="1" applyFill="1" applyBorder="1"/>
    <xf numFmtId="0" fontId="66" fillId="0" borderId="2" xfId="221" applyFont="1" applyFill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20" fillId="0" borderId="2" xfId="221" applyFill="1" applyBorder="1" applyAlignment="1">
      <alignment horizontal="center"/>
    </xf>
    <xf numFmtId="44" fontId="22" fillId="25" borderId="0" xfId="11" applyFont="1" applyFill="1" applyAlignment="1"/>
    <xf numFmtId="44" fontId="22" fillId="23" borderId="0" xfId="11" applyFont="1" applyFill="1" applyAlignment="1"/>
    <xf numFmtId="44" fontId="22" fillId="29" borderId="0" xfId="11" applyFont="1" applyFill="1" applyAlignment="1"/>
    <xf numFmtId="44" fontId="22" fillId="0" borderId="0" xfId="11" applyFont="1" applyAlignment="1"/>
    <xf numFmtId="9" fontId="22" fillId="0" borderId="2" xfId="3769" applyFont="1" applyFill="1" applyBorder="1" applyAlignment="1">
      <alignment horizontal="center"/>
    </xf>
    <xf numFmtId="0" fontId="46" fillId="7" borderId="1" xfId="0" applyFont="1" applyFill="1" applyBorder="1" applyAlignment="1">
      <alignment horizontal="left"/>
    </xf>
    <xf numFmtId="1" fontId="46" fillId="7" borderId="1" xfId="0" applyNumberFormat="1" applyFont="1" applyFill="1" applyBorder="1" applyAlignment="1">
      <alignment horizontal="center"/>
    </xf>
    <xf numFmtId="0" fontId="5" fillId="0" borderId="2" xfId="603" applyFont="1" applyAlignment="1">
      <alignment horizontal="left"/>
    </xf>
    <xf numFmtId="0" fontId="23" fillId="14" borderId="2" xfId="221" applyFont="1" applyFill="1" applyBorder="1" applyAlignment="1"/>
    <xf numFmtId="0" fontId="46" fillId="36" borderId="1" xfId="0" applyFont="1" applyFill="1" applyBorder="1" applyAlignment="1">
      <alignment horizontal="center"/>
    </xf>
    <xf numFmtId="166" fontId="6" fillId="0" borderId="0" xfId="10" applyNumberFormat="1" applyFont="1"/>
    <xf numFmtId="44" fontId="13" fillId="0" borderId="1" xfId="0" applyNumberFormat="1" applyFont="1" applyBorder="1"/>
    <xf numFmtId="44" fontId="24" fillId="7" borderId="2" xfId="3771" applyFont="1" applyFill="1" applyBorder="1" applyAlignment="1">
      <alignment horizontal="right"/>
    </xf>
    <xf numFmtId="44" fontId="24" fillId="7" borderId="2" xfId="3771" applyFont="1" applyFill="1" applyBorder="1" applyAlignment="1">
      <alignment horizontal="center"/>
    </xf>
    <xf numFmtId="0" fontId="4" fillId="0" borderId="2" xfId="3770"/>
    <xf numFmtId="44" fontId="11" fillId="0" borderId="2" xfId="3771" applyFont="1" applyBorder="1" applyAlignment="1"/>
    <xf numFmtId="49" fontId="24" fillId="0" borderId="2" xfId="3771" applyNumberFormat="1" applyFont="1" applyBorder="1" applyAlignment="1"/>
    <xf numFmtId="0" fontId="22" fillId="0" borderId="2" xfId="3770" applyFont="1"/>
    <xf numFmtId="44" fontId="22" fillId="27" borderId="2" xfId="3771" applyFont="1" applyFill="1" applyBorder="1" applyAlignment="1">
      <alignment horizontal="center"/>
    </xf>
    <xf numFmtId="44" fontId="22" fillId="8" borderId="2" xfId="3771" applyFont="1" applyFill="1" applyBorder="1" applyAlignment="1"/>
    <xf numFmtId="44" fontId="22" fillId="33" borderId="2" xfId="3771" applyFont="1" applyFill="1" applyBorder="1" applyAlignment="1"/>
    <xf numFmtId="0" fontId="22" fillId="0" borderId="2" xfId="3770" applyFont="1" applyAlignment="1">
      <alignment horizontal="center"/>
    </xf>
    <xf numFmtId="44" fontId="22" fillId="34" borderId="2" xfId="3771" applyFont="1" applyFill="1" applyBorder="1" applyAlignment="1"/>
    <xf numFmtId="44" fontId="22" fillId="0" borderId="2" xfId="3771" applyFont="1" applyBorder="1" applyAlignment="1"/>
    <xf numFmtId="0" fontId="26" fillId="0" borderId="2" xfId="3770" applyFont="1"/>
    <xf numFmtId="44" fontId="40" fillId="27" borderId="2" xfId="3771" applyFont="1" applyFill="1" applyBorder="1" applyAlignment="1">
      <alignment horizontal="center"/>
    </xf>
    <xf numFmtId="44" fontId="40" fillId="33" borderId="2" xfId="3771" applyFont="1" applyFill="1" applyBorder="1" applyAlignment="1"/>
    <xf numFmtId="0" fontId="40" fillId="0" borderId="2" xfId="3770" applyFont="1" applyAlignment="1">
      <alignment horizontal="center"/>
    </xf>
    <xf numFmtId="44" fontId="40" fillId="34" borderId="2" xfId="3771" applyFont="1" applyFill="1" applyBorder="1" applyAlignment="1"/>
    <xf numFmtId="0" fontId="40" fillId="0" borderId="2" xfId="3770" applyFont="1"/>
    <xf numFmtId="44" fontId="26" fillId="27" borderId="2" xfId="377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44" fontId="11" fillId="0" borderId="5" xfId="0" applyNumberFormat="1" applyFont="1" applyBorder="1"/>
    <xf numFmtId="44" fontId="8" fillId="25" borderId="0" xfId="11" applyFont="1" applyFill="1" applyAlignment="1"/>
    <xf numFmtId="44" fontId="8" fillId="0" borderId="0" xfId="11" applyFont="1" applyFill="1" applyAlignment="1"/>
    <xf numFmtId="0" fontId="26" fillId="33" borderId="2" xfId="0" applyFont="1" applyFill="1" applyBorder="1" applyAlignment="1">
      <alignment horizontal="center"/>
    </xf>
    <xf numFmtId="0" fontId="26" fillId="33" borderId="2" xfId="0" applyFont="1" applyFill="1" applyBorder="1"/>
    <xf numFmtId="0" fontId="5" fillId="33" borderId="0" xfId="0" applyFont="1" applyFill="1" applyAlignment="1">
      <alignment horizontal="center"/>
    </xf>
    <xf numFmtId="0" fontId="39" fillId="33" borderId="0" xfId="0" applyFont="1" applyFill="1" applyAlignment="1">
      <alignment horizontal="center"/>
    </xf>
    <xf numFmtId="14" fontId="24" fillId="7" borderId="4" xfId="0" applyNumberFormat="1" applyFont="1" applyFill="1" applyBorder="1" applyAlignment="1">
      <alignment wrapText="1"/>
    </xf>
    <xf numFmtId="14" fontId="10" fillId="40" borderId="2" xfId="0" applyNumberFormat="1" applyFont="1" applyFill="1" applyBorder="1"/>
    <xf numFmtId="44" fontId="11" fillId="27" borderId="2" xfId="0" applyNumberFormat="1" applyFont="1" applyFill="1" applyBorder="1" applyAlignment="1">
      <alignment vertical="top"/>
    </xf>
    <xf numFmtId="44" fontId="23" fillId="27" borderId="2" xfId="0" applyNumberFormat="1" applyFont="1" applyFill="1" applyBorder="1" applyAlignment="1">
      <alignment vertical="top"/>
    </xf>
    <xf numFmtId="44" fontId="22" fillId="0" borderId="2" xfId="11" applyFont="1" applyFill="1" applyBorder="1"/>
    <xf numFmtId="0" fontId="43" fillId="0" borderId="0" xfId="0" applyFont="1" applyAlignment="1">
      <alignment horizontal="left"/>
    </xf>
    <xf numFmtId="0" fontId="43" fillId="0" borderId="12" xfId="0" applyFont="1" applyBorder="1" applyAlignment="1">
      <alignment horizontal="left"/>
    </xf>
    <xf numFmtId="0" fontId="43" fillId="0" borderId="15" xfId="0" applyFont="1" applyBorder="1" applyAlignment="1">
      <alignment horizontal="left"/>
    </xf>
    <xf numFmtId="0" fontId="43" fillId="0" borderId="17" xfId="0" applyFont="1" applyBorder="1" applyAlignment="1">
      <alignment horizontal="left"/>
    </xf>
    <xf numFmtId="0" fontId="45" fillId="0" borderId="0" xfId="0" applyFont="1" applyAlignment="1">
      <alignment horizontal="left"/>
    </xf>
    <xf numFmtId="9" fontId="23" fillId="0" borderId="2" xfId="3769" applyFont="1" applyFill="1" applyBorder="1" applyAlignment="1">
      <alignment horizontal="center"/>
    </xf>
    <xf numFmtId="0" fontId="86" fillId="0" borderId="2" xfId="0" applyFont="1" applyBorder="1" applyAlignment="1">
      <alignment horizontal="left"/>
    </xf>
    <xf numFmtId="0" fontId="66" fillId="0" borderId="2" xfId="221" applyFont="1" applyFill="1" applyBorder="1" applyAlignment="1">
      <alignment horizontal="center"/>
    </xf>
    <xf numFmtId="0" fontId="26" fillId="0" borderId="22" xfId="603" applyFont="1" applyBorder="1" applyAlignment="1">
      <alignment horizontal="left"/>
    </xf>
    <xf numFmtId="0" fontId="5" fillId="8" borderId="2" xfId="0" applyFont="1" applyFill="1" applyBorder="1"/>
    <xf numFmtId="164" fontId="26" fillId="0" borderId="5" xfId="0" applyNumberFormat="1" applyFont="1" applyBorder="1" applyAlignment="1">
      <alignment horizontal="center"/>
    </xf>
    <xf numFmtId="0" fontId="11" fillId="0" borderId="2" xfId="221" applyFont="1" applyFill="1" applyBorder="1" applyAlignment="1">
      <alignment horizontal="left"/>
    </xf>
    <xf numFmtId="0" fontId="43" fillId="0" borderId="5" xfId="0" applyFont="1" applyBorder="1"/>
    <xf numFmtId="0" fontId="34" fillId="0" borderId="5" xfId="0" applyFont="1" applyBorder="1"/>
    <xf numFmtId="0" fontId="34" fillId="0" borderId="2" xfId="0" applyFont="1" applyBorder="1" applyAlignment="1">
      <alignment horizontal="left"/>
    </xf>
    <xf numFmtId="0" fontId="40" fillId="14" borderId="2" xfId="0" applyFont="1" applyFill="1" applyBorder="1"/>
    <xf numFmtId="164" fontId="22" fillId="0" borderId="2" xfId="221" applyNumberFormat="1" applyFont="1" applyFill="1" applyBorder="1" applyAlignment="1">
      <alignment horizontal="center"/>
    </xf>
    <xf numFmtId="164" fontId="35" fillId="0" borderId="5" xfId="0" applyNumberFormat="1" applyFont="1" applyBorder="1" applyAlignment="1">
      <alignment horizontal="center"/>
    </xf>
    <xf numFmtId="0" fontId="86" fillId="0" borderId="2" xfId="0" applyFont="1" applyBorder="1" applyAlignment="1">
      <alignment horizontal="center"/>
    </xf>
    <xf numFmtId="44" fontId="23" fillId="25" borderId="5" xfId="0" applyNumberFormat="1" applyFont="1" applyFill="1" applyBorder="1"/>
    <xf numFmtId="44" fontId="23" fillId="23" borderId="2" xfId="0" applyNumberFormat="1" applyFont="1" applyFill="1" applyBorder="1"/>
    <xf numFmtId="44" fontId="23" fillId="29" borderId="2" xfId="11" applyFont="1" applyFill="1" applyBorder="1"/>
    <xf numFmtId="164" fontId="38" fillId="0" borderId="2" xfId="0" applyNumberFormat="1" applyFont="1" applyBorder="1" applyAlignment="1">
      <alignment horizontal="center"/>
    </xf>
    <xf numFmtId="0" fontId="26" fillId="10" borderId="2" xfId="0" applyFont="1" applyFill="1" applyBorder="1" applyAlignment="1">
      <alignment horizontal="center"/>
    </xf>
    <xf numFmtId="0" fontId="26" fillId="10" borderId="2" xfId="0" applyFont="1" applyFill="1" applyBorder="1"/>
    <xf numFmtId="0" fontId="40" fillId="10" borderId="0" xfId="0" applyFont="1" applyFill="1" applyAlignment="1">
      <alignment horizontal="center"/>
    </xf>
    <xf numFmtId="164" fontId="34" fillId="0" borderId="2" xfId="0" applyNumberFormat="1" applyFont="1" applyBorder="1" applyAlignment="1">
      <alignment horizontal="center"/>
    </xf>
    <xf numFmtId="0" fontId="85" fillId="0" borderId="0" xfId="0" applyFont="1" applyAlignment="1">
      <alignment horizontal="center"/>
    </xf>
    <xf numFmtId="0" fontId="85" fillId="0" borderId="2" xfId="0" applyFont="1" applyBorder="1" applyAlignment="1">
      <alignment horizontal="center"/>
    </xf>
    <xf numFmtId="0" fontId="85" fillId="0" borderId="2" xfId="221" applyFont="1" applyFill="1" applyBorder="1" applyAlignment="1">
      <alignment horizontal="left"/>
    </xf>
    <xf numFmtId="0" fontId="85" fillId="0" borderId="2" xfId="0" applyFont="1" applyBorder="1"/>
    <xf numFmtId="164" fontId="85" fillId="0" borderId="2" xfId="0" applyNumberFormat="1" applyFont="1" applyBorder="1" applyAlignment="1">
      <alignment horizontal="center"/>
    </xf>
    <xf numFmtId="0" fontId="85" fillId="0" borderId="0" xfId="0" applyFont="1"/>
    <xf numFmtId="0" fontId="34" fillId="0" borderId="2" xfId="221" applyFont="1" applyFill="1" applyBorder="1"/>
    <xf numFmtId="164" fontId="34" fillId="0" borderId="2" xfId="221" applyNumberFormat="1" applyFont="1" applyFill="1" applyBorder="1" applyAlignment="1">
      <alignment horizontal="center"/>
    </xf>
    <xf numFmtId="0" fontId="34" fillId="0" borderId="2" xfId="221" applyFont="1" applyFill="1" applyBorder="1" applyAlignment="1">
      <alignment horizontal="center"/>
    </xf>
    <xf numFmtId="0" fontId="34" fillId="27" borderId="0" xfId="0" applyFont="1" applyFill="1" applyAlignment="1">
      <alignment horizontal="center"/>
    </xf>
    <xf numFmtId="0" fontId="34" fillId="0" borderId="0" xfId="9" applyFont="1" applyFill="1" applyAlignment="1">
      <alignment horizontal="center"/>
    </xf>
    <xf numFmtId="0" fontId="34" fillId="0" borderId="5" xfId="0" applyFont="1" applyBorder="1" applyAlignment="1">
      <alignment horizontal="center"/>
    </xf>
    <xf numFmtId="164" fontId="40" fillId="0" borderId="2" xfId="221" applyNumberFormat="1" applyFont="1" applyFill="1" applyBorder="1" applyAlignment="1">
      <alignment horizontal="center"/>
    </xf>
    <xf numFmtId="0" fontId="85" fillId="0" borderId="2" xfId="0" applyFont="1" applyBorder="1" applyAlignment="1">
      <alignment horizontal="left"/>
    </xf>
    <xf numFmtId="0" fontId="87" fillId="8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9" applyFont="1" applyFill="1" applyAlignment="1"/>
    <xf numFmtId="0" fontId="12" fillId="0" borderId="0" xfId="0" applyFont="1" applyAlignment="1">
      <alignment horizontal="center"/>
    </xf>
    <xf numFmtId="0" fontId="85" fillId="27" borderId="0" xfId="0" applyFont="1" applyFill="1" applyAlignment="1">
      <alignment horizontal="center"/>
    </xf>
    <xf numFmtId="0" fontId="39" fillId="0" borderId="5" xfId="0" applyFont="1" applyBorder="1"/>
    <xf numFmtId="44" fontId="23" fillId="0" borderId="2" xfId="0" applyNumberFormat="1" applyFont="1" applyBorder="1"/>
    <xf numFmtId="43" fontId="11" fillId="0" borderId="5" xfId="10" applyFont="1" applyBorder="1"/>
    <xf numFmtId="0" fontId="82" fillId="0" borderId="2" xfId="0" applyFont="1" applyBorder="1"/>
    <xf numFmtId="44" fontId="23" fillId="8" borderId="0" xfId="0" applyNumberFormat="1" applyFont="1" applyFill="1"/>
    <xf numFmtId="44" fontId="11" fillId="31" borderId="0" xfId="0" applyNumberFormat="1" applyFont="1" applyFill="1"/>
    <xf numFmtId="44" fontId="11" fillId="32" borderId="0" xfId="0" applyNumberFormat="1" applyFont="1" applyFill="1"/>
    <xf numFmtId="44" fontId="52" fillId="0" borderId="0" xfId="11" applyFont="1"/>
    <xf numFmtId="44" fontId="11" fillId="41" borderId="5" xfId="0" applyNumberFormat="1" applyFont="1" applyFill="1" applyBorder="1"/>
    <xf numFmtId="44" fontId="11" fillId="41" borderId="20" xfId="0" applyNumberFormat="1" applyFont="1" applyFill="1" applyBorder="1"/>
    <xf numFmtId="44" fontId="23" fillId="41" borderId="5" xfId="0" applyNumberFormat="1" applyFont="1" applyFill="1" applyBorder="1"/>
    <xf numFmtId="44" fontId="23" fillId="41" borderId="20" xfId="0" applyNumberFormat="1" applyFont="1" applyFill="1" applyBorder="1"/>
    <xf numFmtId="44" fontId="11" fillId="11" borderId="5" xfId="0" applyNumberFormat="1" applyFont="1" applyFill="1" applyBorder="1"/>
    <xf numFmtId="44" fontId="52" fillId="11" borderId="0" xfId="11" applyFont="1" applyFill="1"/>
    <xf numFmtId="44" fontId="0" fillId="11" borderId="0" xfId="0" applyNumberFormat="1" applyFill="1"/>
    <xf numFmtId="0" fontId="70" fillId="0" borderId="0" xfId="0" applyFont="1"/>
    <xf numFmtId="44" fontId="11" fillId="8" borderId="5" xfId="0" applyNumberFormat="1" applyFont="1" applyFill="1" applyBorder="1"/>
    <xf numFmtId="0" fontId="88" fillId="0" borderId="0" xfId="0" applyFont="1"/>
    <xf numFmtId="0" fontId="11" fillId="0" borderId="6" xfId="0" applyFont="1" applyBorder="1" applyAlignment="1">
      <alignment horizontal="center"/>
    </xf>
    <xf numFmtId="44" fontId="11" fillId="8" borderId="0" xfId="0" applyNumberFormat="1" applyFont="1" applyFill="1" applyAlignment="1">
      <alignment vertical="top"/>
    </xf>
    <xf numFmtId="44" fontId="11" fillId="0" borderId="2" xfId="0" applyNumberFormat="1" applyFont="1" applyBorder="1" applyAlignment="1">
      <alignment vertical="top"/>
    </xf>
    <xf numFmtId="14" fontId="10" fillId="2" borderId="4" xfId="0" applyNumberFormat="1" applyFont="1" applyFill="1" applyBorder="1" applyAlignment="1">
      <alignment horizontal="center" wrapText="1"/>
    </xf>
    <xf numFmtId="44" fontId="11" fillId="42" borderId="20" xfId="0" applyNumberFormat="1" applyFont="1" applyFill="1" applyBorder="1"/>
    <xf numFmtId="2" fontId="40" fillId="0" borderId="2" xfId="0" applyNumberFormat="1" applyFont="1" applyBorder="1" applyAlignment="1">
      <alignment horizontal="center"/>
    </xf>
    <xf numFmtId="164" fontId="26" fillId="10" borderId="2" xfId="0" applyNumberFormat="1" applyFont="1" applyFill="1" applyBorder="1" applyAlignment="1">
      <alignment horizontal="center"/>
    </xf>
    <xf numFmtId="164" fontId="44" fillId="0" borderId="2" xfId="0" applyNumberFormat="1" applyFont="1" applyBorder="1" applyAlignment="1">
      <alignment horizontal="center"/>
    </xf>
    <xf numFmtId="0" fontId="43" fillId="0" borderId="5" xfId="0" applyFont="1" applyBorder="1" applyAlignment="1">
      <alignment horizontal="left"/>
    </xf>
    <xf numFmtId="0" fontId="20" fillId="0" borderId="2" xfId="221" applyFill="1" applyBorder="1"/>
    <xf numFmtId="0" fontId="22" fillId="0" borderId="22" xfId="221" applyFont="1" applyFill="1" applyBorder="1" applyAlignment="1">
      <alignment horizontal="left"/>
    </xf>
    <xf numFmtId="0" fontId="35" fillId="0" borderId="22" xfId="221" applyFont="1" applyFill="1" applyBorder="1" applyAlignment="1">
      <alignment horizontal="left"/>
    </xf>
    <xf numFmtId="0" fontId="39" fillId="13" borderId="2" xfId="221" applyFont="1" applyFill="1" applyBorder="1"/>
    <xf numFmtId="0" fontId="65" fillId="0" borderId="2" xfId="221" applyFont="1" applyFill="1" applyBorder="1"/>
    <xf numFmtId="0" fontId="22" fillId="0" borderId="2" xfId="221" applyFont="1" applyFill="1" applyBorder="1"/>
    <xf numFmtId="0" fontId="37" fillId="0" borderId="6" xfId="0" applyFont="1" applyBorder="1" applyAlignment="1">
      <alignment horizontal="center"/>
    </xf>
    <xf numFmtId="0" fontId="26" fillId="0" borderId="5" xfId="603" applyFont="1" applyBorder="1" applyAlignment="1">
      <alignment horizontal="center"/>
    </xf>
    <xf numFmtId="0" fontId="53" fillId="0" borderId="5" xfId="0" applyFont="1" applyBorder="1" applyAlignment="1">
      <alignment horizontal="center"/>
    </xf>
    <xf numFmtId="0" fontId="39" fillId="13" borderId="2" xfId="221" applyFont="1" applyFill="1" applyBorder="1" applyAlignment="1">
      <alignment horizontal="center"/>
    </xf>
    <xf numFmtId="0" fontId="35" fillId="8" borderId="2" xfId="0" applyFont="1" applyFill="1" applyBorder="1" applyAlignment="1">
      <alignment horizontal="center"/>
    </xf>
    <xf numFmtId="44" fontId="23" fillId="8" borderId="2" xfId="0" applyNumberFormat="1" applyFont="1" applyFill="1" applyBorder="1" applyAlignment="1">
      <alignment vertical="top"/>
    </xf>
    <xf numFmtId="0" fontId="85" fillId="14" borderId="0" xfId="0" applyFont="1" applyFill="1" applyAlignment="1">
      <alignment horizontal="center"/>
    </xf>
    <xf numFmtId="164" fontId="43" fillId="8" borderId="2" xfId="0" applyNumberFormat="1" applyFont="1" applyFill="1" applyBorder="1" applyAlignment="1">
      <alignment horizontal="center"/>
    </xf>
    <xf numFmtId="43" fontId="23" fillId="0" borderId="5" xfId="10" applyFont="1" applyBorder="1"/>
    <xf numFmtId="44" fontId="73" fillId="11" borderId="0" xfId="11" applyFont="1" applyFill="1"/>
    <xf numFmtId="44" fontId="73" fillId="0" borderId="0" xfId="11" applyFont="1"/>
    <xf numFmtId="44" fontId="33" fillId="25" borderId="0" xfId="11" applyFont="1" applyFill="1" applyAlignment="1"/>
    <xf numFmtId="44" fontId="33" fillId="0" borderId="0" xfId="11" applyFont="1" applyFill="1" applyAlignment="1"/>
    <xf numFmtId="0" fontId="66" fillId="0" borderId="0" xfId="9" applyFont="1" applyFill="1" applyAlignment="1"/>
    <xf numFmtId="0" fontId="89" fillId="0" borderId="2" xfId="0" applyFont="1" applyBorder="1"/>
    <xf numFmtId="43" fontId="22" fillId="0" borderId="5" xfId="10" applyFont="1" applyBorder="1"/>
    <xf numFmtId="44" fontId="22" fillId="41" borderId="5" xfId="0" applyNumberFormat="1" applyFont="1" applyFill="1" applyBorder="1"/>
    <xf numFmtId="44" fontId="22" fillId="29" borderId="0" xfId="0" applyNumberFormat="1" applyFont="1" applyFill="1"/>
    <xf numFmtId="0" fontId="35" fillId="0" borderId="22" xfId="603" applyFont="1" applyBorder="1" applyAlignment="1">
      <alignment horizontal="left"/>
    </xf>
    <xf numFmtId="0" fontId="34" fillId="0" borderId="2" xfId="9" applyFont="1" applyFill="1" applyBorder="1" applyAlignment="1">
      <alignment horizontal="left"/>
    </xf>
    <xf numFmtId="0" fontId="34" fillId="0" borderId="2" xfId="603" applyFont="1" applyAlignment="1">
      <alignment horizontal="left"/>
    </xf>
    <xf numFmtId="0" fontId="5" fillId="0" borderId="2" xfId="9" applyFont="1" applyFill="1" applyBorder="1" applyAlignment="1">
      <alignment horizontal="left"/>
    </xf>
    <xf numFmtId="0" fontId="5" fillId="0" borderId="22" xfId="221" applyFont="1" applyFill="1" applyBorder="1" applyAlignment="1">
      <alignment horizontal="left"/>
    </xf>
    <xf numFmtId="0" fontId="26" fillId="0" borderId="22" xfId="0" applyFont="1" applyBorder="1" applyAlignment="1">
      <alignment horizontal="left"/>
    </xf>
    <xf numFmtId="0" fontId="23" fillId="8" borderId="2" xfId="221" applyFont="1" applyFill="1" applyBorder="1"/>
    <xf numFmtId="0" fontId="39" fillId="0" borderId="2" xfId="603" applyFont="1" applyAlignment="1">
      <alignment horizontal="left"/>
    </xf>
    <xf numFmtId="0" fontId="68" fillId="0" borderId="2" xfId="221" applyFont="1" applyFill="1" applyBorder="1"/>
    <xf numFmtId="0" fontId="11" fillId="0" borderId="2" xfId="0" applyFont="1" applyBorder="1" applyAlignment="1">
      <alignment horizontal="left"/>
    </xf>
    <xf numFmtId="0" fontId="48" fillId="0" borderId="13" xfId="0" applyFont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0" borderId="18" xfId="0" applyFont="1" applyBorder="1" applyAlignment="1">
      <alignment horizontal="left"/>
    </xf>
    <xf numFmtId="0" fontId="84" fillId="33" borderId="2" xfId="0" applyFont="1" applyFill="1" applyBorder="1" applyAlignment="1">
      <alignment horizontal="center"/>
    </xf>
    <xf numFmtId="44" fontId="23" fillId="41" borderId="2" xfId="0" applyNumberFormat="1" applyFont="1" applyFill="1" applyBorder="1"/>
    <xf numFmtId="44" fontId="22" fillId="41" borderId="2" xfId="0" applyNumberFormat="1" applyFont="1" applyFill="1" applyBorder="1"/>
    <xf numFmtId="44" fontId="22" fillId="32" borderId="0" xfId="0" applyNumberFormat="1" applyFont="1" applyFill="1"/>
    <xf numFmtId="0" fontId="26" fillId="0" borderId="2" xfId="0" quotePrefix="1" applyFont="1" applyBorder="1" applyAlignment="1">
      <alignment horizontal="left"/>
    </xf>
    <xf numFmtId="0" fontId="44" fillId="0" borderId="5" xfId="0" applyFont="1" applyBorder="1" applyAlignment="1">
      <alignment horizontal="center"/>
    </xf>
    <xf numFmtId="0" fontId="35" fillId="0" borderId="5" xfId="221" applyFont="1" applyFill="1" applyAlignment="1">
      <alignment horizontal="left"/>
    </xf>
    <xf numFmtId="0" fontId="66" fillId="15" borderId="0" xfId="0" applyFont="1" applyFill="1" applyAlignment="1">
      <alignment horizontal="center"/>
    </xf>
    <xf numFmtId="0" fontId="39" fillId="15" borderId="2" xfId="0" applyFont="1" applyFill="1" applyBorder="1" applyAlignment="1">
      <alignment horizontal="center"/>
    </xf>
    <xf numFmtId="0" fontId="39" fillId="15" borderId="2" xfId="0" applyFont="1" applyFill="1" applyBorder="1"/>
    <xf numFmtId="164" fontId="39" fillId="15" borderId="2" xfId="0" applyNumberFormat="1" applyFont="1" applyFill="1" applyBorder="1" applyAlignment="1">
      <alignment horizontal="center"/>
    </xf>
    <xf numFmtId="44" fontId="23" fillId="0" borderId="20" xfId="0" applyNumberFormat="1" applyFont="1" applyBorder="1"/>
    <xf numFmtId="44" fontId="39" fillId="0" borderId="2" xfId="0" applyNumberFormat="1" applyFont="1" applyBorder="1" applyAlignment="1">
      <alignment vertical="top"/>
    </xf>
    <xf numFmtId="44" fontId="39" fillId="0" borderId="0" xfId="11" applyFont="1" applyFill="1" applyAlignment="1"/>
    <xf numFmtId="44" fontId="39" fillId="23" borderId="0" xfId="11" applyFont="1" applyFill="1" applyAlignment="1"/>
    <xf numFmtId="0" fontId="5" fillId="0" borderId="22" xfId="0" applyFont="1" applyBorder="1" applyAlignment="1">
      <alignment horizontal="left"/>
    </xf>
    <xf numFmtId="17" fontId="5" fillId="0" borderId="2" xfId="0" quotePrefix="1" applyNumberFormat="1" applyFont="1" applyBorder="1" applyAlignment="1">
      <alignment horizontal="left"/>
    </xf>
    <xf numFmtId="0" fontId="22" fillId="0" borderId="5" xfId="0" applyFont="1" applyBorder="1"/>
    <xf numFmtId="44" fontId="22" fillId="27" borderId="2" xfId="0" applyNumberFormat="1" applyFont="1" applyFill="1" applyBorder="1" applyAlignment="1">
      <alignment vertical="top"/>
    </xf>
    <xf numFmtId="44" fontId="22" fillId="23" borderId="2" xfId="0" applyNumberFormat="1" applyFont="1" applyFill="1" applyBorder="1" applyAlignment="1">
      <alignment vertical="top"/>
    </xf>
    <xf numFmtId="2" fontId="22" fillId="0" borderId="0" xfId="0" applyNumberFormat="1" applyFont="1"/>
    <xf numFmtId="164" fontId="66" fillId="0" borderId="2" xfId="221" applyNumberFormat="1" applyFont="1" applyFill="1" applyBorder="1" applyAlignment="1">
      <alignment horizontal="center"/>
    </xf>
    <xf numFmtId="165" fontId="23" fillId="25" borderId="0" xfId="0" applyNumberFormat="1" applyFont="1" applyFill="1"/>
    <xf numFmtId="44" fontId="23" fillId="15" borderId="2" xfId="0" applyNumberFormat="1" applyFont="1" applyFill="1" applyBorder="1" applyAlignment="1">
      <alignment vertical="top"/>
    </xf>
    <xf numFmtId="16" fontId="5" fillId="0" borderId="2" xfId="0" quotePrefix="1" applyNumberFormat="1" applyFont="1" applyBorder="1" applyAlignment="1">
      <alignment horizontal="center"/>
    </xf>
    <xf numFmtId="0" fontId="34" fillId="0" borderId="5" xfId="0" applyFont="1" applyBorder="1" applyAlignment="1">
      <alignment horizontal="left"/>
    </xf>
    <xf numFmtId="0" fontId="35" fillId="0" borderId="6" xfId="0" applyFont="1" applyBorder="1" applyAlignment="1">
      <alignment horizontal="center"/>
    </xf>
    <xf numFmtId="0" fontId="39" fillId="0" borderId="2" xfId="603" applyFont="1" applyAlignment="1">
      <alignment horizontal="center"/>
    </xf>
    <xf numFmtId="0" fontId="40" fillId="14" borderId="0" xfId="0" applyFont="1" applyFill="1" applyAlignment="1">
      <alignment horizontal="center"/>
    </xf>
    <xf numFmtId="0" fontId="35" fillId="0" borderId="2" xfId="9" applyFont="1" applyFill="1" applyBorder="1" applyAlignment="1">
      <alignment horizontal="left"/>
    </xf>
    <xf numFmtId="0" fontId="35" fillId="0" borderId="2" xfId="603" applyFont="1" applyAlignment="1">
      <alignment horizontal="center"/>
    </xf>
    <xf numFmtId="16" fontId="5" fillId="0" borderId="2" xfId="0" quotePrefix="1" applyNumberFormat="1" applyFont="1" applyBorder="1" applyAlignment="1">
      <alignment horizontal="left"/>
    </xf>
    <xf numFmtId="16" fontId="5" fillId="0" borderId="2" xfId="0" quotePrefix="1" applyNumberFormat="1" applyFont="1" applyBorder="1"/>
    <xf numFmtId="164" fontId="26" fillId="0" borderId="2" xfId="0" quotePrefix="1" applyNumberFormat="1" applyFont="1" applyBorder="1" applyAlignment="1">
      <alignment horizontal="center"/>
    </xf>
    <xf numFmtId="0" fontId="47" fillId="0" borderId="2" xfId="603" applyFont="1" applyAlignment="1">
      <alignment horizontal="left"/>
    </xf>
    <xf numFmtId="0" fontId="48" fillId="0" borderId="0" xfId="0" applyFont="1"/>
    <xf numFmtId="0" fontId="34" fillId="14" borderId="0" xfId="0" applyFont="1" applyFill="1" applyAlignment="1">
      <alignment horizontal="center"/>
    </xf>
    <xf numFmtId="44" fontId="22" fillId="32" borderId="5" xfId="0" applyNumberFormat="1" applyFont="1" applyFill="1" applyBorder="1"/>
    <xf numFmtId="44" fontId="22" fillId="32" borderId="20" xfId="0" applyNumberFormat="1" applyFont="1" applyFill="1" applyBorder="1"/>
    <xf numFmtId="44" fontId="22" fillId="41" borderId="20" xfId="0" applyNumberFormat="1" applyFont="1" applyFill="1" applyBorder="1"/>
    <xf numFmtId="44" fontId="8" fillId="0" borderId="0" xfId="0" applyNumberFormat="1" applyFont="1"/>
    <xf numFmtId="44" fontId="22" fillId="0" borderId="20" xfId="0" applyNumberFormat="1" applyFont="1" applyBorder="1"/>
    <xf numFmtId="44" fontId="22" fillId="32" borderId="20" xfId="11" applyFont="1" applyFill="1" applyBorder="1"/>
    <xf numFmtId="0" fontId="91" fillId="0" borderId="0" xfId="0" applyFont="1"/>
    <xf numFmtId="0" fontId="34" fillId="0" borderId="2" xfId="3775" applyFont="1" applyBorder="1"/>
    <xf numFmtId="0" fontId="35" fillId="0" borderId="22" xfId="0" applyFont="1" applyBorder="1" applyAlignment="1">
      <alignment horizontal="left"/>
    </xf>
    <xf numFmtId="0" fontId="5" fillId="0" borderId="5" xfId="603" applyFont="1" applyBorder="1" applyAlignment="1">
      <alignment horizontal="left"/>
    </xf>
    <xf numFmtId="0" fontId="54" fillId="8" borderId="2" xfId="0" applyFont="1" applyFill="1" applyBorder="1" applyAlignment="1">
      <alignment horizontal="center"/>
    </xf>
    <xf numFmtId="0" fontId="1" fillId="0" borderId="2" xfId="0" applyFont="1" applyBorder="1"/>
    <xf numFmtId="0" fontId="73" fillId="0" borderId="2" xfId="0" applyFont="1" applyBorder="1"/>
    <xf numFmtId="44" fontId="22" fillId="23" borderId="2" xfId="0" applyNumberFormat="1" applyFont="1" applyFill="1" applyBorder="1"/>
    <xf numFmtId="43" fontId="39" fillId="0" borderId="5" xfId="10" applyFont="1" applyBorder="1"/>
    <xf numFmtId="44" fontId="23" fillId="0" borderId="5" xfId="0" applyNumberFormat="1" applyFont="1" applyBorder="1"/>
    <xf numFmtId="0" fontId="43" fillId="0" borderId="2" xfId="221" applyFont="1" applyFill="1" applyBorder="1" applyAlignment="1"/>
    <xf numFmtId="0" fontId="1" fillId="0" borderId="0" xfId="0" applyFont="1"/>
    <xf numFmtId="44" fontId="1" fillId="0" borderId="2" xfId="11" applyFont="1" applyBorder="1"/>
    <xf numFmtId="0" fontId="1" fillId="0" borderId="2" xfId="3773" applyFont="1"/>
    <xf numFmtId="9" fontId="1" fillId="0" borderId="2" xfId="3769" applyFont="1" applyBorder="1"/>
    <xf numFmtId="0" fontId="66" fillId="0" borderId="2" xfId="603" applyFont="1" applyAlignment="1">
      <alignment horizontal="left"/>
    </xf>
    <xf numFmtId="0" fontId="11" fillId="0" borderId="2" xfId="221" applyFont="1" applyFill="1" applyBorder="1"/>
    <xf numFmtId="0" fontId="52" fillId="0" borderId="2" xfId="0" applyFont="1" applyBorder="1"/>
    <xf numFmtId="44" fontId="23" fillId="0" borderId="2" xfId="0" applyNumberFormat="1" applyFont="1" applyBorder="1" applyAlignment="1">
      <alignment vertical="top"/>
    </xf>
    <xf numFmtId="0" fontId="43" fillId="0" borderId="2" xfId="0" applyFont="1" applyBorder="1" applyAlignment="1">
      <alignment horizontal="center" vertical="center"/>
    </xf>
    <xf numFmtId="0" fontId="62" fillId="15" borderId="2" xfId="221" applyFont="1" applyFill="1" applyBorder="1" applyAlignment="1">
      <alignment horizontal="left"/>
    </xf>
    <xf numFmtId="0" fontId="61" fillId="15" borderId="2" xfId="221" applyFont="1" applyFill="1" applyBorder="1" applyAlignment="1">
      <alignment horizontal="left"/>
    </xf>
    <xf numFmtId="0" fontId="26" fillId="33" borderId="2" xfId="221" applyFont="1" applyFill="1" applyBorder="1" applyAlignment="1">
      <alignment horizontal="left"/>
    </xf>
    <xf numFmtId="17" fontId="26" fillId="0" borderId="5" xfId="0" quotePrefix="1" applyNumberFormat="1" applyFont="1" applyBorder="1" applyAlignment="1">
      <alignment horizontal="left"/>
    </xf>
    <xf numFmtId="0" fontId="26" fillId="0" borderId="22" xfId="221" applyFont="1" applyFill="1" applyBorder="1" applyAlignment="1">
      <alignment horizontal="left"/>
    </xf>
    <xf numFmtId="0" fontId="39" fillId="25" borderId="2" xfId="0" applyFont="1" applyFill="1" applyBorder="1" applyAlignment="1">
      <alignment horizontal="left"/>
    </xf>
    <xf numFmtId="0" fontId="61" fillId="15" borderId="2" xfId="0" applyFont="1" applyFill="1" applyBorder="1" applyAlignment="1">
      <alignment horizontal="left"/>
    </xf>
    <xf numFmtId="0" fontId="59" fillId="15" borderId="2" xfId="221" applyFont="1" applyFill="1" applyBorder="1"/>
    <xf numFmtId="0" fontId="35" fillId="25" borderId="2" xfId="0" applyFont="1" applyFill="1" applyBorder="1" applyAlignment="1">
      <alignment horizontal="left"/>
    </xf>
    <xf numFmtId="0" fontId="63" fillId="15" borderId="2" xfId="0" applyFont="1" applyFill="1" applyBorder="1" applyAlignment="1">
      <alignment horizontal="left"/>
    </xf>
    <xf numFmtId="0" fontId="35" fillId="27" borderId="2" xfId="221" applyFont="1" applyFill="1" applyBorder="1" applyAlignment="1">
      <alignment horizontal="left"/>
    </xf>
    <xf numFmtId="0" fontId="53" fillId="0" borderId="5" xfId="0" applyFont="1" applyBorder="1" applyAlignment="1">
      <alignment horizontal="left"/>
    </xf>
    <xf numFmtId="0" fontId="5" fillId="25" borderId="2" xfId="0" applyFont="1" applyFill="1" applyBorder="1"/>
    <xf numFmtId="0" fontId="5" fillId="25" borderId="2" xfId="221" applyFont="1" applyFill="1" applyBorder="1" applyAlignment="1"/>
    <xf numFmtId="0" fontId="66" fillId="25" borderId="2" xfId="0" applyFont="1" applyFill="1" applyBorder="1"/>
    <xf numFmtId="0" fontId="5" fillId="37" borderId="2" xfId="0" applyFont="1" applyFill="1" applyBorder="1" applyAlignment="1">
      <alignment horizontal="center"/>
    </xf>
    <xf numFmtId="0" fontId="61" fillId="15" borderId="2" xfId="0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horizontal="center"/>
    </xf>
    <xf numFmtId="44" fontId="22" fillId="0" borderId="2" xfId="0" applyNumberFormat="1" applyFont="1" applyBorder="1" applyAlignment="1">
      <alignment vertical="top"/>
    </xf>
    <xf numFmtId="44" fontId="43" fillId="0" borderId="0" xfId="11" applyFont="1" applyFill="1" applyAlignment="1"/>
    <xf numFmtId="44" fontId="43" fillId="23" borderId="0" xfId="11" applyFont="1" applyFill="1" applyAlignment="1"/>
    <xf numFmtId="44" fontId="23" fillId="0" borderId="0" xfId="11" applyFont="1"/>
    <xf numFmtId="0" fontId="59" fillId="0" borderId="2" xfId="0" applyFont="1" applyBorder="1" applyAlignment="1">
      <alignment horizontal="center"/>
    </xf>
    <xf numFmtId="0" fontId="59" fillId="0" borderId="2" xfId="0" applyFont="1" applyBorder="1" applyAlignment="1">
      <alignment horizontal="left"/>
    </xf>
    <xf numFmtId="0" fontId="59" fillId="0" borderId="2" xfId="0" applyFont="1" applyBorder="1"/>
    <xf numFmtId="164" fontId="59" fillId="0" borderId="2" xfId="0" applyNumberFormat="1" applyFont="1" applyBorder="1" applyAlignment="1">
      <alignment horizontal="center"/>
    </xf>
    <xf numFmtId="0" fontId="93" fillId="0" borderId="0" xfId="0" applyFont="1"/>
    <xf numFmtId="0" fontId="63" fillId="7" borderId="0" xfId="0" applyFont="1" applyFill="1" applyAlignment="1">
      <alignment horizontal="center"/>
    </xf>
    <xf numFmtId="0" fontId="66" fillId="0" borderId="5" xfId="0" applyFont="1" applyBorder="1" applyAlignment="1">
      <alignment horizontal="center"/>
    </xf>
    <xf numFmtId="0" fontId="43" fillId="8" borderId="5" xfId="0" applyFont="1" applyFill="1" applyBorder="1" applyAlignment="1">
      <alignment horizontal="left"/>
    </xf>
    <xf numFmtId="0" fontId="64" fillId="27" borderId="2" xfId="221" applyFont="1" applyFill="1" applyBorder="1" applyAlignment="1">
      <alignment horizontal="left"/>
    </xf>
    <xf numFmtId="0" fontId="56" fillId="0" borderId="5" xfId="0" applyFont="1" applyBorder="1" applyAlignment="1">
      <alignment horizontal="left"/>
    </xf>
    <xf numFmtId="164" fontId="5" fillId="0" borderId="5" xfId="0" applyNumberFormat="1" applyFont="1" applyBorder="1" applyAlignment="1">
      <alignment horizontal="center"/>
    </xf>
    <xf numFmtId="17" fontId="43" fillId="0" borderId="2" xfId="0" quotePrefix="1" applyNumberFormat="1" applyFont="1" applyBorder="1" applyAlignment="1">
      <alignment horizontal="left"/>
    </xf>
    <xf numFmtId="44" fontId="12" fillId="41" borderId="5" xfId="0" applyNumberFormat="1" applyFont="1" applyFill="1" applyBorder="1"/>
    <xf numFmtId="0" fontId="66" fillId="11" borderId="0" xfId="0" applyFont="1" applyFill="1" applyAlignment="1">
      <alignment horizontal="center"/>
    </xf>
    <xf numFmtId="0" fontId="66" fillId="8" borderId="0" xfId="0" applyFont="1" applyFill="1" applyAlignment="1">
      <alignment horizontal="center"/>
    </xf>
    <xf numFmtId="0" fontId="66" fillId="0" borderId="2" xfId="221" applyFont="1" applyFill="1" applyBorder="1"/>
    <xf numFmtId="0" fontId="5" fillId="0" borderId="6" xfId="0" applyFont="1" applyBorder="1" applyAlignment="1">
      <alignment horizontal="center"/>
    </xf>
    <xf numFmtId="0" fontId="11" fillId="13" borderId="2" xfId="221" applyFont="1" applyFill="1" applyBorder="1"/>
    <xf numFmtId="0" fontId="5" fillId="14" borderId="2" xfId="221" applyFont="1" applyFill="1" applyBorder="1" applyAlignment="1">
      <alignment horizontal="left"/>
    </xf>
    <xf numFmtId="0" fontId="11" fillId="14" borderId="2" xfId="0" applyFont="1" applyFill="1" applyBorder="1"/>
    <xf numFmtId="0" fontId="11" fillId="13" borderId="2" xfId="22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66" fillId="33" borderId="0" xfId="0" applyFont="1" applyFill="1" applyAlignment="1">
      <alignment horizontal="center"/>
    </xf>
    <xf numFmtId="164" fontId="5" fillId="0" borderId="2" xfId="0" quotePrefix="1" applyNumberFormat="1" applyFont="1" applyBorder="1" applyAlignment="1">
      <alignment horizontal="center"/>
    </xf>
    <xf numFmtId="16" fontId="33" fillId="0" borderId="0" xfId="0" quotePrefix="1" applyNumberFormat="1" applyFont="1" applyAlignment="1">
      <alignment horizontal="center"/>
    </xf>
    <xf numFmtId="164" fontId="23" fillId="0" borderId="2" xfId="0" applyNumberFormat="1" applyFont="1" applyBorder="1" applyAlignment="1">
      <alignment horizontal="center"/>
    </xf>
    <xf numFmtId="0" fontId="34" fillId="0" borderId="22" xfId="221" applyFont="1" applyFill="1" applyBorder="1" applyAlignment="1">
      <alignment horizontal="left"/>
    </xf>
    <xf numFmtId="0" fontId="37" fillId="0" borderId="2" xfId="603" applyFont="1" applyAlignment="1">
      <alignment horizontal="left"/>
    </xf>
    <xf numFmtId="0" fontId="57" fillId="8" borderId="0" xfId="0" applyFont="1" applyFill="1" applyAlignment="1">
      <alignment horizontal="center"/>
    </xf>
    <xf numFmtId="0" fontId="39" fillId="34" borderId="0" xfId="0" applyFont="1" applyFill="1" applyAlignment="1">
      <alignment horizontal="center"/>
    </xf>
    <xf numFmtId="0" fontId="35" fillId="34" borderId="0" xfId="0" applyFont="1" applyFill="1"/>
    <xf numFmtId="0" fontId="26" fillId="34" borderId="0" xfId="0" applyFont="1" applyFill="1" applyAlignment="1">
      <alignment horizontal="center"/>
    </xf>
    <xf numFmtId="0" fontId="35" fillId="34" borderId="0" xfId="0" applyFont="1" applyFill="1" applyAlignment="1">
      <alignment horizontal="center"/>
    </xf>
    <xf numFmtId="0" fontId="44" fillId="34" borderId="0" xfId="0" applyFont="1" applyFill="1" applyAlignment="1">
      <alignment horizontal="center"/>
    </xf>
    <xf numFmtId="0" fontId="43" fillId="34" borderId="0" xfId="0" applyFont="1" applyFill="1" applyAlignment="1">
      <alignment horizontal="center"/>
    </xf>
    <xf numFmtId="0" fontId="45" fillId="34" borderId="0" xfId="0" applyFont="1" applyFill="1" applyAlignment="1">
      <alignment horizontal="center"/>
    </xf>
    <xf numFmtId="0" fontId="66" fillId="34" borderId="0" xfId="0" applyFont="1" applyFill="1" applyAlignment="1">
      <alignment horizontal="center"/>
    </xf>
    <xf numFmtId="0" fontId="61" fillId="27" borderId="2" xfId="221" applyFont="1" applyFill="1" applyBorder="1" applyAlignment="1">
      <alignment horizontal="left"/>
    </xf>
    <xf numFmtId="0" fontId="61" fillId="0" borderId="0" xfId="0" applyFont="1" applyAlignment="1">
      <alignment horizontal="center"/>
    </xf>
    <xf numFmtId="44" fontId="11" fillId="32" borderId="2" xfId="0" applyNumberFormat="1" applyFont="1" applyFill="1" applyBorder="1"/>
    <xf numFmtId="0" fontId="90" fillId="33" borderId="2" xfId="0" applyFont="1" applyFill="1" applyBorder="1" applyAlignment="1">
      <alignment horizontal="center"/>
    </xf>
    <xf numFmtId="0" fontId="43" fillId="7" borderId="0" xfId="0" applyFont="1" applyFill="1" applyAlignment="1">
      <alignment horizontal="center"/>
    </xf>
    <xf numFmtId="0" fontId="94" fillId="0" borderId="2" xfId="0" applyFont="1" applyBorder="1"/>
    <xf numFmtId="0" fontId="95" fillId="0" borderId="2" xfId="0" applyFont="1" applyBorder="1"/>
    <xf numFmtId="0" fontId="26" fillId="8" borderId="2" xfId="0" applyFont="1" applyFill="1" applyBorder="1"/>
    <xf numFmtId="0" fontId="23" fillId="0" borderId="5" xfId="0" applyFont="1" applyBorder="1" applyAlignment="1">
      <alignment horizontal="center"/>
    </xf>
    <xf numFmtId="0" fontId="23" fillId="8" borderId="2" xfId="221" applyFont="1" applyFill="1" applyBorder="1" applyAlignment="1">
      <alignment horizontal="center"/>
    </xf>
    <xf numFmtId="0" fontId="92" fillId="8" borderId="0" xfId="0" applyFont="1" applyFill="1" applyAlignment="1">
      <alignment horizontal="center"/>
    </xf>
    <xf numFmtId="0" fontId="26" fillId="8" borderId="2" xfId="0" applyFont="1" applyFill="1" applyBorder="1" applyAlignment="1">
      <alignment horizontal="left"/>
    </xf>
    <xf numFmtId="164" fontId="26" fillId="8" borderId="2" xfId="0" applyNumberFormat="1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35" fillId="8" borderId="2" xfId="0" applyFont="1" applyFill="1" applyBorder="1" applyAlignment="1">
      <alignment horizontal="left"/>
    </xf>
    <xf numFmtId="0" fontId="35" fillId="8" borderId="2" xfId="0" applyFont="1" applyFill="1" applyBorder="1"/>
    <xf numFmtId="164" fontId="35" fillId="8" borderId="2" xfId="0" applyNumberFormat="1" applyFont="1" applyFill="1" applyBorder="1" applyAlignment="1">
      <alignment horizontal="center"/>
    </xf>
    <xf numFmtId="0" fontId="35" fillId="8" borderId="0" xfId="0" applyFont="1" applyFill="1" applyAlignment="1">
      <alignment horizontal="center"/>
    </xf>
    <xf numFmtId="0" fontId="26" fillId="8" borderId="2" xfId="221" applyFont="1" applyFill="1" applyBorder="1" applyAlignment="1">
      <alignment horizontal="left"/>
    </xf>
    <xf numFmtId="164" fontId="26" fillId="8" borderId="2" xfId="221" applyNumberFormat="1" applyFont="1" applyFill="1" applyBorder="1" applyAlignment="1">
      <alignment horizontal="center"/>
    </xf>
    <xf numFmtId="0" fontId="40" fillId="8" borderId="0" xfId="0" applyFont="1" applyFill="1" applyAlignment="1">
      <alignment horizontal="center"/>
    </xf>
    <xf numFmtId="0" fontId="35" fillId="8" borderId="2" xfId="221" applyFont="1" applyFill="1" applyBorder="1" applyAlignment="1">
      <alignment horizontal="left"/>
    </xf>
    <xf numFmtId="164" fontId="35" fillId="8" borderId="2" xfId="221" applyNumberFormat="1" applyFont="1" applyFill="1" applyBorder="1" applyAlignment="1">
      <alignment horizontal="center"/>
    </xf>
    <xf numFmtId="0" fontId="26" fillId="8" borderId="2" xfId="0" applyFont="1" applyFill="1" applyBorder="1" applyAlignment="1">
      <alignment horizontal="left" vertical="center"/>
    </xf>
    <xf numFmtId="0" fontId="26" fillId="8" borderId="2" xfId="221" applyFont="1" applyFill="1" applyBorder="1" applyAlignment="1">
      <alignment horizontal="center"/>
    </xf>
    <xf numFmtId="0" fontId="35" fillId="8" borderId="2" xfId="221" applyFont="1" applyFill="1" applyBorder="1" applyAlignment="1">
      <alignment horizontal="center"/>
    </xf>
    <xf numFmtId="0" fontId="34" fillId="0" borderId="0" xfId="0" applyFont="1"/>
    <xf numFmtId="0" fontId="12" fillId="0" borderId="0" xfId="0" applyFont="1"/>
    <xf numFmtId="0" fontId="96" fillId="0" borderId="2" xfId="0" applyFont="1" applyBorder="1"/>
    <xf numFmtId="0" fontId="5" fillId="25" borderId="2" xfId="0" applyFont="1" applyFill="1" applyBorder="1" applyAlignment="1">
      <alignment horizontal="left"/>
    </xf>
    <xf numFmtId="0" fontId="5" fillId="25" borderId="2" xfId="221" applyFont="1" applyFill="1" applyBorder="1" applyAlignment="1">
      <alignment horizontal="left"/>
    </xf>
    <xf numFmtId="164" fontId="5" fillId="25" borderId="2" xfId="0" applyNumberFormat="1" applyFont="1" applyFill="1" applyBorder="1" applyAlignment="1">
      <alignment horizontal="center"/>
    </xf>
    <xf numFmtId="0" fontId="66" fillId="25" borderId="0" xfId="0" applyFont="1" applyFill="1" applyAlignment="1">
      <alignment horizontal="center"/>
    </xf>
    <xf numFmtId="0" fontId="35" fillId="25" borderId="2" xfId="221" applyFont="1" applyFill="1" applyBorder="1" applyAlignment="1">
      <alignment horizontal="left"/>
    </xf>
    <xf numFmtId="0" fontId="35" fillId="25" borderId="2" xfId="0" applyFont="1" applyFill="1" applyBorder="1"/>
    <xf numFmtId="164" fontId="35" fillId="25" borderId="2" xfId="0" applyNumberFormat="1" applyFont="1" applyFill="1" applyBorder="1" applyAlignment="1">
      <alignment horizontal="center"/>
    </xf>
    <xf numFmtId="0" fontId="26" fillId="25" borderId="2" xfId="0" applyFont="1" applyFill="1" applyBorder="1" applyAlignment="1">
      <alignment horizontal="left"/>
    </xf>
    <xf numFmtId="0" fontId="26" fillId="25" borderId="2" xfId="221" applyFont="1" applyFill="1" applyBorder="1" applyAlignment="1">
      <alignment horizontal="left"/>
    </xf>
    <xf numFmtId="0" fontId="26" fillId="25" borderId="2" xfId="0" applyFont="1" applyFill="1" applyBorder="1"/>
    <xf numFmtId="164" fontId="26" fillId="25" borderId="2" xfId="0" applyNumberFormat="1" applyFont="1" applyFill="1" applyBorder="1" applyAlignment="1">
      <alignment horizontal="center"/>
    </xf>
    <xf numFmtId="0" fontId="40" fillId="25" borderId="0" xfId="0" applyFont="1" applyFill="1" applyAlignment="1">
      <alignment horizontal="center"/>
    </xf>
    <xf numFmtId="0" fontId="39" fillId="25" borderId="0" xfId="0" applyFont="1" applyFill="1" applyAlignment="1">
      <alignment horizontal="center"/>
    </xf>
    <xf numFmtId="0" fontId="34" fillId="25" borderId="2" xfId="0" applyFont="1" applyFill="1" applyBorder="1" applyAlignment="1">
      <alignment horizontal="left"/>
    </xf>
    <xf numFmtId="44" fontId="12" fillId="0" borderId="2" xfId="0" applyNumberFormat="1" applyFont="1" applyBorder="1" applyAlignment="1">
      <alignment vertical="top"/>
    </xf>
    <xf numFmtId="44" fontId="48" fillId="0" borderId="0" xfId="11" applyFont="1" applyFill="1" applyAlignment="1"/>
    <xf numFmtId="44" fontId="48" fillId="23" borderId="0" xfId="11" applyFont="1" applyFill="1" applyAlignment="1"/>
    <xf numFmtId="0" fontId="35" fillId="0" borderId="5" xfId="221" applyFont="1" applyFill="1" applyAlignment="1"/>
    <xf numFmtId="0" fontId="5" fillId="0" borderId="5" xfId="221" applyFont="1" applyFill="1" applyAlignment="1"/>
    <xf numFmtId="0" fontId="66" fillId="0" borderId="5" xfId="0" applyFont="1" applyBorder="1"/>
    <xf numFmtId="0" fontId="43" fillId="0" borderId="2" xfId="603" applyFont="1" applyAlignment="1">
      <alignment horizontal="left"/>
    </xf>
    <xf numFmtId="0" fontId="66" fillId="0" borderId="5" xfId="0" applyFont="1" applyBorder="1" applyAlignment="1">
      <alignment horizontal="left"/>
    </xf>
    <xf numFmtId="0" fontId="66" fillId="0" borderId="2" xfId="0" quotePrefix="1" applyFont="1" applyBorder="1" applyAlignment="1">
      <alignment horizontal="left"/>
    </xf>
    <xf numFmtId="0" fontId="34" fillId="0" borderId="5" xfId="221" applyFont="1" applyFill="1" applyAlignment="1"/>
    <xf numFmtId="16" fontId="35" fillId="0" borderId="5" xfId="0" quotePrefix="1" applyNumberFormat="1" applyFont="1" applyBorder="1" applyAlignment="1">
      <alignment horizontal="left"/>
    </xf>
    <xf numFmtId="0" fontId="5" fillId="0" borderId="22" xfId="603" applyFont="1" applyBorder="1" applyAlignment="1">
      <alignment horizontal="left"/>
    </xf>
    <xf numFmtId="0" fontId="35" fillId="0" borderId="22" xfId="221" applyFont="1" applyFill="1" applyBorder="1"/>
    <xf numFmtId="16" fontId="35" fillId="0" borderId="5" xfId="0" quotePrefix="1" applyNumberFormat="1" applyFont="1" applyBorder="1"/>
    <xf numFmtId="16" fontId="5" fillId="0" borderId="5" xfId="0" quotePrefix="1" applyNumberFormat="1" applyFont="1" applyBorder="1"/>
    <xf numFmtId="43" fontId="12" fillId="0" borderId="5" xfId="10" applyFont="1" applyBorder="1"/>
    <xf numFmtId="44" fontId="12" fillId="32" borderId="5" xfId="0" applyNumberFormat="1" applyFont="1" applyFill="1" applyBorder="1"/>
    <xf numFmtId="44" fontId="12" fillId="25" borderId="2" xfId="11" applyFont="1" applyFill="1" applyBorder="1"/>
    <xf numFmtId="44" fontId="12" fillId="23" borderId="2" xfId="11" applyFont="1" applyFill="1" applyBorder="1"/>
    <xf numFmtId="44" fontId="12" fillId="29" borderId="2" xfId="11" applyFont="1" applyFill="1" applyBorder="1"/>
    <xf numFmtId="44" fontId="12" fillId="0" borderId="2" xfId="11" applyFont="1" applyFill="1" applyBorder="1"/>
    <xf numFmtId="9" fontId="12" fillId="0" borderId="2" xfId="3769" applyFont="1" applyFill="1" applyBorder="1" applyAlignment="1">
      <alignment horizontal="center"/>
    </xf>
    <xf numFmtId="0" fontId="30" fillId="0" borderId="0" xfId="0" applyFont="1"/>
    <xf numFmtId="0" fontId="97" fillId="0" borderId="0" xfId="0" applyFont="1"/>
    <xf numFmtId="44" fontId="12" fillId="23" borderId="0" xfId="11" applyFont="1" applyFill="1" applyAlignment="1"/>
    <xf numFmtId="0" fontId="12" fillId="0" borderId="2" xfId="0" applyFont="1" applyBorder="1"/>
    <xf numFmtId="44" fontId="12" fillId="0" borderId="5" xfId="0" applyNumberFormat="1" applyFont="1" applyBorder="1"/>
    <xf numFmtId="44" fontId="12" fillId="29" borderId="0" xfId="11" applyFont="1" applyFill="1" applyAlignment="1"/>
    <xf numFmtId="44" fontId="12" fillId="0" borderId="0" xfId="11" applyFont="1" applyAlignment="1"/>
    <xf numFmtId="9" fontId="12" fillId="0" borderId="0" xfId="3769" applyFont="1" applyAlignment="1">
      <alignment horizontal="center"/>
    </xf>
    <xf numFmtId="44" fontId="12" fillId="23" borderId="2" xfId="0" applyNumberFormat="1" applyFont="1" applyFill="1" applyBorder="1"/>
    <xf numFmtId="0" fontId="85" fillId="17" borderId="0" xfId="0" applyFont="1" applyFill="1"/>
    <xf numFmtId="44" fontId="12" fillId="41" borderId="20" xfId="0" applyNumberFormat="1" applyFont="1" applyFill="1" applyBorder="1"/>
    <xf numFmtId="44" fontId="12" fillId="29" borderId="0" xfId="0" applyNumberFormat="1" applyFont="1" applyFill="1"/>
    <xf numFmtId="44" fontId="12" fillId="0" borderId="20" xfId="0" applyNumberFormat="1" applyFont="1" applyBorder="1"/>
    <xf numFmtId="0" fontId="12" fillId="17" borderId="0" xfId="0" applyFont="1" applyFill="1"/>
    <xf numFmtId="0" fontId="98" fillId="0" borderId="0" xfId="0" applyFont="1"/>
    <xf numFmtId="44" fontId="23" fillId="25" borderId="2" xfId="11" applyFont="1" applyFill="1" applyBorder="1"/>
    <xf numFmtId="44" fontId="23" fillId="23" borderId="2" xfId="11" applyFont="1" applyFill="1" applyBorder="1"/>
    <xf numFmtId="44" fontId="23" fillId="31" borderId="5" xfId="0" applyNumberFormat="1" applyFont="1" applyFill="1" applyBorder="1"/>
    <xf numFmtId="44" fontId="23" fillId="29" borderId="2" xfId="0" applyNumberFormat="1" applyFont="1" applyFill="1" applyBorder="1"/>
    <xf numFmtId="44" fontId="23" fillId="31" borderId="20" xfId="0" applyNumberFormat="1" applyFont="1" applyFill="1" applyBorder="1"/>
    <xf numFmtId="44" fontId="23" fillId="25" borderId="0" xfId="0" applyNumberFormat="1" applyFont="1" applyFill="1"/>
    <xf numFmtId="44" fontId="23" fillId="23" borderId="0" xfId="0" applyNumberFormat="1" applyFont="1" applyFill="1"/>
    <xf numFmtId="44" fontId="23" fillId="29" borderId="0" xfId="0" applyNumberFormat="1" applyFont="1" applyFill="1"/>
    <xf numFmtId="44" fontId="39" fillId="32" borderId="0" xfId="11" applyFont="1" applyFill="1"/>
    <xf numFmtId="0" fontId="5" fillId="0" borderId="5" xfId="221" applyFont="1" applyFill="1" applyAlignment="1">
      <alignment horizontal="left"/>
    </xf>
    <xf numFmtId="0" fontId="22" fillId="0" borderId="5" xfId="221" applyFont="1" applyFill="1" applyAlignment="1">
      <alignment horizontal="left"/>
    </xf>
    <xf numFmtId="0" fontId="26" fillId="0" borderId="5" xfId="221" applyFont="1" applyFill="1" applyAlignment="1">
      <alignment horizontal="left"/>
    </xf>
    <xf numFmtId="0" fontId="58" fillId="0" borderId="2" xfId="0" applyFont="1" applyBorder="1" applyAlignment="1">
      <alignment horizontal="left"/>
    </xf>
    <xf numFmtId="0" fontId="40" fillId="0" borderId="22" xfId="221" applyFont="1" applyFill="1" applyBorder="1"/>
    <xf numFmtId="0" fontId="39" fillId="0" borderId="22" xfId="221" applyFont="1" applyFill="1" applyBorder="1" applyAlignment="1">
      <alignment horizontal="left"/>
    </xf>
    <xf numFmtId="0" fontId="44" fillId="0" borderId="2" xfId="9" applyFont="1" applyFill="1" applyBorder="1" applyAlignment="1">
      <alignment horizontal="left"/>
    </xf>
    <xf numFmtId="0" fontId="40" fillId="0" borderId="5" xfId="603" applyFont="1" applyBorder="1" applyAlignment="1">
      <alignment horizontal="left"/>
    </xf>
    <xf numFmtId="0" fontId="5" fillId="0" borderId="22" xfId="221" applyFont="1" applyFill="1" applyBorder="1"/>
    <xf numFmtId="0" fontId="35" fillId="0" borderId="2" xfId="0" quotePrefix="1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22" fillId="38" borderId="2" xfId="0" applyFont="1" applyFill="1" applyBorder="1" applyAlignment="1">
      <alignment horizontal="left"/>
    </xf>
    <xf numFmtId="0" fontId="5" fillId="0" borderId="5" xfId="221" applyFont="1" applyFill="1" applyAlignment="1">
      <alignment horizontal="center"/>
    </xf>
    <xf numFmtId="0" fontId="56" fillId="0" borderId="5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66" fillId="0" borderId="2" xfId="603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/>
    </xf>
    <xf numFmtId="0" fontId="23" fillId="17" borderId="0" xfId="0" applyFont="1" applyFill="1"/>
    <xf numFmtId="0" fontId="26" fillId="14" borderId="0" xfId="0" applyFont="1" applyFill="1" applyAlignment="1">
      <alignment horizontal="center"/>
    </xf>
    <xf numFmtId="44" fontId="22" fillId="8" borderId="0" xfId="0" applyNumberFormat="1" applyFont="1" applyFill="1" applyAlignment="1">
      <alignment vertical="top"/>
    </xf>
    <xf numFmtId="0" fontId="26" fillId="0" borderId="5" xfId="9" applyFont="1" applyFill="1" applyBorder="1" applyAlignment="1">
      <alignment horizontal="left"/>
    </xf>
    <xf numFmtId="0" fontId="39" fillId="15" borderId="2" xfId="603" applyFont="1" applyFill="1" applyAlignment="1">
      <alignment horizontal="left"/>
    </xf>
    <xf numFmtId="0" fontId="35" fillId="0" borderId="6" xfId="0" applyFont="1" applyBorder="1" applyAlignment="1">
      <alignment horizontal="left"/>
    </xf>
    <xf numFmtId="0" fontId="39" fillId="0" borderId="22" xfId="221" applyFont="1" applyFill="1" applyBorder="1"/>
    <xf numFmtId="0" fontId="34" fillId="0" borderId="6" xfId="221" applyFont="1" applyFill="1" applyBorder="1" applyAlignment="1">
      <alignment horizontal="left"/>
    </xf>
    <xf numFmtId="0" fontId="35" fillId="0" borderId="11" xfId="221" applyFont="1" applyFill="1" applyBorder="1" applyAlignment="1">
      <alignment horizontal="left"/>
    </xf>
    <xf numFmtId="0" fontId="43" fillId="0" borderId="22" xfId="0" applyFont="1" applyBorder="1" applyAlignment="1">
      <alignment horizontal="left"/>
    </xf>
    <xf numFmtId="0" fontId="43" fillId="8" borderId="22" xfId="0" applyFont="1" applyFill="1" applyBorder="1" applyAlignment="1">
      <alignment horizontal="left"/>
    </xf>
    <xf numFmtId="0" fontId="66" fillId="0" borderId="22" xfId="221" applyFont="1" applyFill="1" applyBorder="1" applyAlignment="1">
      <alignment horizontal="left"/>
    </xf>
    <xf numFmtId="0" fontId="26" fillId="10" borderId="5" xfId="603" applyFont="1" applyFill="1" applyBorder="1" applyAlignment="1">
      <alignment horizontal="left"/>
    </xf>
    <xf numFmtId="0" fontId="23" fillId="0" borderId="22" xfId="221" applyFont="1" applyFill="1" applyBorder="1" applyAlignment="1">
      <alignment horizontal="left"/>
    </xf>
    <xf numFmtId="17" fontId="40" fillId="0" borderId="2" xfId="0" quotePrefix="1" applyNumberFormat="1" applyFont="1" applyBorder="1" applyAlignment="1">
      <alignment horizontal="left"/>
    </xf>
    <xf numFmtId="16" fontId="5" fillId="0" borderId="5" xfId="0" quotePrefix="1" applyNumberFormat="1" applyFont="1" applyBorder="1" applyAlignment="1">
      <alignment horizontal="left"/>
    </xf>
    <xf numFmtId="0" fontId="69" fillId="0" borderId="5" xfId="221" applyFont="1" applyFill="1"/>
    <xf numFmtId="0" fontId="26" fillId="0" borderId="11" xfId="221" applyFont="1" applyFill="1" applyBorder="1" applyAlignment="1">
      <alignment horizontal="left"/>
    </xf>
    <xf numFmtId="0" fontId="35" fillId="27" borderId="11" xfId="221" applyFont="1" applyFill="1" applyBorder="1" applyAlignment="1">
      <alignment horizontal="left"/>
    </xf>
    <xf numFmtId="0" fontId="26" fillId="0" borderId="22" xfId="0" applyFont="1" applyBorder="1" applyAlignment="1">
      <alignment horizontal="left" vertical="center"/>
    </xf>
    <xf numFmtId="0" fontId="23" fillId="13" borderId="11" xfId="221" applyFont="1" applyFill="1" applyBorder="1"/>
    <xf numFmtId="0" fontId="5" fillId="0" borderId="32" xfId="0" applyFont="1" applyBorder="1" applyAlignment="1">
      <alignment horizontal="left"/>
    </xf>
    <xf numFmtId="0" fontId="35" fillId="0" borderId="32" xfId="0" applyFont="1" applyBorder="1" applyAlignment="1">
      <alignment horizontal="left"/>
    </xf>
    <xf numFmtId="0" fontId="26" fillId="0" borderId="32" xfId="603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95" fillId="0" borderId="32" xfId="0" applyFont="1" applyBorder="1"/>
    <xf numFmtId="0" fontId="35" fillId="0" borderId="32" xfId="603" applyFont="1" applyBorder="1" applyAlignment="1">
      <alignment horizontal="left"/>
    </xf>
    <xf numFmtId="0" fontId="39" fillId="0" borderId="32" xfId="0" applyFont="1" applyBorder="1" applyAlignment="1">
      <alignment horizontal="left"/>
    </xf>
    <xf numFmtId="0" fontId="40" fillId="0" borderId="32" xfId="0" applyFont="1" applyBorder="1" applyAlignment="1">
      <alignment horizontal="left"/>
    </xf>
    <xf numFmtId="0" fontId="20" fillId="6" borderId="2" xfId="221" applyBorder="1"/>
    <xf numFmtId="0" fontId="86" fillId="0" borderId="5" xfId="0" applyFont="1" applyBorder="1" applyAlignment="1">
      <alignment horizontal="left"/>
    </xf>
    <xf numFmtId="0" fontId="39" fillId="14" borderId="5" xfId="0" applyFont="1" applyFill="1" applyBorder="1"/>
    <xf numFmtId="0" fontId="23" fillId="0" borderId="6" xfId="221" applyFont="1" applyFill="1" applyBorder="1" applyAlignment="1">
      <alignment horizontal="center"/>
    </xf>
    <xf numFmtId="16" fontId="5" fillId="0" borderId="5" xfId="0" quotePrefix="1" applyNumberFormat="1" applyFont="1" applyBorder="1" applyAlignment="1">
      <alignment horizontal="center"/>
    </xf>
    <xf numFmtId="0" fontId="59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6" borderId="2" xfId="221" applyBorder="1" applyAlignment="1">
      <alignment horizontal="center"/>
    </xf>
    <xf numFmtId="0" fontId="86" fillId="0" borderId="5" xfId="0" applyFont="1" applyBorder="1" applyAlignment="1">
      <alignment horizontal="center"/>
    </xf>
    <xf numFmtId="0" fontId="66" fillId="0" borderId="9" xfId="0" applyFont="1" applyBorder="1" applyAlignment="1">
      <alignment horizontal="center"/>
    </xf>
    <xf numFmtId="16" fontId="26" fillId="0" borderId="5" xfId="0" quotePrefix="1" applyNumberFormat="1" applyFont="1" applyBorder="1" applyAlignment="1">
      <alignment horizontal="center"/>
    </xf>
    <xf numFmtId="0" fontId="43" fillId="0" borderId="5" xfId="0" applyFont="1" applyBorder="1" applyAlignment="1">
      <alignment horizontal="center" vertical="center"/>
    </xf>
    <xf numFmtId="164" fontId="59" fillId="0" borderId="5" xfId="0" applyNumberFormat="1" applyFont="1" applyBorder="1" applyAlignment="1">
      <alignment horizontal="center"/>
    </xf>
    <xf numFmtId="164" fontId="5" fillId="0" borderId="5" xfId="221" applyNumberFormat="1" applyFont="1" applyFill="1" applyAlignment="1">
      <alignment horizontal="center"/>
    </xf>
    <xf numFmtId="0" fontId="54" fillId="0" borderId="5" xfId="0" applyFont="1" applyBorder="1" applyAlignment="1">
      <alignment horizontal="center"/>
    </xf>
    <xf numFmtId="17" fontId="35" fillId="0" borderId="2" xfId="0" quotePrefix="1" applyNumberFormat="1" applyFont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0" fontId="34" fillId="0" borderId="6" xfId="0" applyFont="1" applyBorder="1" applyAlignment="1">
      <alignment horizontal="left"/>
    </xf>
    <xf numFmtId="0" fontId="5" fillId="8" borderId="5" xfId="0" applyFont="1" applyFill="1" applyBorder="1" applyAlignment="1">
      <alignment horizontal="center"/>
    </xf>
    <xf numFmtId="0" fontId="35" fillId="0" borderId="5" xfId="221" applyFont="1" applyFill="1"/>
    <xf numFmtId="0" fontId="40" fillId="0" borderId="5" xfId="221" applyFont="1" applyFill="1" applyAlignment="1">
      <alignment horizontal="left"/>
    </xf>
    <xf numFmtId="0" fontId="23" fillId="13" borderId="5" xfId="221" applyFont="1" applyFill="1"/>
    <xf numFmtId="0" fontId="34" fillId="0" borderId="5" xfId="221" applyFont="1" applyFill="1"/>
    <xf numFmtId="0" fontId="23" fillId="0" borderId="5" xfId="221" applyFont="1" applyFill="1"/>
    <xf numFmtId="0" fontId="39" fillId="0" borderId="5" xfId="221" applyFont="1" applyFill="1" applyAlignment="1">
      <alignment horizontal="left"/>
    </xf>
    <xf numFmtId="0" fontId="5" fillId="0" borderId="5" xfId="221" applyFont="1" applyFill="1"/>
    <xf numFmtId="0" fontId="23" fillId="6" borderId="5" xfId="221" applyFont="1"/>
    <xf numFmtId="0" fontId="11" fillId="0" borderId="5" xfId="221" applyFont="1" applyFill="1"/>
    <xf numFmtId="0" fontId="26" fillId="0" borderId="5" xfId="221" applyFont="1" applyFill="1"/>
    <xf numFmtId="0" fontId="26" fillId="0" borderId="5" xfId="221" applyFont="1" applyFill="1" applyAlignment="1"/>
    <xf numFmtId="0" fontId="40" fillId="0" borderId="5" xfId="221" applyFont="1" applyFill="1" applyAlignment="1"/>
    <xf numFmtId="0" fontId="39" fillId="0" borderId="5" xfId="221" applyFont="1" applyFill="1"/>
    <xf numFmtId="0" fontId="39" fillId="0" borderId="5" xfId="221" applyFont="1" applyFill="1" applyAlignment="1"/>
    <xf numFmtId="0" fontId="35" fillId="0" borderId="5" xfId="221" applyFont="1" applyFill="1" applyAlignment="1">
      <alignment horizontal="center"/>
    </xf>
    <xf numFmtId="0" fontId="23" fillId="0" borderId="5" xfId="221" applyFont="1" applyFill="1" applyAlignment="1">
      <alignment horizontal="center"/>
    </xf>
    <xf numFmtId="0" fontId="26" fillId="0" borderId="5" xfId="221" applyFont="1" applyFill="1" applyAlignment="1">
      <alignment horizontal="center"/>
    </xf>
    <xf numFmtId="0" fontId="39" fillId="0" borderId="5" xfId="221" applyFont="1" applyFill="1" applyAlignment="1">
      <alignment horizontal="center"/>
    </xf>
    <xf numFmtId="0" fontId="40" fillId="0" borderId="5" xfId="221" applyFont="1" applyFill="1" applyAlignment="1">
      <alignment horizontal="center"/>
    </xf>
    <xf numFmtId="0" fontId="22" fillId="0" borderId="5" xfId="221" applyFont="1" applyFill="1" applyAlignment="1">
      <alignment horizontal="center"/>
    </xf>
    <xf numFmtId="164" fontId="40" fillId="0" borderId="5" xfId="0" applyNumberFormat="1" applyFont="1" applyBorder="1" applyAlignment="1">
      <alignment horizontal="center"/>
    </xf>
    <xf numFmtId="0" fontId="66" fillId="0" borderId="5" xfId="221" applyFont="1" applyFill="1"/>
    <xf numFmtId="0" fontId="40" fillId="0" borderId="5" xfId="221" applyFont="1" applyFill="1"/>
    <xf numFmtId="0" fontId="66" fillId="0" borderId="5" xfId="221" applyFont="1" applyFill="1" applyAlignment="1">
      <alignment horizontal="left"/>
    </xf>
    <xf numFmtId="0" fontId="35" fillId="27" borderId="5" xfId="221" applyFont="1" applyFill="1" applyAlignment="1">
      <alignment horizontal="left"/>
    </xf>
    <xf numFmtId="0" fontId="66" fillId="0" borderId="6" xfId="0" applyFont="1" applyBorder="1" applyAlignment="1">
      <alignment horizontal="left"/>
    </xf>
    <xf numFmtId="0" fontId="20" fillId="6" borderId="5" xfId="221"/>
    <xf numFmtId="0" fontId="66" fillId="0" borderId="32" xfId="0" applyFont="1" applyBorder="1" applyAlignment="1">
      <alignment horizontal="left"/>
    </xf>
    <xf numFmtId="0" fontId="23" fillId="6" borderId="5" xfId="221" applyFont="1" applyAlignment="1">
      <alignment horizontal="center"/>
    </xf>
    <xf numFmtId="0" fontId="11" fillId="0" borderId="5" xfId="221" applyFont="1" applyFill="1" applyAlignment="1">
      <alignment horizontal="center"/>
    </xf>
    <xf numFmtId="0" fontId="11" fillId="14" borderId="6" xfId="221" applyFont="1" applyFill="1" applyBorder="1" applyAlignment="1">
      <alignment horizontal="center"/>
    </xf>
    <xf numFmtId="0" fontId="5" fillId="0" borderId="5" xfId="603" applyFont="1" applyBorder="1" applyAlignment="1">
      <alignment horizontal="center"/>
    </xf>
    <xf numFmtId="0" fontId="66" fillId="0" borderId="5" xfId="221" applyFont="1" applyFill="1" applyAlignment="1">
      <alignment horizontal="center"/>
    </xf>
    <xf numFmtId="164" fontId="5" fillId="14" borderId="5" xfId="0" applyNumberFormat="1" applyFont="1" applyFill="1" applyBorder="1" applyAlignment="1">
      <alignment horizontal="center"/>
    </xf>
    <xf numFmtId="0" fontId="43" fillId="0" borderId="2" xfId="9" applyFont="1" applyFill="1" applyBorder="1" applyAlignment="1">
      <alignment horizontal="left"/>
    </xf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54" fillId="33" borderId="10" xfId="0" applyFont="1" applyFill="1" applyBorder="1" applyAlignment="1">
      <alignment horizontal="center"/>
    </xf>
    <xf numFmtId="0" fontId="85" fillId="0" borderId="5" xfId="0" applyFont="1" applyBorder="1" applyAlignment="1">
      <alignment horizontal="center"/>
    </xf>
    <xf numFmtId="0" fontId="39" fillId="8" borderId="5" xfId="0" applyFont="1" applyFill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5" fillId="0" borderId="5" xfId="9" applyFont="1" applyFill="1" applyBorder="1" applyAlignment="1">
      <alignment horizontal="left"/>
    </xf>
    <xf numFmtId="0" fontId="5" fillId="0" borderId="5" xfId="0" quotePrefix="1" applyFont="1" applyBorder="1" applyAlignment="1">
      <alignment horizontal="left"/>
    </xf>
    <xf numFmtId="0" fontId="5" fillId="0" borderId="5" xfId="9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38" fillId="0" borderId="32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45" fillId="0" borderId="1" xfId="0" applyFont="1" applyFill="1" applyBorder="1" applyAlignment="1">
      <alignment horizontal="center"/>
    </xf>
    <xf numFmtId="0" fontId="45" fillId="0" borderId="1" xfId="0" applyFont="1" applyFill="1" applyBorder="1" applyAlignment="1">
      <alignment horizontal="left"/>
    </xf>
    <xf numFmtId="0" fontId="16" fillId="0" borderId="0" xfId="0" applyFont="1" applyFill="1"/>
    <xf numFmtId="0" fontId="45" fillId="0" borderId="0" xfId="0" applyFont="1" applyFill="1" applyAlignment="1">
      <alignment horizontal="center"/>
    </xf>
  </cellXfs>
  <cellStyles count="3776">
    <cellStyle name="Bad" xfId="9" builtinId="27"/>
    <cellStyle name="Comma" xfId="10" builtinId="3"/>
    <cellStyle name="Currency" xfId="11" builtinId="4"/>
    <cellStyle name="Currency 2" xfId="604" xr:uid="{00000000-0005-0000-0000-000003000000}"/>
    <cellStyle name="Currency 3" xfId="738" xr:uid="{00000000-0005-0000-0000-000004000000}"/>
    <cellStyle name="Currency 4" xfId="3771" xr:uid="{3C21720A-F3CE-784D-9DEC-B06374E179A9}"/>
    <cellStyle name="Followed Hyperlink" xfId="966" builtinId="9" hidden="1"/>
    <cellStyle name="Followed Hyperlink" xfId="1266" builtinId="9" hidden="1"/>
    <cellStyle name="Followed Hyperlink" xfId="2318" builtinId="9" hidden="1"/>
    <cellStyle name="Followed Hyperlink" xfId="2450" builtinId="9" hidden="1"/>
    <cellStyle name="Followed Hyperlink" xfId="1480" builtinId="9" hidden="1"/>
    <cellStyle name="Followed Hyperlink" xfId="1284" builtinId="9" hidden="1"/>
    <cellStyle name="Followed Hyperlink" xfId="1608" builtinId="9" hidden="1"/>
    <cellStyle name="Followed Hyperlink" xfId="3630" builtinId="9" hidden="1"/>
    <cellStyle name="Followed Hyperlink" xfId="1340" builtinId="9" hidden="1"/>
    <cellStyle name="Followed Hyperlink" xfId="1722" builtinId="9" hidden="1"/>
    <cellStyle name="Followed Hyperlink" xfId="2486" builtinId="9" hidden="1"/>
    <cellStyle name="Followed Hyperlink" xfId="1670" builtinId="9" hidden="1"/>
    <cellStyle name="Followed Hyperlink" xfId="3224" builtinId="9" hidden="1"/>
    <cellStyle name="Followed Hyperlink" xfId="3764" builtinId="9" hidden="1"/>
    <cellStyle name="Followed Hyperlink" xfId="3274" builtinId="9" hidden="1"/>
    <cellStyle name="Followed Hyperlink" xfId="1342" builtinId="9" hidden="1"/>
    <cellStyle name="Followed Hyperlink" xfId="3126" builtinId="9" hidden="1"/>
    <cellStyle name="Followed Hyperlink" xfId="2954" builtinId="9" hidden="1"/>
    <cellStyle name="Followed Hyperlink" xfId="602" builtinId="9" hidden="1"/>
    <cellStyle name="Followed Hyperlink" xfId="2764" builtinId="9" hidden="1"/>
    <cellStyle name="Followed Hyperlink" xfId="3672" builtinId="9" hidden="1"/>
    <cellStyle name="Followed Hyperlink" xfId="2848" builtinId="9" hidden="1"/>
    <cellStyle name="Followed Hyperlink" xfId="3036" builtinId="9" hidden="1"/>
    <cellStyle name="Followed Hyperlink" xfId="3242" builtinId="9" hidden="1"/>
    <cellStyle name="Followed Hyperlink" xfId="1296" builtinId="9" hidden="1"/>
    <cellStyle name="Followed Hyperlink" xfId="3026" builtinId="9" hidden="1"/>
    <cellStyle name="Followed Hyperlink" xfId="2038" builtinId="9" hidden="1"/>
    <cellStyle name="Followed Hyperlink" xfId="986" builtinId="9" hidden="1"/>
    <cellStyle name="Followed Hyperlink" xfId="3644" builtinId="9" hidden="1"/>
    <cellStyle name="Followed Hyperlink" xfId="2808" builtinId="9" hidden="1"/>
    <cellStyle name="Followed Hyperlink" xfId="3516" builtinId="9" hidden="1"/>
    <cellStyle name="Followed Hyperlink" xfId="3228" builtinId="9" hidden="1"/>
    <cellStyle name="Followed Hyperlink" xfId="3190" builtinId="9" hidden="1"/>
    <cellStyle name="Followed Hyperlink" xfId="760" builtinId="9" hidden="1"/>
    <cellStyle name="Followed Hyperlink" xfId="2926" builtinId="9" hidden="1"/>
    <cellStyle name="Followed Hyperlink" xfId="3614" builtinId="9" hidden="1"/>
    <cellStyle name="Followed Hyperlink" xfId="1992" builtinId="9" hidden="1"/>
    <cellStyle name="Followed Hyperlink" xfId="528" builtinId="9" hidden="1"/>
    <cellStyle name="Followed Hyperlink" xfId="2592" builtinId="9" hidden="1"/>
    <cellStyle name="Followed Hyperlink" xfId="1544" builtinId="9" hidden="1"/>
    <cellStyle name="Followed Hyperlink" xfId="2842" builtinId="9" hidden="1"/>
    <cellStyle name="Followed Hyperlink" xfId="2914" builtinId="9" hidden="1"/>
    <cellStyle name="Followed Hyperlink" xfId="2578" builtinId="9" hidden="1"/>
    <cellStyle name="Followed Hyperlink" xfId="3432" builtinId="9" hidden="1"/>
    <cellStyle name="Followed Hyperlink" xfId="3020" builtinId="9" hidden="1"/>
    <cellStyle name="Followed Hyperlink" xfId="530" builtinId="9" hidden="1"/>
    <cellStyle name="Followed Hyperlink" xfId="2628" builtinId="9" hidden="1"/>
    <cellStyle name="Followed Hyperlink" xfId="165" builtinId="9" hidden="1"/>
    <cellStyle name="Followed Hyperlink" xfId="3276" builtinId="9" hidden="1"/>
    <cellStyle name="Followed Hyperlink" xfId="376" builtinId="9" hidden="1"/>
    <cellStyle name="Followed Hyperlink" xfId="211" builtinId="9" hidden="1"/>
    <cellStyle name="Followed Hyperlink" xfId="2334" builtinId="9" hidden="1"/>
    <cellStyle name="Followed Hyperlink" xfId="2740" builtinId="9" hidden="1"/>
    <cellStyle name="Followed Hyperlink" xfId="3112" builtinId="9" hidden="1"/>
    <cellStyle name="Followed Hyperlink" xfId="3504" builtinId="9" hidden="1"/>
    <cellStyle name="Followed Hyperlink" xfId="159" builtinId="9" hidden="1"/>
    <cellStyle name="Followed Hyperlink" xfId="2506" builtinId="9" hidden="1"/>
    <cellStyle name="Followed Hyperlink" xfId="2980" builtinId="9" hidden="1"/>
    <cellStyle name="Followed Hyperlink" xfId="3400" builtinId="9" hidden="1"/>
    <cellStyle name="Followed Hyperlink" xfId="75" builtinId="9" hidden="1"/>
    <cellStyle name="Followed Hyperlink" xfId="1030" builtinId="9" hidden="1"/>
    <cellStyle name="Followed Hyperlink" xfId="2918" builtinId="9" hidden="1"/>
    <cellStyle name="Followed Hyperlink" xfId="13" builtinId="9" hidden="1"/>
    <cellStyle name="Followed Hyperlink" xfId="73" builtinId="9" hidden="1"/>
    <cellStyle name="Followed Hyperlink" xfId="930" builtinId="9" hidden="1"/>
    <cellStyle name="Followed Hyperlink" xfId="2898" builtinId="9" hidden="1"/>
    <cellStyle name="Followed Hyperlink" xfId="2744" builtinId="9" hidden="1"/>
    <cellStyle name="Followed Hyperlink" xfId="3640" builtinId="9" hidden="1"/>
    <cellStyle name="Followed Hyperlink" xfId="1226" builtinId="9" hidden="1"/>
    <cellStyle name="Followed Hyperlink" xfId="1454" builtinId="9" hidden="1"/>
    <cellStyle name="Followed Hyperlink" xfId="1570" builtinId="9" hidden="1"/>
    <cellStyle name="Followed Hyperlink" xfId="3608" builtinId="9" hidden="1"/>
    <cellStyle name="Followed Hyperlink" xfId="1272" builtinId="9" hidden="1"/>
    <cellStyle name="Followed Hyperlink" xfId="1402" builtinId="9" hidden="1"/>
    <cellStyle name="Followed Hyperlink" xfId="1950" builtinId="9" hidden="1"/>
    <cellStyle name="Followed Hyperlink" xfId="754" builtinId="9" hidden="1"/>
    <cellStyle name="Followed Hyperlink" xfId="127" builtinId="9" hidden="1"/>
    <cellStyle name="Followed Hyperlink" xfId="732" builtinId="9" hidden="1"/>
    <cellStyle name="Followed Hyperlink" xfId="1782" builtinId="9" hidden="1"/>
    <cellStyle name="Followed Hyperlink" xfId="280" builtinId="9" hidden="1"/>
    <cellStyle name="Followed Hyperlink" xfId="1406" builtinId="9" hidden="1"/>
    <cellStyle name="Followed Hyperlink" xfId="904" builtinId="9" hidden="1"/>
    <cellStyle name="Followed Hyperlink" xfId="994" builtinId="9" hidden="1"/>
    <cellStyle name="Followed Hyperlink" xfId="3750" builtinId="9" hidden="1"/>
    <cellStyle name="Followed Hyperlink" xfId="2652" builtinId="9" hidden="1"/>
    <cellStyle name="Followed Hyperlink" xfId="3380" builtinId="9" hidden="1"/>
    <cellStyle name="Followed Hyperlink" xfId="1426" builtinId="9" hidden="1"/>
    <cellStyle name="Followed Hyperlink" xfId="300" builtinId="9" hidden="1"/>
    <cellStyle name="Followed Hyperlink" xfId="3402" builtinId="9" hidden="1"/>
    <cellStyle name="Followed Hyperlink" xfId="3610" builtinId="9" hidden="1"/>
    <cellStyle name="Followed Hyperlink" xfId="2032" builtinId="9" hidden="1"/>
    <cellStyle name="Followed Hyperlink" xfId="1866" builtinId="9" hidden="1"/>
    <cellStyle name="Followed Hyperlink" xfId="183" builtinId="9" hidden="1"/>
    <cellStyle name="Followed Hyperlink" xfId="840" builtinId="9" hidden="1"/>
    <cellStyle name="Followed Hyperlink" xfId="1862" builtinId="9" hidden="1"/>
    <cellStyle name="Followed Hyperlink" xfId="2766" builtinId="9" hidden="1"/>
    <cellStyle name="Followed Hyperlink" xfId="442" builtinId="9" hidden="1"/>
    <cellStyle name="Followed Hyperlink" xfId="3408" builtinId="9" hidden="1"/>
    <cellStyle name="Followed Hyperlink" xfId="1022" builtinId="9" hidden="1"/>
    <cellStyle name="Followed Hyperlink" xfId="2124" builtinId="9" hidden="1"/>
    <cellStyle name="Followed Hyperlink" xfId="1098" builtinId="9" hidden="1"/>
    <cellStyle name="Followed Hyperlink" xfId="3706" builtinId="9" hidden="1"/>
    <cellStyle name="Followed Hyperlink" xfId="1580" builtinId="9" hidden="1"/>
    <cellStyle name="Followed Hyperlink" xfId="3512" builtinId="9" hidden="1"/>
    <cellStyle name="Followed Hyperlink" xfId="1626" builtinId="9" hidden="1"/>
    <cellStyle name="Followed Hyperlink" xfId="3506" builtinId="9" hidden="1"/>
    <cellStyle name="Followed Hyperlink" xfId="246" builtinId="9" hidden="1"/>
    <cellStyle name="Followed Hyperlink" xfId="3502" builtinId="9" hidden="1"/>
    <cellStyle name="Followed Hyperlink" xfId="3494" builtinId="9" hidden="1"/>
    <cellStyle name="Followed Hyperlink" xfId="350" builtinId="9" hidden="1"/>
    <cellStyle name="Followed Hyperlink" xfId="1124" builtinId="9" hidden="1"/>
    <cellStyle name="Followed Hyperlink" xfId="3420" builtinId="9" hidden="1"/>
    <cellStyle name="Followed Hyperlink" xfId="2294" builtinId="9" hidden="1"/>
    <cellStyle name="Followed Hyperlink" xfId="3290" builtinId="9" hidden="1"/>
    <cellStyle name="Followed Hyperlink" xfId="3148" builtinId="9" hidden="1"/>
    <cellStyle name="Followed Hyperlink" xfId="3600" builtinId="9" hidden="1"/>
    <cellStyle name="Followed Hyperlink" xfId="1794" builtinId="9" hidden="1"/>
    <cellStyle name="Followed Hyperlink" xfId="250" builtinId="9" hidden="1"/>
    <cellStyle name="Followed Hyperlink" xfId="1650" builtinId="9" hidden="1"/>
    <cellStyle name="Followed Hyperlink" xfId="2028" builtinId="9" hidden="1"/>
    <cellStyle name="Followed Hyperlink" xfId="2322" builtinId="9" hidden="1"/>
    <cellStyle name="Followed Hyperlink" xfId="1244" builtinId="9" hidden="1"/>
    <cellStyle name="Followed Hyperlink" xfId="612" builtinId="9" hidden="1"/>
    <cellStyle name="Followed Hyperlink" xfId="1298" builtinId="9" hidden="1"/>
    <cellStyle name="Followed Hyperlink" xfId="1438" builtinId="9" hidden="1"/>
    <cellStyle name="Followed Hyperlink" xfId="1644" builtinId="9" hidden="1"/>
    <cellStyle name="Followed Hyperlink" xfId="1128" builtinId="9" hidden="1"/>
    <cellStyle name="Followed Hyperlink" xfId="1122" builtinId="9" hidden="1"/>
    <cellStyle name="Followed Hyperlink" xfId="2222" builtinId="9" hidden="1"/>
    <cellStyle name="Followed Hyperlink" xfId="1150" builtinId="9" hidden="1"/>
    <cellStyle name="Followed Hyperlink" xfId="400" builtinId="9" hidden="1"/>
    <cellStyle name="Followed Hyperlink" xfId="1270" builtinId="9" hidden="1"/>
    <cellStyle name="Followed Hyperlink" xfId="926" builtinId="9" hidden="1"/>
    <cellStyle name="Followed Hyperlink" xfId="2950" builtinId="9" hidden="1"/>
    <cellStyle name="Followed Hyperlink" xfId="820" builtinId="9" hidden="1"/>
    <cellStyle name="Followed Hyperlink" xfId="2510" builtinId="9" hidden="1"/>
    <cellStyle name="Followed Hyperlink" xfId="492" builtinId="9" hidden="1"/>
    <cellStyle name="Followed Hyperlink" xfId="2392" builtinId="9" hidden="1"/>
    <cellStyle name="Followed Hyperlink" xfId="2810" builtinId="9" hidden="1"/>
    <cellStyle name="Followed Hyperlink" xfId="3616" builtinId="9" hidden="1"/>
    <cellStyle name="Followed Hyperlink" xfId="1998" builtinId="9" hidden="1"/>
    <cellStyle name="Followed Hyperlink" xfId="2474" builtinId="9" hidden="1"/>
    <cellStyle name="Followed Hyperlink" xfId="1254" builtinId="9" hidden="1"/>
    <cellStyle name="Followed Hyperlink" xfId="69" builtinId="9" hidden="1"/>
    <cellStyle name="Followed Hyperlink" xfId="466" builtinId="9" hidden="1"/>
    <cellStyle name="Followed Hyperlink" xfId="2260" builtinId="9" hidden="1"/>
    <cellStyle name="Followed Hyperlink" xfId="388" builtinId="9" hidden="1"/>
    <cellStyle name="Followed Hyperlink" xfId="1282" builtinId="9" hidden="1"/>
    <cellStyle name="Followed Hyperlink" xfId="2466" builtinId="9" hidden="1"/>
    <cellStyle name="Followed Hyperlink" xfId="3314" builtinId="9" hidden="1"/>
    <cellStyle name="Followed Hyperlink" xfId="1518" builtinId="9" hidden="1"/>
    <cellStyle name="Followed Hyperlink" xfId="3676" builtinId="9" hidden="1"/>
    <cellStyle name="Followed Hyperlink" xfId="676" builtinId="9" hidden="1"/>
    <cellStyle name="Followed Hyperlink" xfId="958" builtinId="9" hidden="1"/>
    <cellStyle name="Followed Hyperlink" xfId="217" builtinId="9" hidden="1"/>
    <cellStyle name="Followed Hyperlink" xfId="2376" builtinId="9" hidden="1"/>
    <cellStyle name="Followed Hyperlink" xfId="2120" builtinId="9" hidden="1"/>
    <cellStyle name="Followed Hyperlink" xfId="2252" builtinId="9" hidden="1"/>
    <cellStyle name="Followed Hyperlink" xfId="1642" builtinId="9" hidden="1"/>
    <cellStyle name="Followed Hyperlink" xfId="886" builtinId="9" hidden="1"/>
    <cellStyle name="Followed Hyperlink" xfId="93" builtinId="9" hidden="1"/>
    <cellStyle name="Followed Hyperlink" xfId="1520" builtinId="9" hidden="1"/>
    <cellStyle name="Followed Hyperlink" xfId="213" builtinId="9" hidden="1"/>
    <cellStyle name="Followed Hyperlink" xfId="2620" builtinId="9" hidden="1"/>
    <cellStyle name="Followed Hyperlink" xfId="1920" builtinId="9" hidden="1"/>
    <cellStyle name="Followed Hyperlink" xfId="2590" builtinId="9" hidden="1"/>
    <cellStyle name="Followed Hyperlink" xfId="1682" builtinId="9" hidden="1"/>
    <cellStyle name="Followed Hyperlink" xfId="1918" builtinId="9" hidden="1"/>
    <cellStyle name="Followed Hyperlink" xfId="1990" builtinId="9" hidden="1"/>
    <cellStyle name="Followed Hyperlink" xfId="2784" builtinId="9" hidden="1"/>
    <cellStyle name="Followed Hyperlink" xfId="191" builtinId="9" hidden="1"/>
    <cellStyle name="Followed Hyperlink" xfId="2358" builtinId="9" hidden="1"/>
    <cellStyle name="Followed Hyperlink" xfId="2512" builtinId="9" hidden="1"/>
    <cellStyle name="Followed Hyperlink" xfId="2942" builtinId="9" hidden="1"/>
    <cellStyle name="Followed Hyperlink" xfId="2968" builtinId="9" hidden="1"/>
    <cellStyle name="Followed Hyperlink" xfId="1234" builtinId="9" hidden="1"/>
    <cellStyle name="Followed Hyperlink" xfId="3200" builtinId="9" hidden="1"/>
    <cellStyle name="Followed Hyperlink" xfId="2374" builtinId="9" hidden="1"/>
    <cellStyle name="Followed Hyperlink" xfId="258" builtinId="9" hidden="1"/>
    <cellStyle name="Followed Hyperlink" xfId="2138" builtinId="9" hidden="1"/>
    <cellStyle name="Followed Hyperlink" xfId="2604" builtinId="9" hidden="1"/>
    <cellStyle name="Followed Hyperlink" xfId="1068" builtinId="9" hidden="1"/>
    <cellStyle name="Followed Hyperlink" xfId="2864" builtinId="9" hidden="1"/>
    <cellStyle name="Followed Hyperlink" xfId="568" builtinId="9" hidden="1"/>
    <cellStyle name="Followed Hyperlink" xfId="3578" builtinId="9" hidden="1"/>
    <cellStyle name="Followed Hyperlink" xfId="2350" builtinId="9" hidden="1"/>
    <cellStyle name="Followed Hyperlink" xfId="1568" builtinId="9" hidden="1"/>
    <cellStyle name="Followed Hyperlink" xfId="1466" builtinId="9" hidden="1"/>
    <cellStyle name="Followed Hyperlink" xfId="324" builtinId="9" hidden="1"/>
    <cellStyle name="Followed Hyperlink" xfId="1590" builtinId="9" hidden="1"/>
    <cellStyle name="Followed Hyperlink" xfId="1528" builtinId="9" hidden="1"/>
    <cellStyle name="Followed Hyperlink" xfId="996" builtinId="9" hidden="1"/>
    <cellStyle name="Followed Hyperlink" xfId="3624" builtinId="9" hidden="1"/>
    <cellStyle name="Followed Hyperlink" xfId="3366" builtinId="9" hidden="1"/>
    <cellStyle name="Followed Hyperlink" xfId="626" builtinId="9" hidden="1"/>
    <cellStyle name="Followed Hyperlink" xfId="1114" builtinId="9" hidden="1"/>
    <cellStyle name="Followed Hyperlink" xfId="2872" builtinId="9" hidden="1"/>
    <cellStyle name="Followed Hyperlink" xfId="2518" builtinId="9" hidden="1"/>
    <cellStyle name="Followed Hyperlink" xfId="1868" builtinId="9" hidden="1"/>
    <cellStyle name="Followed Hyperlink" xfId="690" builtinId="9" hidden="1"/>
    <cellStyle name="Followed Hyperlink" xfId="2048" builtinId="9" hidden="1"/>
    <cellStyle name="Followed Hyperlink" xfId="846" builtinId="9" hidden="1"/>
    <cellStyle name="Followed Hyperlink" xfId="17" builtinId="9" hidden="1"/>
    <cellStyle name="Followed Hyperlink" xfId="2908" builtinId="9" hidden="1"/>
    <cellStyle name="Followed Hyperlink" xfId="2174" builtinId="9" hidden="1"/>
    <cellStyle name="Followed Hyperlink" xfId="1678" builtinId="9" hidden="1"/>
    <cellStyle name="Followed Hyperlink" xfId="716" builtinId="9" hidden="1"/>
    <cellStyle name="Followed Hyperlink" xfId="3332" builtinId="9" hidden="1"/>
    <cellStyle name="Followed Hyperlink" xfId="2912" builtinId="9" hidden="1"/>
    <cellStyle name="Followed Hyperlink" xfId="1390" builtinId="9" hidden="1"/>
    <cellStyle name="Followed Hyperlink" xfId="666" builtinId="9" hidden="1"/>
    <cellStyle name="Followed Hyperlink" xfId="920" builtinId="9" hidden="1"/>
    <cellStyle name="Followed Hyperlink" xfId="672" builtinId="9" hidden="1"/>
    <cellStyle name="Followed Hyperlink" xfId="1724" builtinId="9" hidden="1"/>
    <cellStyle name="Followed Hyperlink" xfId="254" builtinId="9" hidden="1"/>
    <cellStyle name="Followed Hyperlink" xfId="2088" builtinId="9" hidden="1"/>
    <cellStyle name="Followed Hyperlink" xfId="3414" builtinId="9" hidden="1"/>
    <cellStyle name="Followed Hyperlink" xfId="1894" builtinId="9" hidden="1"/>
    <cellStyle name="Followed Hyperlink" xfId="3746" builtinId="9" hidden="1"/>
    <cellStyle name="Followed Hyperlink" xfId="2946" builtinId="9" hidden="1"/>
    <cellStyle name="Followed Hyperlink" xfId="436" builtinId="9" hidden="1"/>
    <cellStyle name="Followed Hyperlink" xfId="1574" builtinId="9" hidden="1"/>
    <cellStyle name="Followed Hyperlink" xfId="1740" builtinId="9" hidden="1"/>
    <cellStyle name="Followed Hyperlink" xfId="1736" builtinId="9" hidden="1"/>
    <cellStyle name="Followed Hyperlink" xfId="3754" builtinId="9" hidden="1"/>
    <cellStyle name="Followed Hyperlink" xfId="1382" builtinId="9" hidden="1"/>
    <cellStyle name="Followed Hyperlink" xfId="1946" builtinId="9" hidden="1"/>
    <cellStyle name="Followed Hyperlink" xfId="1800" builtinId="9" hidden="1"/>
    <cellStyle name="Followed Hyperlink" xfId="952" builtinId="9" hidden="1"/>
    <cellStyle name="Followed Hyperlink" xfId="1448" builtinId="9" hidden="1"/>
    <cellStyle name="Followed Hyperlink" xfId="660" builtinId="9" hidden="1"/>
    <cellStyle name="Followed Hyperlink" xfId="278" builtinId="9" hidden="1"/>
    <cellStyle name="Followed Hyperlink" xfId="2104" builtinId="9" hidden="1"/>
    <cellStyle name="Followed Hyperlink" xfId="3376" builtinId="9" hidden="1"/>
    <cellStyle name="Followed Hyperlink" xfId="3230" builtinId="9" hidden="1"/>
    <cellStyle name="Followed Hyperlink" xfId="2328" builtinId="9" hidden="1"/>
    <cellStyle name="Followed Hyperlink" xfId="2256" builtinId="9" hidden="1"/>
    <cellStyle name="Followed Hyperlink" xfId="1132" builtinId="9" hidden="1"/>
    <cellStyle name="Followed Hyperlink" xfId="37" builtinId="9" hidden="1"/>
    <cellStyle name="Followed Hyperlink" xfId="398" builtinId="9" hidden="1"/>
    <cellStyle name="Followed Hyperlink" xfId="3220" builtinId="9" hidden="1"/>
    <cellStyle name="Followed Hyperlink" xfId="3014" builtinId="9" hidden="1"/>
    <cellStyle name="Followed Hyperlink" xfId="450" builtinId="9" hidden="1"/>
    <cellStyle name="Followed Hyperlink" xfId="2550" builtinId="9" hidden="1"/>
    <cellStyle name="Followed Hyperlink" xfId="3312" builtinId="9" hidden="1"/>
    <cellStyle name="Followed Hyperlink" xfId="428" builtinId="9" hidden="1"/>
    <cellStyle name="Followed Hyperlink" xfId="462" builtinId="9" hidden="1"/>
    <cellStyle name="Followed Hyperlink" xfId="3110" builtinId="9" hidden="1"/>
    <cellStyle name="Followed Hyperlink" xfId="556" builtinId="9" hidden="1"/>
    <cellStyle name="Followed Hyperlink" xfId="2112" builtinId="9" hidden="1"/>
    <cellStyle name="Followed Hyperlink" xfId="470" builtinId="9" hidden="1"/>
    <cellStyle name="Followed Hyperlink" xfId="2074" builtinId="9" hidden="1"/>
    <cellStyle name="Followed Hyperlink" xfId="486" builtinId="9" hidden="1"/>
    <cellStyle name="Followed Hyperlink" xfId="786" builtinId="9" hidden="1"/>
    <cellStyle name="Followed Hyperlink" xfId="768" builtinId="9" hidden="1"/>
    <cellStyle name="Followed Hyperlink" xfId="2970" builtinId="9" hidden="1"/>
    <cellStyle name="Followed Hyperlink" xfId="2308" builtinId="9" hidden="1"/>
    <cellStyle name="Followed Hyperlink" xfId="203" builtinId="9" hidden="1"/>
    <cellStyle name="Followed Hyperlink" xfId="636" builtinId="9" hidden="1"/>
    <cellStyle name="Followed Hyperlink" xfId="2596" builtinId="9" hidden="1"/>
    <cellStyle name="Followed Hyperlink" xfId="2890" builtinId="9" hidden="1"/>
    <cellStyle name="Followed Hyperlink" xfId="1676" builtinId="9" hidden="1"/>
    <cellStyle name="Followed Hyperlink" xfId="898" builtinId="9" hidden="1"/>
    <cellStyle name="Followed Hyperlink" xfId="1772" builtinId="9" hidden="1"/>
    <cellStyle name="Followed Hyperlink" xfId="1182" builtinId="9" hidden="1"/>
    <cellStyle name="Followed Hyperlink" xfId="1436" builtinId="9" hidden="1"/>
    <cellStyle name="Followed Hyperlink" xfId="274" builtinId="9" hidden="1"/>
    <cellStyle name="Followed Hyperlink" xfId="157" builtinId="9" hidden="1"/>
    <cellStyle name="Followed Hyperlink" xfId="3648" builtinId="9" hidden="1"/>
    <cellStyle name="Followed Hyperlink" xfId="1984" builtinId="9" hidden="1"/>
    <cellStyle name="Followed Hyperlink" xfId="564" builtinId="9" hidden="1"/>
    <cellStyle name="Followed Hyperlink" xfId="3124" builtinId="9" hidden="1"/>
    <cellStyle name="Followed Hyperlink" xfId="3360" builtinId="9" hidden="1"/>
    <cellStyle name="Followed Hyperlink" xfId="2996" builtinId="9" hidden="1"/>
    <cellStyle name="Followed Hyperlink" xfId="3422" builtinId="9" hidden="1"/>
    <cellStyle name="Followed Hyperlink" xfId="63" builtinId="9" hidden="1"/>
    <cellStyle name="Followed Hyperlink" xfId="2834" builtinId="9" hidden="1"/>
    <cellStyle name="Followed Hyperlink" xfId="2750" builtinId="9" hidden="1"/>
    <cellStyle name="Followed Hyperlink" xfId="2548" builtinId="9" hidden="1"/>
    <cellStyle name="Followed Hyperlink" xfId="1836" builtinId="9" hidden="1"/>
    <cellStyle name="Followed Hyperlink" xfId="1288" builtinId="9" hidden="1"/>
    <cellStyle name="Followed Hyperlink" xfId="137" builtinId="9" hidden="1"/>
    <cellStyle name="Followed Hyperlink" xfId="2656" builtinId="9" hidden="1"/>
    <cellStyle name="Followed Hyperlink" xfId="1156" builtinId="9" hidden="1"/>
    <cellStyle name="Followed Hyperlink" xfId="2936" builtinId="9" hidden="1"/>
    <cellStyle name="Followed Hyperlink" xfId="1610" builtinId="9" hidden="1"/>
    <cellStyle name="Followed Hyperlink" xfId="3348" builtinId="9" hidden="1"/>
    <cellStyle name="Followed Hyperlink" xfId="722" builtinId="9" hidden="1"/>
    <cellStyle name="Followed Hyperlink" xfId="2316" builtinId="9" hidden="1"/>
    <cellStyle name="Followed Hyperlink" xfId="2394" builtinId="9" hidden="1"/>
    <cellStyle name="Followed Hyperlink" xfId="2304" builtinId="9" hidden="1"/>
    <cellStyle name="Followed Hyperlink" xfId="2228" builtinId="9" hidden="1"/>
    <cellStyle name="Followed Hyperlink" xfId="3034" builtinId="9" hidden="1"/>
    <cellStyle name="Followed Hyperlink" xfId="1216" builtinId="9" hidden="1"/>
    <cellStyle name="Followed Hyperlink" xfId="2360" builtinId="9" hidden="1"/>
    <cellStyle name="Followed Hyperlink" xfId="642" builtinId="9" hidden="1"/>
    <cellStyle name="Followed Hyperlink" xfId="868" builtinId="9" hidden="1"/>
    <cellStyle name="Followed Hyperlink" xfId="3688" builtinId="9" hidden="1"/>
    <cellStyle name="Followed Hyperlink" xfId="2600" builtinId="9" hidden="1"/>
    <cellStyle name="Followed Hyperlink" xfId="582" builtinId="9" hidden="1"/>
    <cellStyle name="Followed Hyperlink" xfId="1912" builtinId="9" hidden="1"/>
    <cellStyle name="Followed Hyperlink" xfId="3356" builtinId="9" hidden="1"/>
    <cellStyle name="Followed Hyperlink" xfId="1578" builtinId="9" hidden="1"/>
    <cellStyle name="Followed Hyperlink" xfId="3154" builtinId="9" hidden="1"/>
    <cellStyle name="Followed Hyperlink" xfId="1700" builtinId="9" hidden="1"/>
    <cellStyle name="Followed Hyperlink" xfId="776" builtinId="9" hidden="1"/>
    <cellStyle name="Followed Hyperlink" xfId="2458" builtinId="9" hidden="1"/>
    <cellStyle name="Followed Hyperlink" xfId="1668" builtinId="9" hidden="1"/>
    <cellStyle name="Followed Hyperlink" xfId="1052" builtinId="9" hidden="1"/>
    <cellStyle name="Followed Hyperlink" xfId="512" builtinId="9" hidden="1"/>
    <cellStyle name="Followed Hyperlink" xfId="2694" builtinId="9" hidden="1"/>
    <cellStyle name="Followed Hyperlink" xfId="55" builtinId="9" hidden="1"/>
    <cellStyle name="Followed Hyperlink" xfId="1858" builtinId="9" hidden="1"/>
    <cellStyle name="Followed Hyperlink" xfId="3760" builtinId="9" hidden="1"/>
    <cellStyle name="Followed Hyperlink" xfId="242" builtinId="9" hidden="1"/>
    <cellStyle name="Followed Hyperlink" xfId="560" builtinId="9" hidden="1"/>
    <cellStyle name="Followed Hyperlink" xfId="3482" builtinId="9" hidden="1"/>
    <cellStyle name="Followed Hyperlink" xfId="1452" builtinId="9" hidden="1"/>
    <cellStyle name="Followed Hyperlink" xfId="2530" builtinId="9" hidden="1"/>
    <cellStyle name="Followed Hyperlink" xfId="2154" builtinId="9" hidden="1"/>
    <cellStyle name="Followed Hyperlink" xfId="2568" builtinId="9" hidden="1"/>
    <cellStyle name="Followed Hyperlink" xfId="2672" builtinId="9" hidden="1"/>
    <cellStyle name="Followed Hyperlink" xfId="205" builtinId="9" hidden="1"/>
    <cellStyle name="Followed Hyperlink" xfId="688" builtinId="9" hidden="1"/>
    <cellStyle name="Followed Hyperlink" xfId="1000" builtinId="9" hidden="1"/>
    <cellStyle name="Followed Hyperlink" xfId="2198" builtinId="9" hidden="1"/>
    <cellStyle name="Followed Hyperlink" xfId="2958" builtinId="9" hidden="1"/>
    <cellStyle name="Followed Hyperlink" xfId="1404" builtinId="9" hidden="1"/>
    <cellStyle name="Followed Hyperlink" xfId="844" builtinId="9" hidden="1"/>
    <cellStyle name="Followed Hyperlink" xfId="2884" builtinId="9" hidden="1"/>
    <cellStyle name="Followed Hyperlink" xfId="2624" builtinId="9" hidden="1"/>
    <cellStyle name="Followed Hyperlink" xfId="3000" builtinId="9" hidden="1"/>
    <cellStyle name="Followed Hyperlink" xfId="2546" builtinId="9" hidden="1"/>
    <cellStyle name="Followed Hyperlink" xfId="2146" builtinId="9" hidden="1"/>
    <cellStyle name="Followed Hyperlink" xfId="850" builtinId="9" hidden="1"/>
    <cellStyle name="Followed Hyperlink" xfId="2566" builtinId="9" hidden="1"/>
    <cellStyle name="Followed Hyperlink" xfId="3096" builtinId="9" hidden="1"/>
    <cellStyle name="Followed Hyperlink" xfId="3264" builtinId="9" hidden="1"/>
    <cellStyle name="Followed Hyperlink" xfId="119" builtinId="9" hidden="1"/>
    <cellStyle name="Followed Hyperlink" xfId="566" builtinId="9" hidden="1"/>
    <cellStyle name="Followed Hyperlink" xfId="1416" builtinId="9" hidden="1"/>
    <cellStyle name="Followed Hyperlink" xfId="3684" builtinId="9" hidden="1"/>
    <cellStyle name="Followed Hyperlink" xfId="1976" builtinId="9" hidden="1"/>
    <cellStyle name="Followed Hyperlink" xfId="812" builtinId="9" hidden="1"/>
    <cellStyle name="Followed Hyperlink" xfId="504" builtinId="9" hidden="1"/>
    <cellStyle name="Followed Hyperlink" xfId="726" builtinId="9" hidden="1"/>
    <cellStyle name="Followed Hyperlink" xfId="2726" builtinId="9" hidden="1"/>
    <cellStyle name="Followed Hyperlink" xfId="3694" builtinId="9" hidden="1"/>
    <cellStyle name="Followed Hyperlink" xfId="3238" builtinId="9" hidden="1"/>
    <cellStyle name="Followed Hyperlink" xfId="139" builtinId="9" hidden="1"/>
    <cellStyle name="Followed Hyperlink" xfId="2974" builtinId="9" hidden="1"/>
    <cellStyle name="Followed Hyperlink" xfId="2858" builtinId="9" hidden="1"/>
    <cellStyle name="Followed Hyperlink" xfId="3344" builtinId="9" hidden="1"/>
    <cellStyle name="Followed Hyperlink" xfId="3062" builtinId="9" hidden="1"/>
    <cellStyle name="Followed Hyperlink" xfId="1832" builtinId="9" hidden="1"/>
    <cellStyle name="Followed Hyperlink" xfId="3668" builtinId="9" hidden="1"/>
    <cellStyle name="Followed Hyperlink" xfId="256" builtinId="9" hidden="1"/>
    <cellStyle name="Followed Hyperlink" xfId="1904" builtinId="9" hidden="1"/>
    <cellStyle name="Followed Hyperlink" xfId="3100" builtinId="9" hidden="1"/>
    <cellStyle name="Followed Hyperlink" xfId="816" builtinId="9" hidden="1"/>
    <cellStyle name="Followed Hyperlink" xfId="496" builtinId="9" hidden="1"/>
    <cellStyle name="Followed Hyperlink" xfId="1500" builtinId="9" hidden="1"/>
    <cellStyle name="Followed Hyperlink" xfId="2238" builtinId="9" hidden="1"/>
    <cellStyle name="Followed Hyperlink" xfId="2610" builtinId="9" hidden="1"/>
    <cellStyle name="Followed Hyperlink" xfId="3638" builtinId="9" hidden="1"/>
    <cellStyle name="Followed Hyperlink" xfId="802" builtinId="9" hidden="1"/>
    <cellStyle name="Followed Hyperlink" xfId="2298" builtinId="9" hidden="1"/>
    <cellStyle name="Followed Hyperlink" xfId="1816" builtinId="9" hidden="1"/>
    <cellStyle name="Followed Hyperlink" xfId="3424" builtinId="9" hidden="1"/>
    <cellStyle name="Followed Hyperlink" xfId="2446" builtinId="9" hidden="1"/>
    <cellStyle name="Followed Hyperlink" xfId="3642" builtinId="9" hidden="1"/>
    <cellStyle name="Followed Hyperlink" xfId="2804" builtinId="9" hidden="1"/>
    <cellStyle name="Followed Hyperlink" xfId="3498" builtinId="9" hidden="1"/>
    <cellStyle name="Followed Hyperlink" xfId="1380" builtinId="9" hidden="1"/>
    <cellStyle name="Followed Hyperlink" xfId="1910" builtinId="9" hidden="1"/>
    <cellStyle name="Followed Hyperlink" xfId="1094" builtinId="9" hidden="1"/>
    <cellStyle name="Followed Hyperlink" xfId="452" builtinId="9" hidden="1"/>
    <cellStyle name="Followed Hyperlink" xfId="336" builtinId="9" hidden="1"/>
    <cellStyle name="Followed Hyperlink" xfId="2762" builtinId="9" hidden="1"/>
    <cellStyle name="Followed Hyperlink" xfId="3708" builtinId="9" hidden="1"/>
    <cellStyle name="Followed Hyperlink" xfId="2454" builtinId="9" hidden="1"/>
    <cellStyle name="Followed Hyperlink" xfId="1378" builtinId="9" hidden="1"/>
    <cellStyle name="Followed Hyperlink" xfId="1594" builtinId="9" hidden="1"/>
    <cellStyle name="Followed Hyperlink" xfId="2002" builtinId="9" hidden="1"/>
    <cellStyle name="Followed Hyperlink" xfId="1542" builtinId="9" hidden="1"/>
    <cellStyle name="Followed Hyperlink" xfId="590" builtinId="9" hidden="1"/>
    <cellStyle name="Followed Hyperlink" xfId="2528" builtinId="9" hidden="1"/>
    <cellStyle name="Followed Hyperlink" xfId="3476" builtinId="9" hidden="1"/>
    <cellStyle name="Followed Hyperlink" xfId="1078" builtinId="9" hidden="1"/>
    <cellStyle name="Followed Hyperlink" xfId="3266" builtinId="9" hidden="1"/>
    <cellStyle name="Followed Hyperlink" xfId="2730" builtinId="9" hidden="1"/>
    <cellStyle name="Followed Hyperlink" xfId="3704" builtinId="9" hidden="1"/>
    <cellStyle name="Followed Hyperlink" xfId="580" builtinId="9" hidden="1"/>
    <cellStyle name="Followed Hyperlink" xfId="3574" builtinId="9" hidden="1"/>
    <cellStyle name="Followed Hyperlink" xfId="3202" builtinId="9" hidden="1"/>
    <cellStyle name="Followed Hyperlink" xfId="1756" builtinId="9" hidden="1"/>
    <cellStyle name="Followed Hyperlink" xfId="2270" builtinId="9" hidden="1"/>
    <cellStyle name="Followed Hyperlink" xfId="304" builtinId="9" hidden="1"/>
    <cellStyle name="Followed Hyperlink" xfId="2196" builtinId="9" hidden="1"/>
    <cellStyle name="Followed Hyperlink" xfId="2332" builtinId="9" hidden="1"/>
    <cellStyle name="Followed Hyperlink" xfId="1750" builtinId="9" hidden="1"/>
    <cellStyle name="Followed Hyperlink" xfId="1386" builtinId="9" hidden="1"/>
    <cellStyle name="Followed Hyperlink" xfId="1204" builtinId="9" hidden="1"/>
    <cellStyle name="Followed Hyperlink" xfId="1842" builtinId="9" hidden="1"/>
    <cellStyle name="Followed Hyperlink" xfId="318" builtinId="9" hidden="1"/>
    <cellStyle name="Followed Hyperlink" xfId="3582" builtinId="9" hidden="1"/>
    <cellStyle name="Followed Hyperlink" xfId="2778" builtinId="9" hidden="1"/>
    <cellStyle name="Followed Hyperlink" xfId="2126" builtinId="9" hidden="1"/>
    <cellStyle name="Followed Hyperlink" xfId="3196" builtinId="9" hidden="1"/>
    <cellStyle name="Followed Hyperlink" xfId="2284" builtinId="9" hidden="1"/>
    <cellStyle name="Followed Hyperlink" xfId="2992" builtinId="9" hidden="1"/>
    <cellStyle name="Followed Hyperlink" xfId="3056" builtinId="9" hidden="1"/>
    <cellStyle name="Followed Hyperlink" xfId="714" builtinId="9" hidden="1"/>
    <cellStyle name="Followed Hyperlink" xfId="784" builtinId="9" hidden="1"/>
    <cellStyle name="Followed Hyperlink" xfId="3240" builtinId="9" hidden="1"/>
    <cellStyle name="Followed Hyperlink" xfId="592" builtinId="9" hidden="1"/>
    <cellStyle name="Followed Hyperlink" xfId="3116" builtinId="9" hidden="1"/>
    <cellStyle name="Followed Hyperlink" xfId="2210" builtinId="9" hidden="1"/>
    <cellStyle name="Followed Hyperlink" xfId="2052" builtinId="9" hidden="1"/>
    <cellStyle name="Followed Hyperlink" xfId="770" builtinId="9" hidden="1"/>
    <cellStyle name="Followed Hyperlink" xfId="226" builtinId="9" hidden="1"/>
    <cellStyle name="Followed Hyperlink" xfId="1548" builtinId="9" hidden="1"/>
    <cellStyle name="Followed Hyperlink" xfId="746" builtinId="9" hidden="1"/>
    <cellStyle name="Followed Hyperlink" xfId="3606" builtinId="9" hidden="1"/>
    <cellStyle name="Followed Hyperlink" xfId="1316" builtinId="9" hidden="1"/>
    <cellStyle name="Followed Hyperlink" xfId="2366" builtinId="9" hidden="1"/>
    <cellStyle name="Followed Hyperlink" xfId="2288" builtinId="9" hidden="1"/>
    <cellStyle name="Followed Hyperlink" xfId="1356" builtinId="9" hidden="1"/>
    <cellStyle name="Followed Hyperlink" xfId="1734" builtinId="9" hidden="1"/>
    <cellStyle name="Followed Hyperlink" xfId="1080" builtinId="9" hidden="1"/>
    <cellStyle name="Followed Hyperlink" xfId="2442" builtinId="9" hidden="1"/>
    <cellStyle name="Followed Hyperlink" xfId="316" builtinId="9" hidden="1"/>
    <cellStyle name="Followed Hyperlink" xfId="3742" builtinId="9" hidden="1"/>
    <cellStyle name="Followed Hyperlink" xfId="2440" builtinId="9" hidden="1"/>
    <cellStyle name="Followed Hyperlink" xfId="1444" builtinId="9" hidden="1"/>
    <cellStyle name="Followed Hyperlink" xfId="1274" builtinId="9" hidden="1"/>
    <cellStyle name="Followed Hyperlink" xfId="3382" builtinId="9" hidden="1"/>
    <cellStyle name="Followed Hyperlink" xfId="3306" builtinId="9" hidden="1"/>
    <cellStyle name="Followed Hyperlink" xfId="1752" builtinId="9" hidden="1"/>
    <cellStyle name="Followed Hyperlink" xfId="1310" builtinId="9" hidden="1"/>
    <cellStyle name="Followed Hyperlink" xfId="101" builtinId="9" hidden="1"/>
    <cellStyle name="Followed Hyperlink" xfId="1120" builtinId="9" hidden="1"/>
    <cellStyle name="Followed Hyperlink" xfId="1662" builtinId="9" hidden="1"/>
    <cellStyle name="Followed Hyperlink" xfId="2646" builtinId="9" hidden="1"/>
    <cellStyle name="Followed Hyperlink" xfId="3130" builtinId="9" hidden="1"/>
    <cellStyle name="Followed Hyperlink" xfId="1646" builtinId="9" hidden="1"/>
    <cellStyle name="Followed Hyperlink" xfId="3416" builtinId="9" hidden="1"/>
    <cellStyle name="Followed Hyperlink" xfId="520" builtinId="9" hidden="1"/>
    <cellStyle name="Followed Hyperlink" xfId="1496" builtinId="9" hidden="1"/>
    <cellStyle name="Followed Hyperlink" xfId="2024" builtinId="9" hidden="1"/>
    <cellStyle name="Followed Hyperlink" xfId="814" builtinId="9" hidden="1"/>
    <cellStyle name="Followed Hyperlink" xfId="414" builtinId="9" hidden="1"/>
    <cellStyle name="Followed Hyperlink" xfId="1654" builtinId="9" hidden="1"/>
    <cellStyle name="Followed Hyperlink" xfId="1828" builtinId="9" hidden="1"/>
    <cellStyle name="Followed Hyperlink" xfId="2840" builtinId="9" hidden="1"/>
    <cellStyle name="Followed Hyperlink" xfId="906" builtinId="9" hidden="1"/>
    <cellStyle name="Followed Hyperlink" xfId="1396" builtinId="9" hidden="1"/>
    <cellStyle name="Followed Hyperlink" xfId="3752" builtinId="9" hidden="1"/>
    <cellStyle name="Followed Hyperlink" xfId="1900" builtinId="9" hidden="1"/>
    <cellStyle name="Followed Hyperlink" xfId="540" builtinId="9" hidden="1"/>
    <cellStyle name="Followed Hyperlink" xfId="1408" builtinId="9" hidden="1"/>
    <cellStyle name="Followed Hyperlink" xfId="3334" builtinId="9" hidden="1"/>
    <cellStyle name="Followed Hyperlink" xfId="3508" builtinId="9" hidden="1"/>
    <cellStyle name="Followed Hyperlink" xfId="2664" builtinId="9" hidden="1"/>
    <cellStyle name="Followed Hyperlink" xfId="572" builtinId="9" hidden="1"/>
    <cellStyle name="Followed Hyperlink" xfId="2802" builtinId="9" hidden="1"/>
    <cellStyle name="Followed Hyperlink" xfId="3302" builtinId="9" hidden="1"/>
    <cellStyle name="Followed Hyperlink" xfId="2930" builtinId="9" hidden="1"/>
    <cellStyle name="Followed Hyperlink" xfId="648" builtinId="9" hidden="1"/>
    <cellStyle name="Followed Hyperlink" xfId="2650" builtinId="9" hidden="1"/>
    <cellStyle name="Followed Hyperlink" xfId="3690" builtinId="9" hidden="1"/>
    <cellStyle name="Followed Hyperlink" xfId="65" builtinId="9" hidden="1"/>
    <cellStyle name="Followed Hyperlink" xfId="27" builtinId="9" hidden="1"/>
    <cellStyle name="Followed Hyperlink" xfId="360" builtinId="9" hidden="1"/>
    <cellStyle name="Followed Hyperlink" xfId="1586" builtinId="9" hidden="1"/>
    <cellStyle name="Followed Hyperlink" xfId="1630" builtinId="9" hidden="1"/>
    <cellStyle name="Followed Hyperlink" xfId="940" builtinId="9" hidden="1"/>
    <cellStyle name="Followed Hyperlink" xfId="2754" builtinId="9" hidden="1"/>
    <cellStyle name="Followed Hyperlink" xfId="3208" builtinId="9" hidden="1"/>
    <cellStyle name="Followed Hyperlink" xfId="1276" builtinId="9" hidden="1"/>
    <cellStyle name="Followed Hyperlink" xfId="3540" builtinId="9" hidden="1"/>
    <cellStyle name="Followed Hyperlink" xfId="334" builtinId="9" hidden="1"/>
    <cellStyle name="Followed Hyperlink" xfId="3532" builtinId="9" hidden="1"/>
    <cellStyle name="Followed Hyperlink" xfId="31" builtinId="9" hidden="1"/>
    <cellStyle name="Followed Hyperlink" xfId="21" builtinId="9" hidden="1"/>
    <cellStyle name="Followed Hyperlink" xfId="2410" builtinId="9" hidden="1"/>
    <cellStyle name="Followed Hyperlink" xfId="2824" builtinId="9" hidden="1"/>
    <cellStyle name="Followed Hyperlink" xfId="1174" builtinId="9" hidden="1"/>
    <cellStyle name="Followed Hyperlink" xfId="3586" builtinId="9" hidden="1"/>
    <cellStyle name="Followed Hyperlink" xfId="3140" builtinId="9" hidden="1"/>
    <cellStyle name="Followed Hyperlink" xfId="3660" builtinId="9" hidden="1"/>
    <cellStyle name="Followed Hyperlink" xfId="1262" builtinId="9" hidden="1"/>
    <cellStyle name="Followed Hyperlink" xfId="1964" builtinId="9" hidden="1"/>
    <cellStyle name="Followed Hyperlink" xfId="1620" builtinId="9" hidden="1"/>
    <cellStyle name="Followed Hyperlink" xfId="2956" builtinId="9" hidden="1"/>
    <cellStyle name="Followed Hyperlink" xfId="2554" builtinId="9" hidden="1"/>
    <cellStyle name="Followed Hyperlink" xfId="1384" builtinId="9" hidden="1"/>
    <cellStyle name="Followed Hyperlink" xfId="3470" builtinId="9" hidden="1"/>
    <cellStyle name="Followed Hyperlink" xfId="622" builtinId="9" hidden="1"/>
    <cellStyle name="Followed Hyperlink" xfId="15" builtinId="9" hidden="1"/>
    <cellStyle name="Followed Hyperlink" xfId="3270" builtinId="9" hidden="1"/>
    <cellStyle name="Followed Hyperlink" xfId="1902" builtinId="9" hidden="1"/>
    <cellStyle name="Followed Hyperlink" xfId="724" builtinId="9" hidden="1"/>
    <cellStyle name="Followed Hyperlink" xfId="3696" builtinId="9" hidden="1"/>
    <cellStyle name="Followed Hyperlink" xfId="1018" builtinId="9" hidden="1"/>
    <cellStyle name="Followed Hyperlink" xfId="1514" builtinId="9" hidden="1"/>
    <cellStyle name="Followed Hyperlink" xfId="2822" builtinId="9" hidden="1"/>
    <cellStyle name="Followed Hyperlink" xfId="3602" builtinId="9" hidden="1"/>
    <cellStyle name="Followed Hyperlink" xfId="2966" builtinId="9" hidden="1"/>
    <cellStyle name="Followed Hyperlink" xfId="1224" builtinId="9" hidden="1"/>
    <cellStyle name="Followed Hyperlink" xfId="2324" builtinId="9" hidden="1"/>
    <cellStyle name="Followed Hyperlink" xfId="3222" builtinId="9" hidden="1"/>
    <cellStyle name="Followed Hyperlink" xfId="141" builtinId="9" hidden="1"/>
    <cellStyle name="Followed Hyperlink" xfId="380" builtinId="9" hidden="1"/>
    <cellStyle name="Followed Hyperlink" xfId="864" builtinId="9" hidden="1"/>
    <cellStyle name="Followed Hyperlink" xfId="1430" builtinId="9" hidden="1"/>
    <cellStyle name="Followed Hyperlink" xfId="1038" builtinId="9" hidden="1"/>
    <cellStyle name="Followed Hyperlink" xfId="1820" builtinId="9" hidden="1"/>
    <cellStyle name="Followed Hyperlink" xfId="1450" builtinId="9" hidden="1"/>
    <cellStyle name="Followed Hyperlink" xfId="1604" builtinId="9" hidden="1"/>
    <cellStyle name="Followed Hyperlink" xfId="968" builtinId="9" hidden="1"/>
    <cellStyle name="Followed Hyperlink" xfId="3736" builtinId="9" hidden="1"/>
    <cellStyle name="Followed Hyperlink" xfId="2378" builtinId="9" hidden="1"/>
    <cellStyle name="Followed Hyperlink" xfId="3128" builtinId="9" hidden="1"/>
    <cellStyle name="Followed Hyperlink" xfId="854" builtinId="9" hidden="1"/>
    <cellStyle name="Followed Hyperlink" xfId="392" builtinId="9" hidden="1"/>
    <cellStyle name="Followed Hyperlink" xfId="924" builtinId="9" hidden="1"/>
    <cellStyle name="Followed Hyperlink" xfId="3492" builtinId="9" hidden="1"/>
    <cellStyle name="Followed Hyperlink" xfId="992" builtinId="9" hidden="1"/>
    <cellStyle name="Followed Hyperlink" xfId="2108" builtinId="9" hidden="1"/>
    <cellStyle name="Followed Hyperlink" xfId="1258" builtinId="9" hidden="1"/>
    <cellStyle name="Followed Hyperlink" xfId="3142" builtinId="9" hidden="1"/>
    <cellStyle name="Followed Hyperlink" xfId="1180" builtinId="9" hidden="1"/>
    <cellStyle name="Followed Hyperlink" xfId="1560" builtinId="9" hidden="1"/>
    <cellStyle name="Followed Hyperlink" xfId="3254" builtinId="9" hidden="1"/>
    <cellStyle name="Followed Hyperlink" xfId="199" builtinId="9" hidden="1"/>
    <cellStyle name="Followed Hyperlink" xfId="1008" builtinId="9" hidden="1"/>
    <cellStyle name="Followed Hyperlink" xfId="59" builtinId="9" hidden="1"/>
    <cellStyle name="Followed Hyperlink" xfId="3330" builtinId="9" hidden="1"/>
    <cellStyle name="Followed Hyperlink" xfId="3718" builtinId="9" hidden="1"/>
    <cellStyle name="Followed Hyperlink" xfId="1040" builtinId="9" hidden="1"/>
    <cellStyle name="Followed Hyperlink" xfId="2660" builtinId="9" hidden="1"/>
    <cellStyle name="Followed Hyperlink" xfId="1632" builtinId="9" hidden="1"/>
    <cellStyle name="Followed Hyperlink" xfId="3336" builtinId="9" hidden="1"/>
    <cellStyle name="Followed Hyperlink" xfId="1596" builtinId="9" hidden="1"/>
    <cellStyle name="Followed Hyperlink" xfId="956" builtinId="9" hidden="1"/>
    <cellStyle name="Followed Hyperlink" xfId="1538" builtinId="9" hidden="1"/>
    <cellStyle name="Followed Hyperlink" xfId="3740" builtinId="9" hidden="1"/>
    <cellStyle name="Followed Hyperlink" xfId="2862" builtinId="9" hidden="1"/>
    <cellStyle name="Followed Hyperlink" xfId="550" builtinId="9" hidden="1"/>
    <cellStyle name="Followed Hyperlink" xfId="476" builtinId="9" hidden="1"/>
    <cellStyle name="Followed Hyperlink" xfId="1066" builtinId="9" hidden="1"/>
    <cellStyle name="Followed Hyperlink" xfId="1336" builtinId="9" hidden="1"/>
    <cellStyle name="Followed Hyperlink" xfId="2866" builtinId="9" hidden="1"/>
    <cellStyle name="Followed Hyperlink" xfId="2286" builtinId="9" hidden="1"/>
    <cellStyle name="Followed Hyperlink" xfId="1056" builtinId="9" hidden="1"/>
    <cellStyle name="Followed Hyperlink" xfId="1698" builtinId="9" hidden="1"/>
    <cellStyle name="Followed Hyperlink" xfId="752" builtinId="9" hidden="1"/>
    <cellStyle name="Followed Hyperlink" xfId="3412" builtinId="9" hidden="1"/>
    <cellStyle name="Followed Hyperlink" xfId="125" builtinId="9" hidden="1"/>
    <cellStyle name="Followed Hyperlink" xfId="1856" builtinId="9" hidden="1"/>
    <cellStyle name="Followed Hyperlink" xfId="2700" builtinId="9" hidden="1"/>
    <cellStyle name="Followed Hyperlink" xfId="3604" builtinId="9" hidden="1"/>
    <cellStyle name="Followed Hyperlink" xfId="710" builtinId="9" hidden="1"/>
    <cellStyle name="Followed Hyperlink" xfId="2424" builtinId="9" hidden="1"/>
    <cellStyle name="Followed Hyperlink" xfId="1690" builtinId="9" hidden="1"/>
    <cellStyle name="Followed Hyperlink" xfId="2932" builtinId="9" hidden="1"/>
    <cellStyle name="Followed Hyperlink" xfId="3176" builtinId="9" hidden="1"/>
    <cellStyle name="Followed Hyperlink" xfId="614" builtinId="9" hidden="1"/>
    <cellStyle name="Followed Hyperlink" xfId="244" builtinId="9" hidden="1"/>
    <cellStyle name="Followed Hyperlink" xfId="384" builtinId="9" hidden="1"/>
    <cellStyle name="Followed Hyperlink" xfId="2654" builtinId="9" hidden="1"/>
    <cellStyle name="Followed Hyperlink" xfId="175" builtinId="9" hidden="1"/>
    <cellStyle name="Followed Hyperlink" xfId="3710" builtinId="9" hidden="1"/>
    <cellStyle name="Followed Hyperlink" xfId="3510" builtinId="9" hidden="1"/>
    <cellStyle name="Followed Hyperlink" xfId="1944" builtinId="9" hidden="1"/>
    <cellStyle name="Followed Hyperlink" xfId="1196" builtinId="9" hidden="1"/>
    <cellStyle name="Followed Hyperlink" xfId="3488" builtinId="9" hidden="1"/>
    <cellStyle name="Followed Hyperlink" xfId="1230" builtinId="9" hidden="1"/>
    <cellStyle name="Followed Hyperlink" xfId="171" builtinId="9" hidden="1"/>
    <cellStyle name="Followed Hyperlink" xfId="758" builtinId="9" hidden="1"/>
    <cellStyle name="Followed Hyperlink" xfId="1400" builtinId="9" hidden="1"/>
    <cellStyle name="Followed Hyperlink" xfId="1486" builtinId="9" hidden="1"/>
    <cellStyle name="Followed Hyperlink" xfId="502" builtinId="9" hidden="1"/>
    <cellStyle name="Followed Hyperlink" xfId="632" builtinId="9" hidden="1"/>
    <cellStyle name="Followed Hyperlink" xfId="700" builtinId="9" hidden="1"/>
    <cellStyle name="Followed Hyperlink" xfId="193" builtinId="9" hidden="1"/>
    <cellStyle name="Followed Hyperlink" xfId="3418" builtinId="9" hidden="1"/>
    <cellStyle name="Followed Hyperlink" xfId="1810" builtinId="9" hidden="1"/>
    <cellStyle name="Followed Hyperlink" xfId="894" builtinId="9" hidden="1"/>
    <cellStyle name="Followed Hyperlink" xfId="1978" builtinId="9" hidden="1"/>
    <cellStyle name="Followed Hyperlink" xfId="472" builtinId="9" hidden="1"/>
    <cellStyle name="Followed Hyperlink" xfId="2382" builtinId="9" hidden="1"/>
    <cellStyle name="Followed Hyperlink" xfId="988" builtinId="9" hidden="1"/>
    <cellStyle name="Followed Hyperlink" xfId="3732" builtinId="9" hidden="1"/>
    <cellStyle name="Followed Hyperlink" xfId="3464" builtinId="9" hidden="1"/>
    <cellStyle name="Followed Hyperlink" xfId="2636" builtinId="9" hidden="1"/>
    <cellStyle name="Followed Hyperlink" xfId="3468" builtinId="9" hidden="1"/>
    <cellStyle name="Followed Hyperlink" xfId="344" builtinId="9" hidden="1"/>
    <cellStyle name="Followed Hyperlink" xfId="3410" builtinId="9" hidden="1"/>
    <cellStyle name="Followed Hyperlink" xfId="2166" builtinId="9" hidden="1"/>
    <cellStyle name="Followed Hyperlink" xfId="1554" builtinId="9" hidden="1"/>
    <cellStyle name="Followed Hyperlink" xfId="2372" builtinId="9" hidden="1"/>
    <cellStyle name="Followed Hyperlink" xfId="3234" builtinId="9" hidden="1"/>
    <cellStyle name="Followed Hyperlink" xfId="1606" builtinId="9" hidden="1"/>
    <cellStyle name="Followed Hyperlink" xfId="2668" builtinId="9" hidden="1"/>
    <cellStyle name="Followed Hyperlink" xfId="3280" builtinId="9" hidden="1"/>
    <cellStyle name="Followed Hyperlink" xfId="2470" builtinId="9" hidden="1"/>
    <cellStyle name="Followed Hyperlink" xfId="782" builtinId="9" hidden="1"/>
    <cellStyle name="Followed Hyperlink" xfId="3008" builtinId="9" hidden="1"/>
    <cellStyle name="Followed Hyperlink" xfId="1508" builtinId="9" hidden="1"/>
    <cellStyle name="Followed Hyperlink" xfId="2132" builtinId="9" hidden="1"/>
    <cellStyle name="Followed Hyperlink" xfId="2846" builtinId="9" hidden="1"/>
    <cellStyle name="Followed Hyperlink" xfId="474" builtinId="9" hidden="1"/>
    <cellStyle name="Followed Hyperlink" xfId="2690" builtinId="9" hidden="1"/>
    <cellStyle name="Followed Hyperlink" xfId="282" builtinId="9" hidden="1"/>
    <cellStyle name="Followed Hyperlink" xfId="2870" builtinId="9" hidden="1"/>
    <cellStyle name="Followed Hyperlink" xfId="2776" builtinId="9" hidden="1"/>
    <cellStyle name="Followed Hyperlink" xfId="3022" builtinId="9" hidden="1"/>
    <cellStyle name="Followed Hyperlink" xfId="1334" builtinId="9" hidden="1"/>
    <cellStyle name="Followed Hyperlink" xfId="1410" builtinId="9" hidden="1"/>
    <cellStyle name="Followed Hyperlink" xfId="2874" builtinId="9" hidden="1"/>
    <cellStyle name="Followed Hyperlink" xfId="2492" builtinId="9" hidden="1"/>
    <cellStyle name="Followed Hyperlink" xfId="3588" builtinId="9" hidden="1"/>
    <cellStyle name="Followed Hyperlink" xfId="2758" builtinId="9" hidden="1"/>
    <cellStyle name="Followed Hyperlink" xfId="3118" builtinId="9" hidden="1"/>
    <cellStyle name="Followed Hyperlink" xfId="1348" builtinId="9" hidden="1"/>
    <cellStyle name="Followed Hyperlink" xfId="2736" builtinId="9" hidden="1"/>
    <cellStyle name="Followed Hyperlink" xfId="1796" builtinId="9" hidden="1"/>
    <cellStyle name="Followed Hyperlink" xfId="960" builtinId="9" hidden="1"/>
    <cellStyle name="Followed Hyperlink" xfId="95" builtinId="9" hidden="1"/>
    <cellStyle name="Followed Hyperlink" xfId="147" builtinId="9" hidden="1"/>
    <cellStyle name="Followed Hyperlink" xfId="2278" builtinId="9" hidden="1"/>
    <cellStyle name="Followed Hyperlink" xfId="586" builtinId="9" hidden="1"/>
    <cellStyle name="Followed Hyperlink" xfId="1232" builtinId="9" hidden="1"/>
    <cellStyle name="Followed Hyperlink" xfId="1130" builtinId="9" hidden="1"/>
    <cellStyle name="Followed Hyperlink" xfId="3654" builtinId="9" hidden="1"/>
    <cellStyle name="Followed Hyperlink" xfId="2800" builtinId="9" hidden="1"/>
    <cellStyle name="Followed Hyperlink" xfId="766" builtinId="9" hidden="1"/>
    <cellStyle name="Followed Hyperlink" xfId="2156" builtinId="9" hidden="1"/>
    <cellStyle name="Followed Hyperlink" xfId="3216" builtinId="9" hidden="1"/>
    <cellStyle name="Followed Hyperlink" xfId="2246" builtinId="9" hidden="1"/>
    <cellStyle name="Followed Hyperlink" xfId="1170" builtinId="9" hidden="1"/>
    <cellStyle name="Followed Hyperlink" xfId="634" builtinId="9" hidden="1"/>
    <cellStyle name="Followed Hyperlink" xfId="3460" builtinId="9" hidden="1"/>
    <cellStyle name="Followed Hyperlink" xfId="2742" builtinId="9" hidden="1"/>
    <cellStyle name="Followed Hyperlink" xfId="1612" builtinId="9" hidden="1"/>
    <cellStyle name="Followed Hyperlink" xfId="696" builtinId="9" hidden="1"/>
    <cellStyle name="Followed Hyperlink" xfId="2562" builtinId="9" hidden="1"/>
    <cellStyle name="Followed Hyperlink" xfId="332" builtinId="9" hidden="1"/>
    <cellStyle name="Followed Hyperlink" xfId="3396" builtinId="9" hidden="1"/>
    <cellStyle name="Followed Hyperlink" xfId="2774" builtinId="9" hidden="1"/>
    <cellStyle name="Followed Hyperlink" xfId="2164" builtinId="9" hidden="1"/>
    <cellStyle name="Followed Hyperlink" xfId="1766" builtinId="9" hidden="1"/>
    <cellStyle name="Followed Hyperlink" xfId="1092" builtinId="9" hidden="1"/>
    <cellStyle name="Followed Hyperlink" xfId="1968" builtinId="9" hidden="1"/>
    <cellStyle name="Followed Hyperlink" xfId="2090" builtinId="9" hidden="1"/>
    <cellStyle name="Followed Hyperlink" xfId="2500" builtinId="9" hidden="1"/>
    <cellStyle name="Followed Hyperlink" xfId="177" builtinId="9" hidden="1"/>
    <cellStyle name="Followed Hyperlink" xfId="704" builtinId="9" hidden="1"/>
    <cellStyle name="Followed Hyperlink" xfId="3762" builtinId="9" hidden="1"/>
    <cellStyle name="Followed Hyperlink" xfId="3250" builtinId="9" hidden="1"/>
    <cellStyle name="Followed Hyperlink" xfId="6" builtinId="9" hidden="1"/>
    <cellStyle name="Followed Hyperlink" xfId="2826" builtinId="9" hidden="1"/>
    <cellStyle name="Followed Hyperlink" xfId="548" builtinId="9" hidden="1"/>
    <cellStyle name="Followed Hyperlink" xfId="748" builtinId="9" hidden="1"/>
    <cellStyle name="Followed Hyperlink" xfId="1188" builtinId="9" hidden="1"/>
    <cellStyle name="Followed Hyperlink" xfId="2040" builtinId="9" hidden="1"/>
    <cellStyle name="Followed Hyperlink" xfId="510" builtinId="9" hidden="1"/>
    <cellStyle name="Followed Hyperlink" xfId="2182" builtinId="9" hidden="1"/>
    <cellStyle name="Followed Hyperlink" xfId="2964" builtinId="9" hidden="1"/>
    <cellStyle name="Followed Hyperlink" xfId="2582" builtinId="9" hidden="1"/>
    <cellStyle name="Followed Hyperlink" xfId="2418" builtinId="9" hidden="1"/>
    <cellStyle name="Followed Hyperlink" xfId="189" builtinId="9" hidden="1"/>
    <cellStyle name="Followed Hyperlink" xfId="3170" builtinId="9" hidden="1"/>
    <cellStyle name="Followed Hyperlink" xfId="2384" builtinId="9" hidden="1"/>
    <cellStyle name="Followed Hyperlink" xfId="2342" builtinId="9" hidden="1"/>
    <cellStyle name="Followed Hyperlink" xfId="3030" builtinId="9" hidden="1"/>
    <cellStyle name="Followed Hyperlink" xfId="2134" builtinId="9" hidden="1"/>
    <cellStyle name="Followed Hyperlink" xfId="2202" builtinId="9" hidden="1"/>
    <cellStyle name="Followed Hyperlink" xfId="480" builtinId="9" hidden="1"/>
    <cellStyle name="Followed Hyperlink" xfId="1942" builtinId="9" hidden="1"/>
    <cellStyle name="Followed Hyperlink" xfId="1440" builtinId="9" hidden="1"/>
    <cellStyle name="Followed Hyperlink" xfId="181" builtinId="9" hidden="1"/>
    <cellStyle name="Followed Hyperlink" xfId="2060" builtinId="9" hidden="1"/>
    <cellStyle name="Followed Hyperlink" xfId="2526" builtinId="9" hidden="1"/>
    <cellStyle name="Followed Hyperlink" xfId="3082" builtinId="9" hidden="1"/>
    <cellStyle name="Followed Hyperlink" xfId="2296" builtinId="9" hidden="1"/>
    <cellStyle name="Followed Hyperlink" xfId="1562" builtinId="9" hidden="1"/>
    <cellStyle name="Followed Hyperlink" xfId="3340" builtinId="9" hidden="1"/>
    <cellStyle name="Followed Hyperlink" xfId="2868" builtinId="9" hidden="1"/>
    <cellStyle name="Followed Hyperlink" xfId="1350" builtinId="9" hidden="1"/>
    <cellStyle name="Followed Hyperlink" xfId="1748" builtinId="9" hidden="1"/>
    <cellStyle name="Followed Hyperlink" xfId="3132" builtinId="9" hidden="1"/>
    <cellStyle name="Followed Hyperlink" xfId="1710" builtinId="9" hidden="1"/>
    <cellStyle name="Followed Hyperlink" xfId="3478" builtinId="9" hidden="1"/>
    <cellStyle name="Followed Hyperlink" xfId="2230" builtinId="9" hidden="1"/>
    <cellStyle name="Followed Hyperlink" xfId="306" builtinId="9" hidden="1"/>
    <cellStyle name="Followed Hyperlink" xfId="1478" builtinId="9" hidden="1"/>
    <cellStyle name="Followed Hyperlink" xfId="1780" builtinId="9" hidden="1"/>
    <cellStyle name="Followed Hyperlink" xfId="2386" builtinId="9" hidden="1"/>
    <cellStyle name="Followed Hyperlink" xfId="2684" builtinId="9" hidden="1"/>
    <cellStyle name="Followed Hyperlink" xfId="3186" builtinId="9" hidden="1"/>
    <cellStyle name="Followed Hyperlink" xfId="2068" builtinId="9" hidden="1"/>
    <cellStyle name="Followed Hyperlink" xfId="1760" builtinId="9" hidden="1"/>
    <cellStyle name="Followed Hyperlink" xfId="1238" builtinId="9" hidden="1"/>
    <cellStyle name="Followed Hyperlink" xfId="2346" builtinId="9" hidden="1"/>
    <cellStyle name="Followed Hyperlink" xfId="1322" builtinId="9" hidden="1"/>
    <cellStyle name="Followed Hyperlink" xfId="1286" builtinId="9" hidden="1"/>
    <cellStyle name="Followed Hyperlink" xfId="1860" builtinId="9" hidden="1"/>
    <cellStyle name="Followed Hyperlink" xfId="950" builtinId="9" hidden="1"/>
    <cellStyle name="Followed Hyperlink" xfId="826" builtinId="9" hidden="1"/>
    <cellStyle name="Followed Hyperlink" xfId="308" builtinId="9" hidden="1"/>
    <cellStyle name="Followed Hyperlink" xfId="1588" builtinId="9" hidden="1"/>
    <cellStyle name="Followed Hyperlink" xfId="1200" builtinId="9" hidden="1"/>
    <cellStyle name="Followed Hyperlink" xfId="3664" builtinId="9" hidden="1"/>
    <cellStyle name="Followed Hyperlink" xfId="2892" builtinId="9" hidden="1"/>
    <cellStyle name="Followed Hyperlink" xfId="1882" builtinId="9" hidden="1"/>
    <cellStyle name="Followed Hyperlink" xfId="103" builtinId="9" hidden="1"/>
    <cellStyle name="Followed Hyperlink" xfId="948" builtinId="9" hidden="1"/>
    <cellStyle name="Followed Hyperlink" xfId="3526" builtinId="9" hidden="1"/>
    <cellStyle name="Followed Hyperlink" xfId="3350" builtinId="9" hidden="1"/>
    <cellStyle name="Followed Hyperlink" xfId="1684" builtinId="9" hidden="1"/>
    <cellStyle name="Followed Hyperlink" xfId="598" builtinId="9" hidden="1"/>
    <cellStyle name="Followed Hyperlink" xfId="1076" builtinId="9" hidden="1"/>
    <cellStyle name="Followed Hyperlink" xfId="1490" builtinId="9" hidden="1"/>
    <cellStyle name="Followed Hyperlink" xfId="1516" builtinId="9" hidden="1"/>
    <cellStyle name="Followed Hyperlink" xfId="3452" builtinId="9" hidden="1"/>
    <cellStyle name="Followed Hyperlink" xfId="2026" builtinId="9" hidden="1"/>
    <cellStyle name="Followed Hyperlink" xfId="536" builtinId="9" hidden="1"/>
    <cellStyle name="Followed Hyperlink" xfId="83" builtinId="9" hidden="1"/>
    <cellStyle name="Followed Hyperlink" xfId="2242" builtinId="9" hidden="1"/>
    <cellStyle name="Followed Hyperlink" xfId="1002" builtinId="9" hidden="1"/>
    <cellStyle name="Followed Hyperlink" xfId="2340" builtinId="9" hidden="1"/>
    <cellStyle name="Followed Hyperlink" xfId="348" builtinId="9" hidden="1"/>
    <cellStyle name="Followed Hyperlink" xfId="416" builtinId="9" hidden="1"/>
    <cellStyle name="Followed Hyperlink" xfId="1530" builtinId="9" hidden="1"/>
    <cellStyle name="Followed Hyperlink" xfId="624" builtinId="9" hidden="1"/>
    <cellStyle name="Followed Hyperlink" xfId="1762" builtinId="9" hidden="1"/>
    <cellStyle name="Followed Hyperlink" xfId="736" builtinId="9" hidden="1"/>
    <cellStyle name="Followed Hyperlink" xfId="790" builtinId="9" hidden="1"/>
    <cellStyle name="Followed Hyperlink" xfId="1208" builtinId="9" hidden="1"/>
    <cellStyle name="Followed Hyperlink" xfId="1354" builtinId="9" hidden="1"/>
    <cellStyle name="Followed Hyperlink" xfId="1082" builtinId="9" hidden="1"/>
    <cellStyle name="Followed Hyperlink" xfId="3724" builtinId="9" hidden="1"/>
    <cellStyle name="Followed Hyperlink" xfId="1294" builtinId="9" hidden="1"/>
    <cellStyle name="Followed Hyperlink" xfId="135" builtinId="9" hidden="1"/>
    <cellStyle name="Followed Hyperlink" xfId="2682" builtinId="9" hidden="1"/>
    <cellStyle name="Followed Hyperlink" xfId="576" builtinId="9" hidden="1"/>
    <cellStyle name="Followed Hyperlink" xfId="1398" builtinId="9" hidden="1"/>
    <cellStyle name="Followed Hyperlink" xfId="3670" builtinId="9" hidden="1"/>
    <cellStyle name="Followed Hyperlink" xfId="1154" builtinId="9" hidden="1"/>
    <cellStyle name="Followed Hyperlink" xfId="1278" builtinId="9" hidden="1"/>
    <cellStyle name="Followed Hyperlink" xfId="3054" builtinId="9" hidden="1"/>
    <cellStyle name="Followed Hyperlink" xfId="1692" builtinId="9" hidden="1"/>
    <cellStyle name="Followed Hyperlink" xfId="3514" builtinId="9" hidden="1"/>
    <cellStyle name="Followed Hyperlink" xfId="1060" builtinId="9" hidden="1"/>
    <cellStyle name="Followed Hyperlink" xfId="2588" builtinId="9" hidden="1"/>
    <cellStyle name="Followed Hyperlink" xfId="3060" builtinId="9" hidden="1"/>
    <cellStyle name="Followed Hyperlink" xfId="1720" builtinId="9" hidden="1"/>
    <cellStyle name="Followed Hyperlink" xfId="3002" builtinId="9" hidden="1"/>
    <cellStyle name="Followed Hyperlink" xfId="620" builtinId="9" hidden="1"/>
    <cellStyle name="Followed Hyperlink" xfId="2258" builtinId="9" hidden="1"/>
    <cellStyle name="Followed Hyperlink" xfId="822" builtinId="9" hidden="1"/>
    <cellStyle name="Followed Hyperlink" xfId="195" builtinId="9" hidden="1"/>
    <cellStyle name="Followed Hyperlink" xfId="1616" builtinId="9" hidden="1"/>
    <cellStyle name="Followed Hyperlink" xfId="1664" builtinId="9" hidden="1"/>
    <cellStyle name="Followed Hyperlink" xfId="3404" builtinId="9" hidden="1"/>
    <cellStyle name="Followed Hyperlink" xfId="2882" builtinId="9" hidden="1"/>
    <cellStyle name="Followed Hyperlink" xfId="912" builtinId="9" hidden="1"/>
    <cellStyle name="Followed Hyperlink" xfId="3692" builtinId="9" hidden="1"/>
    <cellStyle name="Followed Hyperlink" xfId="2292" builtinId="9" hidden="1"/>
    <cellStyle name="Followed Hyperlink" xfId="628" builtinId="9" hidden="1"/>
    <cellStyle name="Followed Hyperlink" xfId="3566" builtinId="9" hidden="1"/>
    <cellStyle name="Followed Hyperlink" xfId="2586" builtinId="9" hidden="1"/>
    <cellStyle name="Followed Hyperlink" xfId="2008" builtinId="9" hidden="1"/>
    <cellStyle name="Followed Hyperlink" xfId="187" builtinId="9" hidden="1"/>
    <cellStyle name="Followed Hyperlink" xfId="618" builtinId="9" hidden="1"/>
    <cellStyle name="Followed Hyperlink" xfId="1870" builtinId="9" hidden="1"/>
    <cellStyle name="Followed Hyperlink" xfId="3364" builtinId="9" hidden="1"/>
    <cellStyle name="Followed Hyperlink" xfId="478" builtinId="9" hidden="1"/>
    <cellStyle name="Followed Hyperlink" xfId="47" builtinId="9" hidden="1"/>
    <cellStyle name="Followed Hyperlink" xfId="2820" builtinId="9" hidden="1"/>
    <cellStyle name="Followed Hyperlink" xfId="406" builtinId="9" hidden="1"/>
    <cellStyle name="Followed Hyperlink" xfId="3658" builtinId="9" hidden="1"/>
    <cellStyle name="Followed Hyperlink" xfId="3448" builtinId="9" hidden="1"/>
    <cellStyle name="Followed Hyperlink" xfId="2248" builtinId="9" hidden="1"/>
    <cellStyle name="Followed Hyperlink" xfId="1364" builtinId="9" hidden="1"/>
    <cellStyle name="Followed Hyperlink" xfId="972" builtinId="9" hidden="1"/>
    <cellStyle name="Followed Hyperlink" xfId="356" builtinId="9" hidden="1"/>
    <cellStyle name="Followed Hyperlink" xfId="740" builtinId="9" hidden="1"/>
    <cellStyle name="Followed Hyperlink" xfId="2472" builtinId="9" hidden="1"/>
    <cellStyle name="Followed Hyperlink" xfId="1954" builtinId="9" hidden="1"/>
    <cellStyle name="Followed Hyperlink" xfId="2558" builtinId="9" hidden="1"/>
    <cellStyle name="Followed Hyperlink" xfId="39" builtinId="9" hidden="1"/>
    <cellStyle name="Followed Hyperlink" xfId="2532" builtinId="9" hidden="1"/>
    <cellStyle name="Followed Hyperlink" xfId="2570" builtinId="9" hidden="1"/>
    <cellStyle name="Followed Hyperlink" xfId="1006" builtinId="9" hidden="1"/>
    <cellStyle name="Followed Hyperlink" xfId="2816" builtinId="9" hidden="1"/>
    <cellStyle name="Followed Hyperlink" xfId="408" builtinId="9" hidden="1"/>
    <cellStyle name="Followed Hyperlink" xfId="3248" builtinId="9" hidden="1"/>
    <cellStyle name="Followed Hyperlink" xfId="1428" builtinId="9" hidden="1"/>
    <cellStyle name="Followed Hyperlink" xfId="3474" builtinId="9" hidden="1"/>
    <cellStyle name="Followed Hyperlink" xfId="2696" builtinId="9" hidden="1"/>
    <cellStyle name="Followed Hyperlink" xfId="3144" builtinId="9" hidden="1"/>
    <cellStyle name="Followed Hyperlink" xfId="3484" builtinId="9" hidden="1"/>
    <cellStyle name="Followed Hyperlink" xfId="1248" builtinId="9" hidden="1"/>
    <cellStyle name="Followed Hyperlink" xfId="338" builtinId="9" hidden="1"/>
    <cellStyle name="Followed Hyperlink" xfId="2422" builtinId="9" hidden="1"/>
    <cellStyle name="Followed Hyperlink" xfId="3558" builtinId="9" hidden="1"/>
    <cellStyle name="Followed Hyperlink" xfId="522" builtinId="9" hidden="1"/>
    <cellStyle name="Followed Hyperlink" xfId="944" builtinId="9" hidden="1"/>
    <cellStyle name="Followed Hyperlink" xfId="2216" builtinId="9" hidden="1"/>
    <cellStyle name="Followed Hyperlink" xfId="25" builtinId="9" hidden="1"/>
    <cellStyle name="Followed Hyperlink" xfId="946" builtinId="9" hidden="1"/>
    <cellStyle name="Followed Hyperlink" xfId="2686" builtinId="9" hidden="1"/>
    <cellStyle name="Followed Hyperlink" xfId="2018" builtinId="9" hidden="1"/>
    <cellStyle name="Followed Hyperlink" xfId="2214" builtinId="9" hidden="1"/>
    <cellStyle name="Followed Hyperlink" xfId="33" builtinId="9" hidden="1"/>
    <cellStyle name="Followed Hyperlink" xfId="296" builtinId="9" hidden="1"/>
    <cellStyle name="Followed Hyperlink" xfId="1228" builtinId="9" hidden="1"/>
    <cellStyle name="Followed Hyperlink" xfId="2070" builtinId="9" hidden="1"/>
    <cellStyle name="Followed Hyperlink" xfId="326" builtinId="9" hidden="1"/>
    <cellStyle name="Followed Hyperlink" xfId="3278" builtinId="9" hidden="1"/>
    <cellStyle name="Followed Hyperlink" xfId="1074" builtinId="9" hidden="1"/>
    <cellStyle name="Followed Hyperlink" xfId="1906" builtinId="9" hidden="1"/>
    <cellStyle name="Followed Hyperlink" xfId="3572" builtinId="9" hidden="1"/>
    <cellStyle name="Followed Hyperlink" xfId="876" builtinId="9" hidden="1"/>
    <cellStyle name="Followed Hyperlink" xfId="2938" builtinId="9" hidden="1"/>
    <cellStyle name="Followed Hyperlink" xfId="2406" builtinId="9" hidden="1"/>
    <cellStyle name="Followed Hyperlink" xfId="674" builtinId="9" hidden="1"/>
    <cellStyle name="Followed Hyperlink" xfId="1290" builtinId="9" hidden="1"/>
    <cellStyle name="Followed Hyperlink" xfId="3086" builtinId="9" hidden="1"/>
    <cellStyle name="Followed Hyperlink" xfId="314" builtinId="9" hidden="1"/>
    <cellStyle name="Followed Hyperlink" xfId="2814" builtinId="9" hidden="1"/>
    <cellStyle name="Followed Hyperlink" xfId="77" builtinId="9" hidden="1"/>
    <cellStyle name="Followed Hyperlink" xfId="3560" builtinId="9" hidden="1"/>
    <cellStyle name="Followed Hyperlink" xfId="794" builtinId="9" hidden="1"/>
    <cellStyle name="Followed Hyperlink" xfId="2832" builtinId="9" hidden="1"/>
    <cellStyle name="Followed Hyperlink" xfId="3450" builtinId="9" hidden="1"/>
    <cellStyle name="Followed Hyperlink" xfId="2468" builtinId="9" hidden="1"/>
    <cellStyle name="Followed Hyperlink" xfId="2272" builtinId="9" hidden="1"/>
    <cellStyle name="Followed Hyperlink" xfId="3744" builtinId="9" hidden="1"/>
    <cellStyle name="Followed Hyperlink" xfId="1152" builtinId="9" hidden="1"/>
    <cellStyle name="Followed Hyperlink" xfId="702" builtinId="9" hidden="1"/>
    <cellStyle name="Followed Hyperlink" xfId="3258" builtinId="9" hidden="1"/>
    <cellStyle name="Followed Hyperlink" xfId="310" builtinId="9" hidden="1"/>
    <cellStyle name="Followed Hyperlink" xfId="370" builtinId="9" hidden="1"/>
    <cellStyle name="Followed Hyperlink" xfId="1922" builtinId="9" hidden="1"/>
    <cellStyle name="Followed Hyperlink" xfId="2066" builtinId="9" hidden="1"/>
    <cellStyle name="Followed Hyperlink" xfId="3226" builtinId="9" hidden="1"/>
    <cellStyle name="Followed Hyperlink" xfId="3646" builtinId="9" hidden="1"/>
    <cellStyle name="Followed Hyperlink" xfId="1086" builtinId="9" hidden="1"/>
    <cellStyle name="Followed Hyperlink" xfId="234" builtinId="9" hidden="1"/>
    <cellStyle name="Followed Hyperlink" xfId="2910" builtinId="9" hidden="1"/>
    <cellStyle name="Followed Hyperlink" xfId="3392" builtinId="9" hidden="1"/>
    <cellStyle name="Followed Hyperlink" xfId="1494" builtinId="9" hidden="1"/>
    <cellStyle name="Followed Hyperlink" xfId="1446" builtinId="9" hidden="1"/>
    <cellStyle name="Followed Hyperlink" xfId="1366" builtinId="9" hidden="1"/>
    <cellStyle name="Followed Hyperlink" xfId="382" builtinId="9" hidden="1"/>
    <cellStyle name="Followed Hyperlink" xfId="1492" builtinId="9" hidden="1"/>
    <cellStyle name="Followed Hyperlink" xfId="1420" builtinId="9" hidden="1"/>
    <cellStyle name="Followed Hyperlink" xfId="1628" builtinId="9" hidden="1"/>
    <cellStyle name="Followed Hyperlink" xfId="1210" builtinId="9" hidden="1"/>
    <cellStyle name="Followed Hyperlink" xfId="998" builtinId="9" hidden="1"/>
    <cellStyle name="Followed Hyperlink" xfId="1442" builtinId="9" hidden="1"/>
    <cellStyle name="Followed Hyperlink" xfId="1252" builtinId="9" hidden="1"/>
    <cellStyle name="Followed Hyperlink" xfId="215" builtinId="9" hidden="1"/>
    <cellStyle name="Followed Hyperlink" xfId="1246" builtinId="9" hidden="1"/>
    <cellStyle name="Followed Hyperlink" xfId="1104" builtinId="9" hidden="1"/>
    <cellStyle name="Followed Hyperlink" xfId="3058" builtinId="9" hidden="1"/>
    <cellStyle name="Followed Hyperlink" xfId="1192" builtinId="9" hidden="1"/>
    <cellStyle name="Followed Hyperlink" xfId="3374" builtinId="9" hidden="1"/>
    <cellStyle name="Followed Hyperlink" xfId="514" builtinId="9" hidden="1"/>
    <cellStyle name="Followed Hyperlink" xfId="1600" builtinId="9" hidden="1"/>
    <cellStyle name="Followed Hyperlink" xfId="2698" builtinId="9" hidden="1"/>
    <cellStyle name="Followed Hyperlink" xfId="516" builtinId="9" hidden="1"/>
    <cellStyle name="Followed Hyperlink" xfId="2488" builtinId="9" hidden="1"/>
    <cellStyle name="Followed Hyperlink" xfId="3156" builtinId="9" hidden="1"/>
    <cellStyle name="Followed Hyperlink" xfId="1102" builtinId="9" hidden="1"/>
    <cellStyle name="Followed Hyperlink" xfId="1552" builtinId="9" hidden="1"/>
    <cellStyle name="Followed Hyperlink" xfId="362" builtinId="9" hidden="1"/>
    <cellStyle name="Followed Hyperlink" xfId="262" builtinId="9" hidden="1"/>
    <cellStyle name="Followed Hyperlink" xfId="1776" builtinId="9" hidden="1"/>
    <cellStyle name="Followed Hyperlink" xfId="2692" builtinId="9" hidden="1"/>
    <cellStyle name="Followed Hyperlink" xfId="1958" builtinId="9" hidden="1"/>
    <cellStyle name="Followed Hyperlink" xfId="2746" builtinId="9" hidden="1"/>
    <cellStyle name="Followed Hyperlink" xfId="2796" builtinId="9" hidden="1"/>
    <cellStyle name="Followed Hyperlink" xfId="2902" builtinId="9" hidden="1"/>
    <cellStyle name="Followed Hyperlink" xfId="3544" builtinId="9" hidden="1"/>
    <cellStyle name="Followed Hyperlink" xfId="2772" builtinId="9" hidden="1"/>
    <cellStyle name="Followed Hyperlink" xfId="800" builtinId="9" hidden="1"/>
    <cellStyle name="Followed Hyperlink" xfId="3528" builtinId="9" hidden="1"/>
    <cellStyle name="Followed Hyperlink" xfId="1656" builtinId="9" hidden="1"/>
    <cellStyle name="Followed Hyperlink" xfId="2220" builtinId="9" hidden="1"/>
    <cellStyle name="Followed Hyperlink" xfId="1476" builtinId="9" hidden="1"/>
    <cellStyle name="Followed Hyperlink" xfId="2594" builtinId="9" hidden="1"/>
    <cellStyle name="Followed Hyperlink" xfId="1110" builtinId="9" hidden="1"/>
    <cellStyle name="Followed Hyperlink" xfId="698" builtinId="9" hidden="1"/>
    <cellStyle name="Followed Hyperlink" xfId="2976" builtinId="9" hidden="1"/>
    <cellStyle name="Followed Hyperlink" xfId="43" builtinId="9" hidden="1"/>
    <cellStyle name="Followed Hyperlink" xfId="1706" builtinId="9" hidden="1"/>
    <cellStyle name="Followed Hyperlink" xfId="2598" builtinId="9" hidden="1"/>
    <cellStyle name="Followed Hyperlink" xfId="81" builtinId="9" hidden="1"/>
    <cellStyle name="Followed Hyperlink" xfId="2948" builtinId="9" hidden="1"/>
    <cellStyle name="Followed Hyperlink" xfId="2688" builtinId="9" hidden="1"/>
    <cellStyle name="Followed Hyperlink" xfId="2608" builtinId="9" hidden="1"/>
    <cellStyle name="Followed Hyperlink" xfId="2836" builtinId="9" hidden="1"/>
    <cellStyle name="Followed Hyperlink" xfId="712" builtinId="9" hidden="1"/>
    <cellStyle name="Followed Hyperlink" xfId="2626" builtinId="9" hidden="1"/>
    <cellStyle name="Followed Hyperlink" xfId="866" builtinId="9" hidden="1"/>
    <cellStyle name="Followed Hyperlink" xfId="834" builtinId="9" hidden="1"/>
    <cellStyle name="Followed Hyperlink" xfId="3564" builtinId="9" hidden="1"/>
    <cellStyle name="Followed Hyperlink" xfId="762" builtinId="9" hidden="1"/>
    <cellStyle name="Followed Hyperlink" xfId="2680" builtinId="9" hidden="1"/>
    <cellStyle name="Followed Hyperlink" xfId="1504" builtinId="9" hidden="1"/>
    <cellStyle name="Followed Hyperlink" xfId="272" builtinId="9" hidden="1"/>
    <cellStyle name="Followed Hyperlink" xfId="932" builtinId="9" hidden="1"/>
    <cellStyle name="Followed Hyperlink" xfId="2300" builtinId="9" hidden="1"/>
    <cellStyle name="Followed Hyperlink" xfId="1260" builtinId="9" hidden="1"/>
    <cellStyle name="Followed Hyperlink" xfId="3384" builtinId="9" hidden="1"/>
    <cellStyle name="Followed Hyperlink" xfId="1598" builtinId="9" hidden="1"/>
    <cellStyle name="Followed Hyperlink" xfId="2186" builtinId="9" hidden="1"/>
    <cellStyle name="Followed Hyperlink" xfId="2482" builtinId="9" hidden="1"/>
    <cellStyle name="Followed Hyperlink" xfId="1218" builtinId="9" hidden="1"/>
    <cellStyle name="Followed Hyperlink" xfId="286" builtinId="9" hidden="1"/>
    <cellStyle name="Followed Hyperlink" xfId="3352" builtinId="9" hidden="1"/>
    <cellStyle name="Followed Hyperlink" xfId="1422" builtinId="9" hidden="1"/>
    <cellStyle name="Followed Hyperlink" xfId="644" builtinId="9" hidden="1"/>
    <cellStyle name="Followed Hyperlink" xfId="2116" builtinId="9" hidden="1"/>
    <cellStyle name="Followed Hyperlink" xfId="1108" builtinId="9" hidden="1"/>
    <cellStyle name="Followed Hyperlink" xfId="1042" builtinId="9" hidden="1"/>
    <cellStyle name="Followed Hyperlink" xfId="3052" builtinId="9" hidden="1"/>
    <cellStyle name="Followed Hyperlink" xfId="1330" builtinId="9" hidden="1"/>
    <cellStyle name="Followed Hyperlink" xfId="3430" builtinId="9" hidden="1"/>
    <cellStyle name="Followed Hyperlink" xfId="3042" builtinId="9" hidden="1"/>
    <cellStyle name="Followed Hyperlink" xfId="1688" builtinId="9" hidden="1"/>
    <cellStyle name="Followed Hyperlink" xfId="1058" builtinId="9" hidden="1"/>
    <cellStyle name="Followed Hyperlink" xfId="896" builtinId="9" hidden="1"/>
    <cellStyle name="Followed Hyperlink" xfId="936" builtinId="9" hidden="1"/>
    <cellStyle name="Followed Hyperlink" xfId="3368" builtinId="9" hidden="1"/>
    <cellStyle name="Followed Hyperlink" xfId="2896" builtinId="9" hidden="1"/>
    <cellStyle name="Followed Hyperlink" xfId="3716" builtinId="9" hidden="1"/>
    <cellStyle name="Followed Hyperlink" xfId="1256" builtinId="9" hidden="1"/>
    <cellStyle name="Followed Hyperlink" xfId="1798" builtinId="9" hidden="1"/>
    <cellStyle name="Followed Hyperlink" xfId="1890" builtinId="9" hidden="1"/>
    <cellStyle name="Followed Hyperlink" xfId="1872" builtinId="9" hidden="1"/>
    <cellStyle name="Followed Hyperlink" xfId="2844" builtinId="9" hidden="1"/>
    <cellStyle name="Followed Hyperlink" xfId="2852" builtinId="9" hidden="1"/>
    <cellStyle name="Followed Hyperlink" xfId="2058" builtinId="9" hidden="1"/>
    <cellStyle name="Followed Hyperlink" xfId="19" builtinId="9" hidden="1"/>
    <cellStyle name="Followed Hyperlink" xfId="902" builtinId="9" hidden="1"/>
    <cellStyle name="Followed Hyperlink" xfId="3678" builtinId="9" hidden="1"/>
    <cellStyle name="Followed Hyperlink" xfId="2336" builtinId="9" hidden="1"/>
    <cellStyle name="Followed Hyperlink" xfId="1148" builtinId="9" hidden="1"/>
    <cellStyle name="Followed Hyperlink" xfId="482" builtinId="9" hidden="1"/>
    <cellStyle name="Followed Hyperlink" xfId="2876" builtinId="9" hidden="1"/>
    <cellStyle name="Followed Hyperlink" xfId="964" builtinId="9" hidden="1"/>
    <cellStyle name="Followed Hyperlink" xfId="810" builtinId="9" hidden="1"/>
    <cellStyle name="Followed Hyperlink" xfId="2854" builtinId="9" hidden="1"/>
    <cellStyle name="Followed Hyperlink" xfId="458" builtinId="9" hidden="1"/>
    <cellStyle name="Followed Hyperlink" xfId="2194" builtinId="9" hidden="1"/>
    <cellStyle name="Followed Hyperlink" xfId="2150" builtinId="9" hidden="1"/>
    <cellStyle name="Followed Hyperlink" xfId="1522" builtinId="9" hidden="1"/>
    <cellStyle name="Followed Hyperlink" xfId="1212" builtinId="9" hidden="1"/>
    <cellStyle name="Followed Hyperlink" xfId="2850" builtinId="9" hidden="1"/>
    <cellStyle name="Followed Hyperlink" xfId="1874" builtinId="9" hidden="1"/>
    <cellStyle name="Followed Hyperlink" xfId="2190" builtinId="9" hidden="1"/>
    <cellStyle name="Followed Hyperlink" xfId="874" builtinId="9" hidden="1"/>
    <cellStyle name="Followed Hyperlink" xfId="3160" builtinId="9" hidden="1"/>
    <cellStyle name="Followed Hyperlink" xfId="1618" builtinId="9" hidden="1"/>
    <cellStyle name="Followed Hyperlink" xfId="608" builtinId="9" hidden="1"/>
    <cellStyle name="Followed Hyperlink" xfId="1360" builtinId="9" hidden="1"/>
    <cellStyle name="Followed Hyperlink" xfId="1250" builtinId="9" hidden="1"/>
    <cellStyle name="Followed Hyperlink" xfId="2178" builtinId="9" hidden="1"/>
    <cellStyle name="Followed Hyperlink" xfId="2404" builtinId="9" hidden="1"/>
    <cellStyle name="Followed Hyperlink" xfId="91" builtinId="9" hidden="1"/>
    <cellStyle name="Followed Hyperlink" xfId="2236" builtinId="9" hidden="1"/>
    <cellStyle name="Followed Hyperlink" xfId="197" builtinId="9" hidden="1"/>
    <cellStyle name="Followed Hyperlink" xfId="2148" builtinId="9" hidden="1"/>
    <cellStyle name="Followed Hyperlink" xfId="121" builtinId="9" hidden="1"/>
    <cellStyle name="Followed Hyperlink" xfId="680" builtinId="9" hidden="1"/>
    <cellStyle name="Followed Hyperlink" xfId="788" builtinId="9" hidden="1"/>
    <cellStyle name="Followed Hyperlink" xfId="3524" builtinId="9" hidden="1"/>
    <cellStyle name="Followed Hyperlink" xfId="3232" builtinId="9" hidden="1"/>
    <cellStyle name="Followed Hyperlink" xfId="2606" builtinId="9" hidden="1"/>
    <cellStyle name="Followed Hyperlink" xfId="3320" builtinId="9" hidden="1"/>
    <cellStyle name="Followed Hyperlink" xfId="3304" builtinId="9" hidden="1"/>
    <cellStyle name="Followed Hyperlink" xfId="1940" builtinId="9" hidden="1"/>
    <cellStyle name="Followed Hyperlink" xfId="3172" builtinId="9" hidden="1"/>
    <cellStyle name="Followed Hyperlink" xfId="1970" builtinId="9" hidden="1"/>
    <cellStyle name="Followed Hyperlink" xfId="1202" builtinId="9" hidden="1"/>
    <cellStyle name="Followed Hyperlink" xfId="1062" builtinId="9" hidden="1"/>
    <cellStyle name="Followed Hyperlink" xfId="2388" builtinId="9" hidden="1"/>
    <cellStyle name="Followed Hyperlink" xfId="2612" builtinId="9" hidden="1"/>
    <cellStyle name="Followed Hyperlink" xfId="600" builtinId="9" hidden="1"/>
    <cellStyle name="Followed Hyperlink" xfId="394" builtinId="9" hidden="1"/>
    <cellStyle name="Followed Hyperlink" xfId="3712" builtinId="9" hidden="1"/>
    <cellStyle name="Followed Hyperlink" xfId="734" builtinId="9" hidden="1"/>
    <cellStyle name="Followed Hyperlink" xfId="1876" builtinId="9" hidden="1"/>
    <cellStyle name="Followed Hyperlink" xfId="410" builtinId="9" hidden="1"/>
    <cellStyle name="Followed Hyperlink" xfId="240" builtinId="9" hidden="1"/>
    <cellStyle name="Followed Hyperlink" xfId="129" builtinId="9" hidden="1"/>
    <cellStyle name="Followed Hyperlink" xfId="508" builtinId="9" hidden="1"/>
    <cellStyle name="Followed Hyperlink" xfId="109" builtinId="9" hidden="1"/>
    <cellStyle name="Followed Hyperlink" xfId="2016" builtinId="9" hidden="1"/>
    <cellStyle name="Followed Hyperlink" xfId="2658" builtinId="9" hidden="1"/>
    <cellStyle name="Followed Hyperlink" xfId="368" builtinId="9" hidden="1"/>
    <cellStyle name="Followed Hyperlink" xfId="1830" builtinId="9" hidden="1"/>
    <cellStyle name="Followed Hyperlink" xfId="89" builtinId="9" hidden="1"/>
    <cellStyle name="Followed Hyperlink" xfId="2408" builtinId="9" hidden="1"/>
    <cellStyle name="Followed Hyperlink" xfId="2042" builtinId="9" hidden="1"/>
    <cellStyle name="Followed Hyperlink" xfId="302" builtinId="9" hidden="1"/>
    <cellStyle name="Followed Hyperlink" xfId="3004" builtinId="9" hidden="1"/>
    <cellStyle name="Followed Hyperlink" xfId="1198" builtinId="9" hidden="1"/>
    <cellStyle name="Followed Hyperlink" xfId="2012" builtinId="9" hidden="1"/>
    <cellStyle name="Followed Hyperlink" xfId="151" builtinId="9" hidden="1"/>
    <cellStyle name="Followed Hyperlink" xfId="916" builtinId="9" hidden="1"/>
    <cellStyle name="Followed Hyperlink" xfId="2584" builtinId="9" hidden="1"/>
    <cellStyle name="Followed Hyperlink" xfId="872" builtinId="9" hidden="1"/>
    <cellStyle name="Followed Hyperlink" xfId="3550" builtinId="9" hidden="1"/>
    <cellStyle name="Followed Hyperlink" xfId="2522" builtinId="9" hidden="1"/>
    <cellStyle name="Followed Hyperlink" xfId="3300" builtinId="9" hidden="1"/>
    <cellStyle name="Followed Hyperlink" xfId="654" builtinId="9" hidden="1"/>
    <cellStyle name="Followed Hyperlink" xfId="1566" builtinId="9" hidden="1"/>
    <cellStyle name="Followed Hyperlink" xfId="882" builtinId="9" hidden="1"/>
    <cellStyle name="Followed Hyperlink" xfId="2370" builtinId="9" hidden="1"/>
    <cellStyle name="Followed Hyperlink" xfId="824" builtinId="9" hidden="1"/>
    <cellStyle name="Followed Hyperlink" xfId="2828" builtinId="9" hidden="1"/>
    <cellStyle name="Followed Hyperlink" xfId="390" builtinId="9" hidden="1"/>
    <cellStyle name="Followed Hyperlink" xfId="534" builtinId="9" hidden="1"/>
    <cellStyle name="Followed Hyperlink" xfId="2330" builtinId="9" hidden="1"/>
    <cellStyle name="Followed Hyperlink" xfId="1308" builtinId="9" hidden="1"/>
    <cellStyle name="Followed Hyperlink" xfId="2990" builtinId="9" hidden="1"/>
    <cellStyle name="Followed Hyperlink" xfId="97" builtinId="9" hidden="1"/>
    <cellStyle name="Followed Hyperlink" xfId="2062" builtinId="9" hidden="1"/>
    <cellStyle name="Followed Hyperlink" xfId="938" builtinId="9" hidden="1"/>
    <cellStyle name="Followed Hyperlink" xfId="290" builtinId="9" hidden="1"/>
    <cellStyle name="Followed Hyperlink" xfId="3674" builtinId="9" hidden="1"/>
    <cellStyle name="Followed Hyperlink" xfId="2188" builtinId="9" hidden="1"/>
    <cellStyle name="Followed Hyperlink" xfId="1512" builtinId="9" hidden="1"/>
    <cellStyle name="Followed Hyperlink" xfId="1178" builtinId="9" hidden="1"/>
    <cellStyle name="Followed Hyperlink" xfId="79" builtinId="9" hidden="1"/>
    <cellStyle name="Followed Hyperlink" xfId="1974" builtinId="9" hidden="1"/>
    <cellStyle name="Followed Hyperlink" xfId="2096" builtinId="9" hidden="1"/>
    <cellStyle name="Followed Hyperlink" xfId="3618" builtinId="9" hidden="1"/>
    <cellStyle name="Followed Hyperlink" xfId="3088" builtinId="9" hidden="1"/>
    <cellStyle name="Followed Hyperlink" xfId="2602" builtinId="9" hidden="1"/>
    <cellStyle name="Followed Hyperlink" xfId="1834" builtinId="9" hidden="1"/>
    <cellStyle name="Followed Hyperlink" xfId="1432" builtinId="9" hidden="1"/>
    <cellStyle name="Followed Hyperlink" xfId="270" builtinId="9" hidden="1"/>
    <cellStyle name="Followed Hyperlink" xfId="1888" builtinId="9" hidden="1"/>
    <cellStyle name="Followed Hyperlink" xfId="1546" builtinId="9" hidden="1"/>
    <cellStyle name="Followed Hyperlink" xfId="1524" builtinId="9" hidden="1"/>
    <cellStyle name="Followed Hyperlink" xfId="2508" builtinId="9" hidden="1"/>
    <cellStyle name="Followed Hyperlink" xfId="1844" builtinId="9" hidden="1"/>
    <cellStyle name="Followed Hyperlink" xfId="2830" builtinId="9" hidden="1"/>
    <cellStyle name="Followed Hyperlink" xfId="2770" builtinId="9" hidden="1"/>
    <cellStyle name="Followed Hyperlink" xfId="1034" builtinId="9" hidden="1"/>
    <cellStyle name="Followed Hyperlink" xfId="1482" builtinId="9" hidden="1"/>
    <cellStyle name="Followed Hyperlink" xfId="352" builtinId="9" hidden="1"/>
    <cellStyle name="Followed Hyperlink" xfId="2972" builtinId="9" hidden="1"/>
    <cellStyle name="Followed Hyperlink" xfId="828" builtinId="9" hidden="1"/>
    <cellStyle name="Followed Hyperlink" xfId="1054" builtinId="9" hidden="1"/>
    <cellStyle name="Followed Hyperlink" xfId="1788" builtinId="9" hidden="1"/>
    <cellStyle name="Followed Hyperlink" xfId="910" builtinId="9" hidden="1"/>
    <cellStyle name="Followed Hyperlink" xfId="2920" builtinId="9" hidden="1"/>
    <cellStyle name="Followed Hyperlink" xfId="890" builtinId="9" hidden="1"/>
    <cellStyle name="Followed Hyperlink" xfId="2136" builtinId="9" hidden="1"/>
    <cellStyle name="Followed Hyperlink" xfId="3490" builtinId="9" hidden="1"/>
    <cellStyle name="Followed Hyperlink" xfId="3700" builtinId="9" hidden="1"/>
    <cellStyle name="Followed Hyperlink" xfId="3576" builtinId="9" hidden="1"/>
    <cellStyle name="Followed Hyperlink" xfId="2960" builtinId="9" hidden="1"/>
    <cellStyle name="Followed Hyperlink" xfId="1176" builtinId="9" hidden="1"/>
    <cellStyle name="Followed Hyperlink" xfId="3268" builtinId="9" hidden="1"/>
    <cellStyle name="Followed Hyperlink" xfId="1914" builtinId="9" hidden="1"/>
    <cellStyle name="Followed Hyperlink" xfId="1996" builtinId="9" hidden="1"/>
    <cellStyle name="Followed Hyperlink" xfId="2724" builtinId="9" hidden="1"/>
    <cellStyle name="Followed Hyperlink" xfId="67" builtinId="9" hidden="1"/>
    <cellStyle name="Followed Hyperlink" xfId="2888" builtinId="9" hidden="1"/>
    <cellStyle name="Followed Hyperlink" xfId="2722" builtinId="9" hidden="1"/>
    <cellStyle name="Followed Hyperlink" xfId="2678" builtinId="9" hidden="1"/>
    <cellStyle name="Followed Hyperlink" xfId="1222" builtinId="9" hidden="1"/>
    <cellStyle name="Followed Hyperlink" xfId="484" builtinId="9" hidden="1"/>
    <cellStyle name="Followed Hyperlink" xfId="1768" builtinId="9" hidden="1"/>
    <cellStyle name="Followed Hyperlink" xfId="1506" builtinId="9" hidden="1"/>
    <cellStyle name="Followed Hyperlink" xfId="852" builtinId="9" hidden="1"/>
    <cellStyle name="Followed Hyperlink" xfId="3070" builtinId="9" hidden="1"/>
    <cellStyle name="Followed Hyperlink" xfId="1908" builtinId="9" hidden="1"/>
    <cellStyle name="Followed Hyperlink" xfId="2152" builtinId="9" hidden="1"/>
    <cellStyle name="Followed Hyperlink" xfId="490" builtinId="9" hidden="1"/>
    <cellStyle name="Followed Hyperlink" xfId="107" builtinId="9" hidden="1"/>
    <cellStyle name="Followed Hyperlink" xfId="2044" builtinId="9" hidden="1"/>
    <cellStyle name="Followed Hyperlink" xfId="1146" builtinId="9" hidden="1"/>
    <cellStyle name="Followed Hyperlink" xfId="3262" builtinId="9" hidden="1"/>
    <cellStyle name="Followed Hyperlink" xfId="2046" builtinId="9" hidden="1"/>
    <cellStyle name="Followed Hyperlink" xfId="2576" builtinId="9" hidden="1"/>
    <cellStyle name="Followed Hyperlink" xfId="3244" builtinId="9" hidden="1"/>
    <cellStyle name="Followed Hyperlink" xfId="1194" builtinId="9" hidden="1"/>
    <cellStyle name="Followed Hyperlink" xfId="3158" builtinId="9" hidden="1"/>
    <cellStyle name="Followed Hyperlink" xfId="2420" builtinId="9" hidden="1"/>
    <cellStyle name="Followed Hyperlink" xfId="3722" builtinId="9" hidden="1"/>
    <cellStyle name="Followed Hyperlink" xfId="3180" builtinId="9" hidden="1"/>
    <cellStyle name="Followed Hyperlink" xfId="1502" builtinId="9" hidden="1"/>
    <cellStyle name="Followed Hyperlink" xfId="970" builtinId="9" hidden="1"/>
    <cellStyle name="Followed Hyperlink" xfId="396" builtinId="9" hidden="1"/>
    <cellStyle name="Followed Hyperlink" xfId="468" builtinId="9" hidden="1"/>
    <cellStyle name="Followed Hyperlink" xfId="2200" builtinId="9" hidden="1"/>
    <cellStyle name="Followed Hyperlink" xfId="2076" builtinId="9" hidden="1"/>
    <cellStyle name="Followed Hyperlink" xfId="2838" builtinId="9" hidden="1"/>
    <cellStyle name="Followed Hyperlink" xfId="185" builtinId="9" hidden="1"/>
    <cellStyle name="Followed Hyperlink" xfId="2020" builtinId="9" hidden="1"/>
    <cellStyle name="Followed Hyperlink" xfId="818" builtinId="9" hidden="1"/>
    <cellStyle name="Followed Hyperlink" xfId="2430" builtinId="9" hidden="1"/>
    <cellStyle name="Followed Hyperlink" xfId="53" builtinId="9" hidden="1"/>
    <cellStyle name="Followed Hyperlink" xfId="2054" builtinId="9" hidden="1"/>
    <cellStyle name="Followed Hyperlink" xfId="2140" builtinId="9" hidden="1"/>
    <cellStyle name="Followed Hyperlink" xfId="2540" builtinId="9" hidden="1"/>
    <cellStyle name="Followed Hyperlink" xfId="2158" builtinId="9" hidden="1"/>
    <cellStyle name="Followed Hyperlink" xfId="2748" builtinId="9" hidden="1"/>
    <cellStyle name="Followed Hyperlink" xfId="3324" builtinId="9" hidden="1"/>
    <cellStyle name="Followed Hyperlink" xfId="1634" builtinId="9" hidden="1"/>
    <cellStyle name="Followed Hyperlink" xfId="806" builtinId="9" hidden="1"/>
    <cellStyle name="Followed Hyperlink" xfId="524" builtinId="9" hidden="1"/>
    <cellStyle name="Followed Hyperlink" xfId="3252" builtinId="9" hidden="1"/>
    <cellStyle name="Followed Hyperlink" xfId="796" builtinId="9" hidden="1"/>
    <cellStyle name="Followed Hyperlink" xfId="1972" builtinId="9" hidden="1"/>
    <cellStyle name="Followed Hyperlink" xfId="292" builtinId="9" hidden="1"/>
    <cellStyle name="Followed Hyperlink" xfId="3136" builtinId="9" hidden="1"/>
    <cellStyle name="Followed Hyperlink" xfId="584" builtinId="9" hidden="1"/>
    <cellStyle name="Followed Hyperlink" xfId="51" builtinId="9" hidden="1"/>
    <cellStyle name="Followed Hyperlink" xfId="3080" builtinId="9" hidden="1"/>
    <cellStyle name="Followed Hyperlink" xfId="1754" builtinId="9" hidden="1"/>
    <cellStyle name="Followed Hyperlink" xfId="3518" builtinId="9" hidden="1"/>
    <cellStyle name="Followed Hyperlink" xfId="1168" builtinId="9" hidden="1"/>
    <cellStyle name="Followed Hyperlink" xfId="23" builtinId="9" hidden="1"/>
    <cellStyle name="Followed Hyperlink" xfId="1020" builtinId="9" hidden="1"/>
    <cellStyle name="Followed Hyperlink" xfId="167" builtinId="9" hidden="1"/>
    <cellStyle name="Followed Hyperlink" xfId="2192" builtinId="9" hidden="1"/>
    <cellStyle name="Followed Hyperlink" xfId="3768" builtinId="9" hidden="1"/>
    <cellStyle name="Followed Hyperlink" xfId="2732" builtinId="9" hidden="1"/>
    <cellStyle name="Followed Hyperlink" xfId="3466" builtinId="9" hidden="1"/>
    <cellStyle name="Followed Hyperlink" xfId="1746" builtinId="9" hidden="1"/>
    <cellStyle name="Followed Hyperlink" xfId="928" builtinId="9" hidden="1"/>
    <cellStyle name="Followed Hyperlink" xfId="2906" builtinId="9" hidden="1"/>
    <cellStyle name="Followed Hyperlink" xfId="1966" builtinId="9" hidden="1"/>
    <cellStyle name="Followed Hyperlink" xfId="2172" builtinId="9" hidden="1"/>
    <cellStyle name="Followed Hyperlink" xfId="1784" builtinId="9" hidden="1"/>
    <cellStyle name="Followed Hyperlink" xfId="3456" builtinId="9" hidden="1"/>
    <cellStyle name="Followed Hyperlink" xfId="2544" builtinId="9" hidden="1"/>
    <cellStyle name="Followed Hyperlink" xfId="1564" builtinId="9" hidden="1"/>
    <cellStyle name="Followed Hyperlink" xfId="3310" builtinId="9" hidden="1"/>
    <cellStyle name="Followed Hyperlink" xfId="652" builtinId="9" hidden="1"/>
    <cellStyle name="Followed Hyperlink" xfId="3554" builtinId="9" hidden="1"/>
    <cellStyle name="Followed Hyperlink" xfId="320" builtinId="9" hidden="1"/>
    <cellStyle name="Followed Hyperlink" xfId="3010" builtinId="9" hidden="1"/>
    <cellStyle name="Followed Hyperlink" xfId="3766" builtinId="9" hidden="1"/>
    <cellStyle name="Followed Hyperlink" xfId="662" builtinId="9" hidden="1"/>
    <cellStyle name="Followed Hyperlink" xfId="2078" builtinId="9" hidden="1"/>
    <cellStyle name="Followed Hyperlink" xfId="3378" builtinId="9" hidden="1"/>
    <cellStyle name="Followed Hyperlink" xfId="266" builtinId="9" hidden="1"/>
    <cellStyle name="Followed Hyperlink" xfId="2490" builtinId="9" hidden="1"/>
    <cellStyle name="Followed Hyperlink" xfId="1484" builtinId="9" hidden="1"/>
    <cellStyle name="Followed Hyperlink" xfId="2130" builtinId="9" hidden="1"/>
    <cellStyle name="Followed Hyperlink" xfId="2630" builtinId="9" hidden="1"/>
    <cellStyle name="Followed Hyperlink" xfId="3520" builtinId="9" hidden="1"/>
    <cellStyle name="Followed Hyperlink" xfId="3440" builtinId="9" hidden="1"/>
    <cellStyle name="Followed Hyperlink" xfId="664" builtinId="9" hidden="1"/>
    <cellStyle name="Followed Hyperlink" xfId="1614" builtinId="9" hidden="1"/>
    <cellStyle name="Followed Hyperlink" xfId="1718" builtinId="9" hidden="1"/>
    <cellStyle name="Followed Hyperlink" xfId="1126" builtinId="9" hidden="1"/>
    <cellStyle name="Followed Hyperlink" xfId="2250" builtinId="9" hidden="1"/>
    <cellStyle name="Followed Hyperlink" xfId="1292" builtinId="9" hidden="1"/>
    <cellStyle name="Followed Hyperlink" xfId="2022" builtinId="9" hidden="1"/>
    <cellStyle name="Followed Hyperlink" xfId="552" builtinId="9" hidden="1"/>
    <cellStyle name="Followed Hyperlink" xfId="488" builtinId="9" hidden="1"/>
    <cellStyle name="Followed Hyperlink" xfId="836" builtinId="9" hidden="1"/>
    <cellStyle name="Followed Hyperlink" xfId="2928" builtinId="9" hidden="1"/>
    <cellStyle name="Followed Hyperlink" xfId="2170" builtinId="9" hidden="1"/>
    <cellStyle name="Followed Hyperlink" xfId="99" builtinId="9" hidden="1"/>
    <cellStyle name="Followed Hyperlink" xfId="420" builtinId="9" hidden="1"/>
    <cellStyle name="Followed Hyperlink" xfId="3626" builtinId="9" hidden="1"/>
    <cellStyle name="Followed Hyperlink" xfId="41" builtinId="9" hidden="1"/>
    <cellStyle name="Followed Hyperlink" xfId="2380" builtinId="9" hidden="1"/>
    <cellStyle name="Followed Hyperlink" xfId="454" builtinId="9" hidden="1"/>
    <cellStyle name="Followed Hyperlink" xfId="3536" builtinId="9" hidden="1"/>
    <cellStyle name="Followed Hyperlink" xfId="3590" builtinId="9" hidden="1"/>
    <cellStyle name="Followed Hyperlink" xfId="3548" builtinId="9" hidden="1"/>
    <cellStyle name="Followed Hyperlink" xfId="2452" builtinId="9" hidden="1"/>
    <cellStyle name="Followed Hyperlink" xfId="1324" builtinId="9" hidden="1"/>
    <cellStyle name="Followed Hyperlink" xfId="498" builtinId="9" hidden="1"/>
    <cellStyle name="Followed Hyperlink" xfId="1346" builtinId="9" hidden="1"/>
    <cellStyle name="Followed Hyperlink" xfId="2520" builtinId="9" hidden="1"/>
    <cellStyle name="Followed Hyperlink" xfId="3282" builtinId="9" hidden="1"/>
    <cellStyle name="Followed Hyperlink" xfId="412" builtinId="9" hidden="1"/>
    <cellStyle name="Followed Hyperlink" xfId="2240" builtinId="9" hidden="1"/>
    <cellStyle name="Followed Hyperlink" xfId="1576" builtinId="9" hidden="1"/>
    <cellStyle name="Followed Hyperlink" xfId="2092" builtinId="9" hidden="1"/>
    <cellStyle name="Followed Hyperlink" xfId="2860" builtinId="9" hidden="1"/>
    <cellStyle name="Followed Hyperlink" xfId="2348" builtinId="9" hidden="1"/>
    <cellStyle name="Followed Hyperlink" xfId="3032" builtinId="9" hidden="1"/>
    <cellStyle name="Followed Hyperlink" xfId="3632" builtinId="9" hidden="1"/>
    <cellStyle name="Followed Hyperlink" xfId="1072" builtinId="9" hidden="1"/>
    <cellStyle name="Followed Hyperlink" xfId="1898" builtinId="9" hidden="1"/>
    <cellStyle name="Followed Hyperlink" xfId="1328" builtinId="9" hidden="1"/>
    <cellStyle name="Followed Hyperlink" xfId="1050" builtinId="9" hidden="1"/>
    <cellStyle name="Followed Hyperlink" xfId="1464" builtinId="9" hidden="1"/>
    <cellStyle name="Followed Hyperlink" xfId="3204" builtinId="9" hidden="1"/>
    <cellStyle name="Followed Hyperlink" xfId="456" builtinId="9" hidden="1"/>
    <cellStyle name="Followed Hyperlink" xfId="1326" builtinId="9" hidden="1"/>
    <cellStyle name="Followed Hyperlink" xfId="640" builtinId="9" hidden="1"/>
    <cellStyle name="Followed Hyperlink" xfId="3622" builtinId="9" hidden="1"/>
    <cellStyle name="Followed Hyperlink" xfId="3680" builtinId="9" hidden="1"/>
    <cellStyle name="Followed Hyperlink" xfId="2984" builtinId="9" hidden="1"/>
    <cellStyle name="Followed Hyperlink" xfId="1848" builtinId="9" hidden="1"/>
    <cellStyle name="Followed Hyperlink" xfId="2812" builtinId="9" hidden="1"/>
    <cellStyle name="Followed Hyperlink" xfId="3522" builtinId="9" hidden="1"/>
    <cellStyle name="Followed Hyperlink" xfId="3308" builtinId="9" hidden="1"/>
    <cellStyle name="Followed Hyperlink" xfId="1012" builtinId="9" hidden="1"/>
    <cellStyle name="Followed Hyperlink" xfId="2622" builtinId="9" hidden="1"/>
    <cellStyle name="Followed Hyperlink" xfId="2714" builtinId="9" hidden="1"/>
    <cellStyle name="Followed Hyperlink" xfId="2402" builtinId="9" hidden="1"/>
    <cellStyle name="Followed Hyperlink" xfId="2036" builtinId="9" hidden="1"/>
    <cellStyle name="Followed Hyperlink" xfId="2432" builtinId="9" hidden="1"/>
    <cellStyle name="Followed Hyperlink" xfId="71" builtinId="9" hidden="1"/>
    <cellStyle name="Followed Hyperlink" xfId="1896" builtinId="9" hidden="1"/>
    <cellStyle name="Followed Hyperlink" xfId="546" builtinId="9" hidden="1"/>
    <cellStyle name="Followed Hyperlink" xfId="842" builtinId="9" hidden="1"/>
    <cellStyle name="Followed Hyperlink" xfId="2206" builtinId="9" hidden="1"/>
    <cellStyle name="Followed Hyperlink" xfId="3194" builtinId="9" hidden="1"/>
    <cellStyle name="Followed Hyperlink" xfId="538" builtinId="9" hidden="1"/>
    <cellStyle name="Followed Hyperlink" xfId="2344" builtinId="9" hidden="1"/>
    <cellStyle name="Followed Hyperlink" xfId="756" builtinId="9" hidden="1"/>
    <cellStyle name="Followed Hyperlink" xfId="934" builtinId="9" hidden="1"/>
    <cellStyle name="Followed Hyperlink" xfId="656" builtinId="9" hidden="1"/>
    <cellStyle name="Followed Hyperlink" xfId="1184" builtinId="9" hidden="1"/>
    <cellStyle name="Followed Hyperlink" xfId="3146" builtinId="9" hidden="1"/>
    <cellStyle name="Followed Hyperlink" xfId="2080" builtinId="9" hidden="1"/>
    <cellStyle name="Followed Hyperlink" xfId="3168" builtinId="9" hidden="1"/>
    <cellStyle name="Followed Hyperlink" xfId="3458" builtinId="9" hidden="1"/>
    <cellStyle name="Followed Hyperlink" xfId="2734" builtinId="9" hidden="1"/>
    <cellStyle name="Followed Hyperlink" xfId="2010" builtinId="9" hidden="1"/>
    <cellStyle name="Followed Hyperlink" xfId="1010" builtinId="9" hidden="1"/>
    <cellStyle name="Followed Hyperlink" xfId="558" builtinId="9" hidden="1"/>
    <cellStyle name="Followed Hyperlink" xfId="3272" builtinId="9" hidden="1"/>
    <cellStyle name="Followed Hyperlink" xfId="1142" builtinId="9" hidden="1"/>
    <cellStyle name="Followed Hyperlink" xfId="2142" builtinId="9" hidden="1"/>
    <cellStyle name="Followed Hyperlink" xfId="3318" builtinId="9" hidden="1"/>
    <cellStyle name="Followed Hyperlink" xfId="918" builtinId="9" hidden="1"/>
    <cellStyle name="Followed Hyperlink" xfId="1186" builtinId="9" hidden="1"/>
    <cellStyle name="Followed Hyperlink" xfId="2538" builtinId="9" hidden="1"/>
    <cellStyle name="Followed Hyperlink" xfId="2428" builtinId="9" hidden="1"/>
    <cellStyle name="Followed Hyperlink" xfId="1624" builtinId="9" hidden="1"/>
    <cellStyle name="Followed Hyperlink" xfId="1376" builtinId="9" hidden="1"/>
    <cellStyle name="Followed Hyperlink" xfId="1462" builtinId="9" hidden="1"/>
    <cellStyle name="Followed Hyperlink" xfId="1928" builtinId="9" hidden="1"/>
    <cellStyle name="Followed Hyperlink" xfId="3076" builtinId="9" hidden="1"/>
    <cellStyle name="Followed Hyperlink" xfId="1572" builtinId="9" hidden="1"/>
    <cellStyle name="Followed Hyperlink" xfId="3214" builtinId="9" hidden="1"/>
    <cellStyle name="Followed Hyperlink" xfId="2790" builtinId="9" hidden="1"/>
    <cellStyle name="Followed Hyperlink" xfId="1786" builtinId="9" hidden="1"/>
    <cellStyle name="Followed Hyperlink" xfId="1144" builtinId="9" hidden="1"/>
    <cellStyle name="Followed Hyperlink" xfId="1016" builtinId="9" hidden="1"/>
    <cellStyle name="Followed Hyperlink" xfId="1090" builtinId="9" hidden="1"/>
    <cellStyle name="Followed Hyperlink" xfId="2098" builtinId="9" hidden="1"/>
    <cellStyle name="Followed Hyperlink" xfId="3066" builtinId="9" hidden="1"/>
    <cellStyle name="Followed Hyperlink" xfId="630" builtinId="9" hidden="1"/>
    <cellStyle name="Followed Hyperlink" xfId="1744" builtinId="9" hidden="1"/>
    <cellStyle name="Followed Hyperlink" xfId="1738" builtinId="9" hidden="1"/>
    <cellStyle name="Followed Hyperlink" xfId="1160" builtinId="9" hidden="1"/>
    <cellStyle name="Followed Hyperlink" xfId="1926" builtinId="9" hidden="1"/>
    <cellStyle name="Followed Hyperlink" xfId="3686" builtinId="9" hidden="1"/>
    <cellStyle name="Followed Hyperlink" xfId="1434" builtinId="9" hidden="1"/>
    <cellStyle name="Followed Hyperlink" xfId="209" builtinId="9" hidden="1"/>
    <cellStyle name="Followed Hyperlink" xfId="2728" builtinId="9" hidden="1"/>
    <cellStyle name="Followed Hyperlink" xfId="2614" builtinId="9" hidden="1"/>
    <cellStyle name="Followed Hyperlink" xfId="2880" builtinId="9" hidden="1"/>
    <cellStyle name="Followed Hyperlink" xfId="3406" builtinId="9" hidden="1"/>
    <cellStyle name="Followed Hyperlink" xfId="1730" builtinId="9" hidden="1"/>
    <cellStyle name="Followed Hyperlink" xfId="2674" builtinId="9" hidden="1"/>
    <cellStyle name="Followed Hyperlink" xfId="2494" builtinId="9" hidden="1"/>
    <cellStyle name="Followed Hyperlink" xfId="2050" builtinId="9" hidden="1"/>
    <cellStyle name="Followed Hyperlink" xfId="298" builtinId="9" hidden="1"/>
    <cellStyle name="Followed Hyperlink" xfId="2234" builtinId="9" hidden="1"/>
    <cellStyle name="Followed Hyperlink" xfId="1962" builtinId="9" hidden="1"/>
    <cellStyle name="Followed Hyperlink" xfId="2084" builtinId="9" hidden="1"/>
    <cellStyle name="Followed Hyperlink" xfId="1242" builtinId="9" hidden="1"/>
    <cellStyle name="Followed Hyperlink" xfId="862" builtinId="9" hidden="1"/>
    <cellStyle name="Followed Hyperlink" xfId="2756" builtinId="9" hidden="1"/>
    <cellStyle name="Followed Hyperlink" xfId="430" builtinId="9" hidden="1"/>
    <cellStyle name="Followed Hyperlink" xfId="2006" builtinId="9" hidden="1"/>
    <cellStyle name="Followed Hyperlink" xfId="1854" builtinId="9" hidden="1"/>
    <cellStyle name="Followed Hyperlink" xfId="3652" builtinId="9" hidden="1"/>
    <cellStyle name="Followed Hyperlink" xfId="3756" builtinId="9" hidden="1"/>
    <cellStyle name="Followed Hyperlink" xfId="1980" builtinId="9" hidden="1"/>
    <cellStyle name="Followed Hyperlink" xfId="1510" builtinId="9" hidden="1"/>
    <cellStyle name="Followed Hyperlink" xfId="260" builtinId="9" hidden="1"/>
    <cellStyle name="Followed Hyperlink" xfId="111" builtinId="9" hidden="1"/>
    <cellStyle name="Followed Hyperlink" xfId="364" builtinId="9" hidden="1"/>
    <cellStyle name="Followed Hyperlink" xfId="230" builtinId="9" hidden="1"/>
    <cellStyle name="Followed Hyperlink" xfId="2922" builtinId="9" hidden="1"/>
    <cellStyle name="Followed Hyperlink" xfId="1344" builtinId="9" hidden="1"/>
    <cellStyle name="Followed Hyperlink" xfId="1240" builtinId="9" hidden="1"/>
    <cellStyle name="Followed Hyperlink" xfId="2712" builtinId="9" hidden="1"/>
    <cellStyle name="Followed Hyperlink" xfId="2524" builtinId="9" hidden="1"/>
    <cellStyle name="Followed Hyperlink" xfId="980" builtinId="9" hidden="1"/>
    <cellStyle name="Followed Hyperlink" xfId="2320" builtinId="9" hidden="1"/>
    <cellStyle name="Followed Hyperlink" xfId="1070" builtinId="9" hidden="1"/>
    <cellStyle name="Followed Hyperlink" xfId="163" builtinId="9" hidden="1"/>
    <cellStyle name="Followed Hyperlink" xfId="2988" builtinId="9" hidden="1"/>
    <cellStyle name="Followed Hyperlink" xfId="1878" builtinId="9" hidden="1"/>
    <cellStyle name="Followed Hyperlink" xfId="2160" builtinId="9" hidden="1"/>
    <cellStyle name="Followed Hyperlink" xfId="1592" builtinId="9" hidden="1"/>
    <cellStyle name="Followed Hyperlink" xfId="2716" builtinId="9" hidden="1"/>
    <cellStyle name="Followed Hyperlink" xfId="3166" builtinId="9" hidden="1"/>
    <cellStyle name="Followed Hyperlink" xfId="3682" builtinId="9" hidden="1"/>
    <cellStyle name="Followed Hyperlink" xfId="1046" builtinId="9" hidden="1"/>
    <cellStyle name="Followed Hyperlink" xfId="2204" builtinId="9" hidden="1"/>
    <cellStyle name="Followed Hyperlink" xfId="2986" builtinId="9" hidden="1"/>
    <cellStyle name="Followed Hyperlink" xfId="207" builtinId="9" hidden="1"/>
    <cellStyle name="Followed Hyperlink" xfId="2400" builtinId="9" hidden="1"/>
    <cellStyle name="Followed Hyperlink" xfId="1414" builtinId="9" hidden="1"/>
    <cellStyle name="Followed Hyperlink" xfId="1332" builtinId="9" hidden="1"/>
    <cellStyle name="Followed Hyperlink" xfId="2782" builtinId="9" hidden="1"/>
    <cellStyle name="Followed Hyperlink" xfId="554" builtinId="9" hidden="1"/>
    <cellStyle name="Followed Hyperlink" xfId="1758" builtinId="9" hidden="1"/>
    <cellStyle name="Followed Hyperlink" xfId="1994" builtinId="9" hidden="1"/>
    <cellStyle name="Followed Hyperlink" xfId="3294" builtinId="9" hidden="1"/>
    <cellStyle name="Followed Hyperlink" xfId="3284" builtinId="9" hidden="1"/>
    <cellStyle name="Followed Hyperlink" xfId="3212" builtinId="9" hidden="1"/>
    <cellStyle name="Followed Hyperlink" xfId="1456" builtinId="9" hidden="1"/>
    <cellStyle name="Followed Hyperlink" xfId="2998" builtinId="9" hidden="1"/>
    <cellStyle name="Followed Hyperlink" xfId="2354" builtinId="9" hidden="1"/>
    <cellStyle name="Followed Hyperlink" xfId="892" builtinId="9" hidden="1"/>
    <cellStyle name="Followed Hyperlink" xfId="730" builtinId="9" hidden="1"/>
    <cellStyle name="Followed Hyperlink" xfId="914" builtinId="9" hidden="1"/>
    <cellStyle name="Followed Hyperlink" xfId="684" builtinId="9" hidden="1"/>
    <cellStyle name="Followed Hyperlink" xfId="2438" builtinId="9" hidden="1"/>
    <cellStyle name="Followed Hyperlink" xfId="1930" builtinId="9" hidden="1"/>
    <cellStyle name="Followed Hyperlink" xfId="2752" builtinId="9" hidden="1"/>
    <cellStyle name="Followed Hyperlink" xfId="3150" builtinId="9" hidden="1"/>
    <cellStyle name="Followed Hyperlink" xfId="1064" builtinId="9" hidden="1"/>
    <cellStyle name="Followed Hyperlink" xfId="3592" builtinId="9" hidden="1"/>
    <cellStyle name="Followed Hyperlink" xfId="2708" builtinId="9" hidden="1"/>
    <cellStyle name="Followed Hyperlink" xfId="2244" builtinId="9" hidden="1"/>
    <cellStyle name="Followed Hyperlink" xfId="2574" builtinId="9" hidden="1"/>
    <cellStyle name="Followed Hyperlink" xfId="3542" builtinId="9" hidden="1"/>
    <cellStyle name="Followed Hyperlink" xfId="378" builtinId="9" hidden="1"/>
    <cellStyle name="Followed Hyperlink" xfId="3298" builtinId="9" hidden="1"/>
    <cellStyle name="Followed Hyperlink" xfId="294" builtinId="9" hidden="1"/>
    <cellStyle name="Followed Hyperlink" xfId="2478" builtinId="9" hidden="1"/>
    <cellStyle name="Followed Hyperlink" xfId="402" builtinId="9" hidden="1"/>
    <cellStyle name="Followed Hyperlink" xfId="424" builtinId="9" hidden="1"/>
    <cellStyle name="Followed Hyperlink" xfId="976" builtinId="9" hidden="1"/>
    <cellStyle name="Followed Hyperlink" xfId="1472" builtinId="9" hidden="1"/>
    <cellStyle name="Followed Hyperlink" xfId="2718" builtinId="9" hidden="1"/>
    <cellStyle name="Followed Hyperlink" xfId="8" builtinId="9" hidden="1"/>
    <cellStyle name="Followed Hyperlink" xfId="149" builtinId="9" hidden="1"/>
    <cellStyle name="Followed Hyperlink" xfId="978" builtinId="9" hidden="1"/>
    <cellStyle name="Followed Hyperlink" xfId="219" builtinId="9" hidden="1"/>
    <cellStyle name="Followed Hyperlink" xfId="85" builtinId="9" hidden="1"/>
    <cellStyle name="Followed Hyperlink" xfId="908" builtinId="9" hidden="1"/>
    <cellStyle name="Followed Hyperlink" xfId="1826" builtinId="9" hidden="1"/>
    <cellStyle name="Followed Hyperlink" xfId="268" builtinId="9" hidden="1"/>
    <cellStyle name="Followed Hyperlink" xfId="1164" builtinId="9" hidden="1"/>
    <cellStyle name="Followed Hyperlink" xfId="3138" builtinId="9" hidden="1"/>
    <cellStyle name="Followed Hyperlink" xfId="1556" builtinId="9" hidden="1"/>
    <cellStyle name="Followed Hyperlink" xfId="1622" builtinId="9" hidden="1"/>
    <cellStyle name="Followed Hyperlink" xfId="2436" builtinId="9" hidden="1"/>
    <cellStyle name="Followed Hyperlink" xfId="1732" builtinId="9" hidden="1"/>
    <cellStyle name="Followed Hyperlink" xfId="3398" builtinId="9" hidden="1"/>
    <cellStyle name="Followed Hyperlink" xfId="1044" builtinId="9" hidden="1"/>
    <cellStyle name="Followed Hyperlink" xfId="1088" builtinId="9" hidden="1"/>
    <cellStyle name="Followed Hyperlink" xfId="1172" builtinId="9" hidden="1"/>
    <cellStyle name="Followed Hyperlink" xfId="3114" builtinId="9" hidden="1"/>
    <cellStyle name="Followed Hyperlink" xfId="3434" builtinId="9" hidden="1"/>
    <cellStyle name="Followed Hyperlink" xfId="1550" builtinId="9" hidden="1"/>
    <cellStyle name="Followed Hyperlink" xfId="2644" builtinId="9" hidden="1"/>
    <cellStyle name="Followed Hyperlink" xfId="2314" builtinId="9" hidden="1"/>
    <cellStyle name="Followed Hyperlink" xfId="2978" builtinId="9" hidden="1"/>
    <cellStyle name="Followed Hyperlink" xfId="2642" builtinId="9" hidden="1"/>
    <cellStyle name="Followed Hyperlink" xfId="2312" builtinId="9" hidden="1"/>
    <cellStyle name="Followed Hyperlink" xfId="448" builtinId="9" hidden="1"/>
    <cellStyle name="Followed Hyperlink" xfId="3496" builtinId="9" hidden="1"/>
    <cellStyle name="Followed Hyperlink" xfId="1138" builtinId="9" hidden="1"/>
    <cellStyle name="Followed Hyperlink" xfId="3288" builtinId="9" hidden="1"/>
    <cellStyle name="Followed Hyperlink" xfId="2710" builtinId="9" hidden="1"/>
    <cellStyle name="Followed Hyperlink" xfId="1392" builtinId="9" hidden="1"/>
    <cellStyle name="Followed Hyperlink" xfId="2794" builtinId="9" hidden="1"/>
    <cellStyle name="Followed Hyperlink" xfId="594" builtinId="9" hidden="1"/>
    <cellStyle name="Followed Hyperlink" xfId="1418" builtinId="9" hidden="1"/>
    <cellStyle name="Followed Hyperlink" xfId="434" builtinId="9" hidden="1"/>
    <cellStyle name="Followed Hyperlink" xfId="3210" builtinId="9" hidden="1"/>
    <cellStyle name="Followed Hyperlink" xfId="2218" builtinId="9" hidden="1"/>
    <cellStyle name="Followed Hyperlink" xfId="3074" builtinId="9" hidden="1"/>
    <cellStyle name="Followed Hyperlink" xfId="3218" builtinId="9" hidden="1"/>
    <cellStyle name="Followed Hyperlink" xfId="1028" builtinId="9" hidden="1"/>
    <cellStyle name="Followed Hyperlink" xfId="3028" builtinId="9" hidden="1"/>
    <cellStyle name="Followed Hyperlink" xfId="3594" builtinId="9" hidden="1"/>
    <cellStyle name="Followed Hyperlink" xfId="2498" builtinId="9" hidden="1"/>
    <cellStyle name="Followed Hyperlink" xfId="2940" builtinId="9" hidden="1"/>
    <cellStyle name="Followed Hyperlink" xfId="596" builtinId="9" hidden="1"/>
    <cellStyle name="Followed Hyperlink" xfId="432" builtinId="9" hidden="1"/>
    <cellStyle name="Followed Hyperlink" xfId="720" builtinId="9" hidden="1"/>
    <cellStyle name="Followed Hyperlink" xfId="3358" builtinId="9" hidden="1"/>
    <cellStyle name="Followed Hyperlink" xfId="3322" builtinId="9" hidden="1"/>
    <cellStyle name="Followed Hyperlink" xfId="2426" builtinId="9" hidden="1"/>
    <cellStyle name="Followed Hyperlink" xfId="1388" builtinId="9" hidden="1"/>
    <cellStyle name="Followed Hyperlink" xfId="1314" builtinId="9" hidden="1"/>
    <cellStyle name="Followed Hyperlink" xfId="4" builtinId="9" hidden="1"/>
    <cellStyle name="Followed Hyperlink" xfId="2886" builtinId="9" hidden="1"/>
    <cellStyle name="Followed Hyperlink" xfId="1458" builtinId="9" hidden="1"/>
    <cellStyle name="Followed Hyperlink" xfId="3184" builtinId="9" hidden="1"/>
    <cellStyle name="Followed Hyperlink" xfId="706" builtinId="9" hidden="1"/>
    <cellStyle name="Followed Hyperlink" xfId="798" builtinId="9" hidden="1"/>
    <cellStyle name="Followed Hyperlink" xfId="366" builtinId="9" hidden="1"/>
    <cellStyle name="Followed Hyperlink" xfId="1742" builtinId="9" hidden="1"/>
    <cellStyle name="Followed Hyperlink" xfId="1368" builtinId="9" hidden="1"/>
    <cellStyle name="Followed Hyperlink" xfId="2760" builtinId="9" hidden="1"/>
    <cellStyle name="Followed Hyperlink" xfId="858" builtinId="9" hidden="1"/>
    <cellStyle name="Followed Hyperlink" xfId="3556" builtinId="9" hidden="1"/>
    <cellStyle name="Followed Hyperlink" xfId="3188" builtinId="9" hidden="1"/>
    <cellStyle name="Followed Hyperlink" xfId="1214" builtinId="9" hidden="1"/>
    <cellStyle name="Followed Hyperlink" xfId="2390" builtinId="9" hidden="1"/>
    <cellStyle name="Followed Hyperlink" xfId="3480" builtinId="9" hidden="1"/>
    <cellStyle name="Followed Hyperlink" xfId="562" builtinId="9" hidden="1"/>
    <cellStyle name="Followed Hyperlink" xfId="518" builtinId="9" hidden="1"/>
    <cellStyle name="Followed Hyperlink" xfId="3628" builtinId="9" hidden="1"/>
    <cellStyle name="Followed Hyperlink" xfId="3018" builtinId="9" hidden="1"/>
    <cellStyle name="Followed Hyperlink" xfId="3134" builtinId="9" hidden="1"/>
    <cellStyle name="Followed Hyperlink" xfId="678" builtinId="9" hidden="1"/>
    <cellStyle name="Followed Hyperlink" xfId="3546" builtinId="9" hidden="1"/>
    <cellStyle name="Followed Hyperlink" xfId="3016" builtinId="9" hidden="1"/>
    <cellStyle name="Followed Hyperlink" xfId="1666" builtinId="9" hidden="1"/>
    <cellStyle name="Followed Hyperlink" xfId="3620" builtinId="9" hidden="1"/>
    <cellStyle name="Followed Hyperlink" xfId="1916" builtinId="9" hidden="1"/>
    <cellStyle name="Followed Hyperlink" xfId="2706" builtinId="9" hidden="1"/>
    <cellStyle name="Followed Hyperlink" xfId="3552" builtinId="9" hidden="1"/>
    <cellStyle name="Followed Hyperlink" xfId="2110" builtinId="9" hidden="1"/>
    <cellStyle name="Followed Hyperlink" xfId="542" builtinId="9" hidden="1"/>
    <cellStyle name="Followed Hyperlink" xfId="1106" builtinId="9" hidden="1"/>
    <cellStyle name="Followed Hyperlink" xfId="2014" builtinId="9" hidden="1"/>
    <cellStyle name="Followed Hyperlink" xfId="3342" builtinId="9" hidden="1"/>
    <cellStyle name="Followed Hyperlink" xfId="2" builtinId="9" hidden="1"/>
    <cellStyle name="Followed Hyperlink" xfId="3580" builtinId="9" hidden="1"/>
    <cellStyle name="Followed Hyperlink" xfId="3094" builtinId="9" hidden="1"/>
    <cellStyle name="Followed Hyperlink" xfId="2536" builtinId="9" hidden="1"/>
    <cellStyle name="Followed Hyperlink" xfId="404" builtinId="9" hidden="1"/>
    <cellStyle name="Followed Hyperlink" xfId="2786" builtinId="9" hidden="1"/>
    <cellStyle name="Followed Hyperlink" xfId="2100" builtinId="9" hidden="1"/>
    <cellStyle name="Followed Hyperlink" xfId="2704" builtinId="9" hidden="1"/>
    <cellStyle name="Followed Hyperlink" xfId="113" builtinId="9" hidden="1"/>
    <cellStyle name="Followed Hyperlink" xfId="2632" builtinId="9" hidden="1"/>
    <cellStyle name="Followed Hyperlink" xfId="2396" builtinId="9" hidden="1"/>
    <cellStyle name="Followed Hyperlink" xfId="3758" builtinId="9" hidden="1"/>
    <cellStyle name="Followed Hyperlink" xfId="438" builtinId="9" hidden="1"/>
    <cellStyle name="Followed Hyperlink" xfId="1960" builtinId="9" hidden="1"/>
    <cellStyle name="Followed Hyperlink" xfId="3568" builtinId="9" hidden="1"/>
    <cellStyle name="Followed Hyperlink" xfId="1712" builtinId="9" hidden="1"/>
    <cellStyle name="Followed Hyperlink" xfId="1318" builtinId="9" hidden="1"/>
    <cellStyle name="Followed Hyperlink" xfId="682" builtinId="9" hidden="1"/>
    <cellStyle name="Followed Hyperlink" xfId="169" builtinId="9" hidden="1"/>
    <cellStyle name="Followed Hyperlink" xfId="3236" builtinId="9" hidden="1"/>
    <cellStyle name="Followed Hyperlink" xfId="1236" builtinId="9" hidden="1"/>
    <cellStyle name="Followed Hyperlink" xfId="2460" builtinId="9" hidden="1"/>
    <cellStyle name="Followed Hyperlink" xfId="1206" builtinId="9" hidden="1"/>
    <cellStyle name="Followed Hyperlink" xfId="143" builtinId="9" hidden="1"/>
    <cellStyle name="Followed Hyperlink" xfId="650" builtinId="9" hidden="1"/>
    <cellStyle name="Followed Hyperlink" xfId="1694" builtinId="9" hidden="1"/>
    <cellStyle name="Followed Hyperlink" xfId="3534" builtinId="9" hidden="1"/>
    <cellStyle name="Followed Hyperlink" xfId="3714" builtinId="9" hidden="1"/>
    <cellStyle name="Followed Hyperlink" xfId="1652" builtinId="9" hidden="1"/>
    <cellStyle name="Followed Hyperlink" xfId="276" builtinId="9" hidden="1"/>
    <cellStyle name="Followed Hyperlink" xfId="974" builtinId="9" hidden="1"/>
    <cellStyle name="Followed Hyperlink" xfId="1956" builtinId="9" hidden="1"/>
    <cellStyle name="Followed Hyperlink" xfId="1116" builtinId="9" hidden="1"/>
    <cellStyle name="Followed Hyperlink" xfId="422" builtinId="9" hidden="1"/>
    <cellStyle name="Followed Hyperlink" xfId="1672" builtinId="9" hidden="1"/>
    <cellStyle name="Followed Hyperlink" xfId="778" builtinId="9" hidden="1"/>
    <cellStyle name="Followed Hyperlink" xfId="3328" builtinId="9" hidden="1"/>
    <cellStyle name="Followed Hyperlink" xfId="3428" builtinId="9" hidden="1"/>
    <cellStyle name="Followed Hyperlink" xfId="830" builtinId="9" hidden="1"/>
    <cellStyle name="Followed Hyperlink" xfId="1264" builtinId="9" hidden="1"/>
    <cellStyle name="Followed Hyperlink" xfId="1982" builtinId="9" hidden="1"/>
    <cellStyle name="Followed Hyperlink" xfId="2212" builtinId="9" hidden="1"/>
    <cellStyle name="Followed Hyperlink" xfId="3162" builtinId="9" hidden="1"/>
    <cellStyle name="Followed Hyperlink" xfId="3040" builtinId="9" hidden="1"/>
    <cellStyle name="Followed Hyperlink" xfId="2398" builtinId="9" hidden="1"/>
    <cellStyle name="Followed Hyperlink" xfId="3092" builtinId="9" hidden="1"/>
    <cellStyle name="Followed Hyperlink" xfId="3198" builtinId="9" hidden="1"/>
    <cellStyle name="Followed Hyperlink" xfId="570" builtinId="9" hidden="1"/>
    <cellStyle name="Followed Hyperlink" xfId="3370" builtinId="9" hidden="1"/>
    <cellStyle name="Followed Hyperlink" xfId="3426" builtinId="9" hidden="1"/>
    <cellStyle name="Followed Hyperlink" xfId="173" builtinId="9" hidden="1"/>
    <cellStyle name="Followed Hyperlink" xfId="1140" builtinId="9" hidden="1"/>
    <cellStyle name="Followed Hyperlink" xfId="2618" builtinId="9" hidden="1"/>
    <cellStyle name="Followed Hyperlink" xfId="236" builtinId="9" hidden="1"/>
    <cellStyle name="Followed Hyperlink" xfId="1696" builtinId="9" hidden="1"/>
    <cellStyle name="Followed Hyperlink" xfId="2994" builtinId="9" hidden="1"/>
    <cellStyle name="Followed Hyperlink" xfId="3438" builtinId="9" hidden="1"/>
    <cellStyle name="Followed Hyperlink" xfId="2064" builtinId="9" hidden="1"/>
    <cellStyle name="Followed Hyperlink" xfId="440" builtinId="9" hidden="1"/>
    <cellStyle name="Followed Hyperlink" xfId="2798" builtinId="9" hidden="1"/>
    <cellStyle name="Followed Hyperlink" xfId="1802" builtinId="9" hidden="1"/>
    <cellStyle name="Followed Hyperlink" xfId="764" builtinId="9" hidden="1"/>
    <cellStyle name="Followed Hyperlink" xfId="3326" builtinId="9" hidden="1"/>
    <cellStyle name="Followed Hyperlink" xfId="900" builtinId="9" hidden="1"/>
    <cellStyle name="Followed Hyperlink" xfId="3078" builtinId="9" hidden="1"/>
    <cellStyle name="Followed Hyperlink" xfId="3120" builtinId="9" hidden="1"/>
    <cellStyle name="Followed Hyperlink" xfId="1004" builtinId="9" hidden="1"/>
    <cellStyle name="Followed Hyperlink" xfId="1312" builtinId="9" hidden="1"/>
    <cellStyle name="Followed Hyperlink" xfId="860" builtinId="9" hidden="1"/>
    <cellStyle name="Followed Hyperlink" xfId="3584" builtinId="9" hidden="1"/>
    <cellStyle name="Followed Hyperlink" xfId="2000" builtinId="9" hidden="1"/>
    <cellStyle name="Followed Hyperlink" xfId="1536" builtinId="9" hidden="1"/>
    <cellStyle name="Followed Hyperlink" xfId="3064" builtinId="9" hidden="1"/>
    <cellStyle name="Followed Hyperlink" xfId="1640" builtinId="9" hidden="1"/>
    <cellStyle name="Followed Hyperlink" xfId="1118" builtinId="9" hidden="1"/>
    <cellStyle name="Followed Hyperlink" xfId="2476" builtinId="9" hidden="1"/>
    <cellStyle name="Followed Hyperlink" xfId="57" builtinId="9" hidden="1"/>
    <cellStyle name="Followed Hyperlink" xfId="2768" builtinId="9" hidden="1"/>
    <cellStyle name="Followed Hyperlink" xfId="2638" builtinId="9" hidden="1"/>
    <cellStyle name="Followed Hyperlink" xfId="2224" builtinId="9" hidden="1"/>
    <cellStyle name="Followed Hyperlink" xfId="1162" builtinId="9" hidden="1"/>
    <cellStyle name="Followed Hyperlink" xfId="61" builtinId="9" hidden="1"/>
    <cellStyle name="Followed Hyperlink" xfId="2448" builtinId="9" hidden="1"/>
    <cellStyle name="Followed Hyperlink" xfId="2648" builtinId="9" hidden="1"/>
    <cellStyle name="Followed Hyperlink" xfId="990" builtinId="9" hidden="1"/>
    <cellStyle name="Followed Hyperlink" xfId="340" builtinId="9" hidden="1"/>
    <cellStyle name="Followed Hyperlink" xfId="2326" builtinId="9" hidden="1"/>
    <cellStyle name="Followed Hyperlink" xfId="2114" builtinId="9" hidden="1"/>
    <cellStyle name="Followed Hyperlink" xfId="3386" builtinId="9" hidden="1"/>
    <cellStyle name="Followed Hyperlink" xfId="1220" builtinId="9" hidden="1"/>
    <cellStyle name="Followed Hyperlink" xfId="954" builtinId="9" hidden="1"/>
    <cellStyle name="Followed Hyperlink" xfId="2856" builtinId="9" hidden="1"/>
    <cellStyle name="Followed Hyperlink" xfId="2352" builtinId="9" hidden="1"/>
    <cellStyle name="Followed Hyperlink" xfId="131" builtinId="9" hidden="1"/>
    <cellStyle name="Followed Hyperlink" xfId="3390" builtinId="9" hidden="1"/>
    <cellStyle name="Followed Hyperlink" xfId="2368" builtinId="9" hidden="1"/>
    <cellStyle name="Followed Hyperlink" xfId="284" builtinId="9" hidden="1"/>
    <cellStyle name="Followed Hyperlink" xfId="2616" builtinId="9" hidden="1"/>
    <cellStyle name="Followed Hyperlink" xfId="1048" builtinId="9" hidden="1"/>
    <cellStyle name="Followed Hyperlink" xfId="1370" builtinId="9" hidden="1"/>
    <cellStyle name="Followed Hyperlink" xfId="3174" builtinId="9" hidden="1"/>
    <cellStyle name="Followed Hyperlink" xfId="3444" builtinId="9" hidden="1"/>
    <cellStyle name="Followed Hyperlink" xfId="3662" builtinId="9" hidden="1"/>
    <cellStyle name="Followed Hyperlink" xfId="446" builtinId="9" hidden="1"/>
    <cellStyle name="Followed Hyperlink" xfId="1338" builtinId="9" hidden="1"/>
    <cellStyle name="Followed Hyperlink" xfId="2180" builtinId="9" hidden="1"/>
    <cellStyle name="Followed Hyperlink" xfId="1764" builtinId="9" hidden="1"/>
    <cellStyle name="Followed Hyperlink" xfId="2302" builtinId="9" hidden="1"/>
    <cellStyle name="Followed Hyperlink" xfId="3072" builtinId="9" hidden="1"/>
    <cellStyle name="Followed Hyperlink" xfId="1358" builtinId="9" hidden="1"/>
    <cellStyle name="Followed Hyperlink" xfId="3596" builtinId="9" hidden="1"/>
    <cellStyle name="Followed Hyperlink" xfId="3500" builtinId="9" hidden="1"/>
    <cellStyle name="Followed Hyperlink" xfId="1036" builtinId="9" hidden="1"/>
    <cellStyle name="Followed Hyperlink" xfId="1474" builtinId="9" hidden="1"/>
    <cellStyle name="Followed Hyperlink" xfId="2504" builtinId="9" hidden="1"/>
    <cellStyle name="Followed Hyperlink" xfId="1304" builtinId="9" hidden="1"/>
    <cellStyle name="Followed Hyperlink" xfId="2122" builtinId="9" hidden="1"/>
    <cellStyle name="Followed Hyperlink" xfId="2962" builtinId="9" hidden="1"/>
    <cellStyle name="Followed Hyperlink" xfId="2034" builtinId="9" hidden="1"/>
    <cellStyle name="Followed Hyperlink" xfId="1704" builtinId="9" hidden="1"/>
    <cellStyle name="Followed Hyperlink" xfId="1702" builtinId="9" hidden="1"/>
    <cellStyle name="Followed Hyperlink" xfId="460" builtinId="9" hidden="1"/>
    <cellStyle name="Followed Hyperlink" xfId="201" builtinId="9" hidden="1"/>
    <cellStyle name="Followed Hyperlink" xfId="3292" builtinId="9" hidden="1"/>
    <cellStyle name="Followed Hyperlink" xfId="2030" builtinId="9" hidden="1"/>
    <cellStyle name="Followed Hyperlink" xfId="3388" builtinId="9" hidden="1"/>
    <cellStyle name="Followed Hyperlink" xfId="3486" builtinId="9" hidden="1"/>
    <cellStyle name="Followed Hyperlink" xfId="668" builtinId="9" hidden="1"/>
    <cellStyle name="Followed Hyperlink" xfId="3650" builtinId="9" hidden="1"/>
    <cellStyle name="Followed Hyperlink" xfId="1714" builtinId="9" hidden="1"/>
    <cellStyle name="Followed Hyperlink" xfId="942" builtinId="9" hidden="1"/>
    <cellStyle name="Followed Hyperlink" xfId="1884" builtinId="9" hidden="1"/>
    <cellStyle name="Followed Hyperlink" xfId="2412" builtinId="9" hidden="1"/>
    <cellStyle name="Followed Hyperlink" xfId="87" builtinId="9" hidden="1"/>
    <cellStyle name="Followed Hyperlink" xfId="1558" builtinId="9" hidden="1"/>
    <cellStyle name="Followed Hyperlink" xfId="2894" builtinId="9" hidden="1"/>
    <cellStyle name="Followed Hyperlink" xfId="322" builtinId="9" hidden="1"/>
    <cellStyle name="Followed Hyperlink" xfId="1320" builtinId="9" hidden="1"/>
    <cellStyle name="Followed Hyperlink" xfId="29" builtinId="9" hidden="1"/>
    <cellStyle name="Followed Hyperlink" xfId="342" builtinId="9" hidden="1"/>
    <cellStyle name="Followed Hyperlink" xfId="494" builtinId="9" hidden="1"/>
    <cellStyle name="Followed Hyperlink" xfId="2306" builtinId="9" hidden="1"/>
    <cellStyle name="Followed Hyperlink" xfId="3206" builtinId="9" hidden="1"/>
    <cellStyle name="Followed Hyperlink" xfId="3462" builtinId="9" hidden="1"/>
    <cellStyle name="Followed Hyperlink" xfId="1840" builtinId="9" hidden="1"/>
    <cellStyle name="Followed Hyperlink" xfId="444" builtinId="9" hidden="1"/>
    <cellStyle name="Followed Hyperlink" xfId="1638" builtinId="9" hidden="1"/>
    <cellStyle name="Followed Hyperlink" xfId="1300" builtinId="9" hidden="1"/>
    <cellStyle name="Followed Hyperlink" xfId="1880" builtinId="9" hidden="1"/>
    <cellStyle name="Followed Hyperlink" xfId="3738" builtinId="9" hidden="1"/>
    <cellStyle name="Followed Hyperlink" xfId="3636" builtinId="9" hidden="1"/>
    <cellStyle name="Followed Hyperlink" xfId="750" builtinId="9" hidden="1"/>
    <cellStyle name="Followed Hyperlink" xfId="2168" builtinId="9" hidden="1"/>
    <cellStyle name="Followed Hyperlink" xfId="1024" builtinId="9" hidden="1"/>
    <cellStyle name="Followed Hyperlink" xfId="1716" builtinId="9" hidden="1"/>
    <cellStyle name="Followed Hyperlink" xfId="161" builtinId="9" hidden="1"/>
    <cellStyle name="Followed Hyperlink" xfId="1534" builtinId="9" hidden="1"/>
    <cellStyle name="Followed Hyperlink" xfId="1838" builtinId="9" hidden="1"/>
    <cellStyle name="Followed Hyperlink" xfId="772" builtinId="9" hidden="1"/>
    <cellStyle name="Followed Hyperlink" xfId="880" builtinId="9" hidden="1"/>
    <cellStyle name="Followed Hyperlink" xfId="3024" builtinId="9" hidden="1"/>
    <cellStyle name="Followed Hyperlink" xfId="155" builtinId="9" hidden="1"/>
    <cellStyle name="Followed Hyperlink" xfId="2128" builtinId="9" hidden="1"/>
    <cellStyle name="Followed Hyperlink" xfId="578" builtinId="9" hidden="1"/>
    <cellStyle name="Followed Hyperlink" xfId="1938" builtinId="9" hidden="1"/>
    <cellStyle name="Followed Hyperlink" xfId="2982" builtinId="9" hidden="1"/>
    <cellStyle name="Followed Hyperlink" xfId="1818" builtinId="9" hidden="1"/>
    <cellStyle name="Followed Hyperlink" xfId="2788" builtinId="9" hidden="1"/>
    <cellStyle name="Followed Hyperlink" xfId="3748" builtinId="9" hidden="1"/>
    <cellStyle name="Followed Hyperlink" xfId="2004" builtinId="9" hidden="1"/>
    <cellStyle name="Followed Hyperlink" xfId="2462" builtinId="9" hidden="1"/>
    <cellStyle name="Followed Hyperlink" xfId="780" builtinId="9" hidden="1"/>
    <cellStyle name="Followed Hyperlink" xfId="3108" builtinId="9" hidden="1"/>
    <cellStyle name="Followed Hyperlink" xfId="1540" builtinId="9" hidden="1"/>
    <cellStyle name="Followed Hyperlink" xfId="3152" builtinId="9" hidden="1"/>
    <cellStyle name="Followed Hyperlink" xfId="2534" builtinId="9" hidden="1"/>
    <cellStyle name="Followed Hyperlink" xfId="3702" builtinId="9" hidden="1"/>
    <cellStyle name="Followed Hyperlink" xfId="3570" builtinId="9" hidden="1"/>
    <cellStyle name="Followed Hyperlink" xfId="606" builtinId="9" hidden="1"/>
    <cellStyle name="Followed Hyperlink" xfId="2362" builtinId="9" hidden="1"/>
    <cellStyle name="Followed Hyperlink" xfId="2924" builtinId="9" hidden="1"/>
    <cellStyle name="Followed Hyperlink" xfId="145" builtinId="9" hidden="1"/>
    <cellStyle name="Followed Hyperlink" xfId="3728" builtinId="9" hidden="1"/>
    <cellStyle name="Followed Hyperlink" xfId="2414" builtinId="9" hidden="1"/>
    <cellStyle name="Followed Hyperlink" xfId="2274" builtinId="9" hidden="1"/>
    <cellStyle name="Followed Hyperlink" xfId="2338" builtinId="9" hidden="1"/>
    <cellStyle name="Followed Hyperlink" xfId="1302" builtinId="9" hidden="1"/>
    <cellStyle name="Followed Hyperlink" xfId="2072" builtinId="9" hidden="1"/>
    <cellStyle name="Followed Hyperlink" xfId="238" builtinId="9" hidden="1"/>
    <cellStyle name="Followed Hyperlink" xfId="1846" builtinId="9" hidden="1"/>
    <cellStyle name="Followed Hyperlink" xfId="3286" builtinId="9" hidden="1"/>
    <cellStyle name="Followed Hyperlink" xfId="884" builtinId="9" hidden="1"/>
    <cellStyle name="Followed Hyperlink" xfId="3530" builtinId="9" hidden="1"/>
    <cellStyle name="Followed Hyperlink" xfId="982" builtinId="9" hidden="1"/>
    <cellStyle name="Followed Hyperlink" xfId="228" builtinId="9" hidden="1"/>
    <cellStyle name="Followed Hyperlink" xfId="2916" builtinId="9" hidden="1"/>
    <cellStyle name="Followed Hyperlink" xfId="2416" builtinId="9" hidden="1"/>
    <cellStyle name="Followed Hyperlink" xfId="526" builtinId="9" hidden="1"/>
    <cellStyle name="Followed Hyperlink" xfId="3084" builtinId="9" hidden="1"/>
    <cellStyle name="Followed Hyperlink" xfId="2086" builtinId="9" hidden="1"/>
    <cellStyle name="Followed Hyperlink" xfId="3102" builtinId="9" hidden="1"/>
    <cellStyle name="Followed Hyperlink" xfId="1190" builtinId="9" hidden="1"/>
    <cellStyle name="Followed Hyperlink" xfId="123" builtinId="9" hidden="1"/>
    <cellStyle name="Followed Hyperlink" xfId="506" builtinId="9" hidden="1"/>
    <cellStyle name="Followed Hyperlink" xfId="646" builtinId="9" hidden="1"/>
    <cellStyle name="Followed Hyperlink" xfId="2556" builtinId="9" hidden="1"/>
    <cellStyle name="Followed Hyperlink" xfId="1936" builtinId="9" hidden="1"/>
    <cellStyle name="Followed Hyperlink" xfId="744" builtinId="9" hidden="1"/>
    <cellStyle name="Followed Hyperlink" xfId="3354" builtinId="9" hidden="1"/>
    <cellStyle name="Followed Hyperlink" xfId="2634" builtinId="9" hidden="1"/>
    <cellStyle name="Followed Hyperlink" xfId="264" builtinId="9" hidden="1"/>
    <cellStyle name="Followed Hyperlink" xfId="358" builtinId="9" hidden="1"/>
    <cellStyle name="Followed Hyperlink" xfId="1498" builtinId="9" hidden="1"/>
    <cellStyle name="Followed Hyperlink" xfId="1112" builtinId="9" hidden="1"/>
    <cellStyle name="Followed Hyperlink" xfId="2676" builtinId="9" hidden="1"/>
    <cellStyle name="Followed Hyperlink" xfId="1948" builtinId="9" hidden="1"/>
    <cellStyle name="Followed Hyperlink" xfId="2818" builtinId="9" hidden="1"/>
    <cellStyle name="Followed Hyperlink" xfId="3046" builtinId="9" hidden="1"/>
    <cellStyle name="Followed Hyperlink" xfId="1136" builtinId="9" hidden="1"/>
    <cellStyle name="Followed Hyperlink" xfId="117" builtinId="9" hidden="1"/>
    <cellStyle name="Followed Hyperlink" xfId="848" builtinId="9" hidden="1"/>
    <cellStyle name="Followed Hyperlink" xfId="1952" builtinId="9" hidden="1"/>
    <cellStyle name="Followed Hyperlink" xfId="1822" builtinId="9" hidden="1"/>
    <cellStyle name="Followed Hyperlink" xfId="2106" builtinId="9" hidden="1"/>
    <cellStyle name="Followed Hyperlink" xfId="1708" builtinId="9" hidden="1"/>
    <cellStyle name="Followed Hyperlink" xfId="3442" builtinId="9" hidden="1"/>
    <cellStyle name="Followed Hyperlink" xfId="2738" builtinId="9" hidden="1"/>
    <cellStyle name="Followed Hyperlink" xfId="3050" builtinId="9" hidden="1"/>
    <cellStyle name="Followed Hyperlink" xfId="1824" builtinId="9" hidden="1"/>
    <cellStyle name="Followed Hyperlink" xfId="133" builtinId="9" hidden="1"/>
    <cellStyle name="Followed Hyperlink" xfId="3192" builtinId="9" hidden="1"/>
    <cellStyle name="Followed Hyperlink" xfId="658" builtinId="9" hidden="1"/>
    <cellStyle name="Followed Hyperlink" xfId="1372" builtinId="9" hidden="1"/>
    <cellStyle name="Followed Hyperlink" xfId="2516" builtinId="9" hidden="1"/>
    <cellStyle name="Followed Hyperlink" xfId="878" builtinId="9" hidden="1"/>
    <cellStyle name="Followed Hyperlink" xfId="3338" builtinId="9" hidden="1"/>
    <cellStyle name="Followed Hyperlink" xfId="2434" builtinId="9" hidden="1"/>
    <cellStyle name="Followed Hyperlink" xfId="718" builtinId="9" hidden="1"/>
    <cellStyle name="Followed Hyperlink" xfId="374" builtinId="9" hidden="1"/>
    <cellStyle name="Followed Hyperlink" xfId="922" builtinId="9" hidden="1"/>
    <cellStyle name="Followed Hyperlink" xfId="1804" builtinId="9" hidden="1"/>
    <cellStyle name="Followed Hyperlink" xfId="2208" builtinId="9" hidden="1"/>
    <cellStyle name="Followed Hyperlink" xfId="2310" builtinId="9" hidden="1"/>
    <cellStyle name="Followed Hyperlink" xfId="3666" builtinId="9" hidden="1"/>
    <cellStyle name="Followed Hyperlink" xfId="1892" builtinId="9" hidden="1"/>
    <cellStyle name="Followed Hyperlink" xfId="330" builtinId="9" hidden="1"/>
    <cellStyle name="Followed Hyperlink" xfId="372" builtinId="9" hidden="1"/>
    <cellStyle name="Followed Hyperlink" xfId="1812" builtinId="9" hidden="1"/>
    <cellStyle name="Followed Hyperlink" xfId="3454" builtinId="9" hidden="1"/>
    <cellStyle name="Followed Hyperlink" xfId="1602" builtinId="9" hidden="1"/>
    <cellStyle name="Followed Hyperlink" xfId="2456" builtinId="9" hidden="1"/>
    <cellStyle name="Followed Hyperlink" xfId="2666" builtinId="9" hidden="1"/>
    <cellStyle name="Followed Hyperlink" xfId="1470" builtinId="9" hidden="1"/>
    <cellStyle name="Followed Hyperlink" xfId="1412" builtinId="9" hidden="1"/>
    <cellStyle name="Followed Hyperlink" xfId="670" builtinId="9" hidden="1"/>
    <cellStyle name="Followed Hyperlink" xfId="2640" builtinId="9" hidden="1"/>
    <cellStyle name="Followed Hyperlink" xfId="3394" builtinId="9" hidden="1"/>
    <cellStyle name="Followed Hyperlink" xfId="1306" builtinId="9" hidden="1"/>
    <cellStyle name="Followed Hyperlink" xfId="2662" builtinId="9" hidden="1"/>
    <cellStyle name="Followed Hyperlink" xfId="694" builtinId="9" hidden="1"/>
    <cellStyle name="Followed Hyperlink" xfId="248" builtinId="9" hidden="1"/>
    <cellStyle name="Followed Hyperlink" xfId="1850" builtinId="9" hidden="1"/>
    <cellStyle name="Followed Hyperlink" xfId="3720" builtinId="9" hidden="1"/>
    <cellStyle name="Followed Hyperlink" xfId="224" builtinId="9" hidden="1"/>
    <cellStyle name="Followed Hyperlink" xfId="804" builtinId="9" hidden="1"/>
    <cellStyle name="Followed Hyperlink" xfId="354" builtinId="9" hidden="1"/>
    <cellStyle name="Followed Hyperlink" xfId="2162" builtinId="9" hidden="1"/>
    <cellStyle name="Followed Hyperlink" xfId="1648" builtinId="9" hidden="1"/>
    <cellStyle name="Followed Hyperlink" xfId="3446" builtinId="9" hidden="1"/>
    <cellStyle name="Followed Hyperlink" xfId="1814" builtinId="9" hidden="1"/>
    <cellStyle name="Followed Hyperlink" xfId="288" builtinId="9" hidden="1"/>
    <cellStyle name="Followed Hyperlink" xfId="574" builtinId="9" hidden="1"/>
    <cellStyle name="Followed Hyperlink" xfId="1084" builtinId="9" hidden="1"/>
    <cellStyle name="Followed Hyperlink" xfId="2542" builtinId="9" hidden="1"/>
    <cellStyle name="Followed Hyperlink" xfId="328" builtinId="9" hidden="1"/>
    <cellStyle name="Followed Hyperlink" xfId="2934" builtinId="9" hidden="1"/>
    <cellStyle name="Followed Hyperlink" xfId="544" builtinId="9" hidden="1"/>
    <cellStyle name="Followed Hyperlink" xfId="35" builtinId="9" hidden="1"/>
    <cellStyle name="Followed Hyperlink" xfId="888" builtinId="9" hidden="1"/>
    <cellStyle name="Followed Hyperlink" xfId="2364" builtinId="9" hidden="1"/>
    <cellStyle name="Followed Hyperlink" xfId="3726" builtinId="9" hidden="1"/>
    <cellStyle name="Followed Hyperlink" xfId="1468" builtinId="9" hidden="1"/>
    <cellStyle name="Followed Hyperlink" xfId="1532" builtinId="9" hidden="1"/>
    <cellStyle name="Followed Hyperlink" xfId="962" builtinId="9" hidden="1"/>
    <cellStyle name="Followed Hyperlink" xfId="45" builtinId="9" hidden="1"/>
    <cellStyle name="Followed Hyperlink" xfId="686" builtinId="9" hidden="1"/>
    <cellStyle name="Followed Hyperlink" xfId="856" builtinId="9" hidden="1"/>
    <cellStyle name="Followed Hyperlink" xfId="808" builtinId="9" hidden="1"/>
    <cellStyle name="Followed Hyperlink" xfId="1268" builtinId="9" hidden="1"/>
    <cellStyle name="Followed Hyperlink" xfId="3634" builtinId="9" hidden="1"/>
    <cellStyle name="Followed Hyperlink" xfId="2254" builtinId="9" hidden="1"/>
    <cellStyle name="Followed Hyperlink" xfId="3346" builtinId="9" hidden="1"/>
    <cellStyle name="Followed Hyperlink" xfId="2702" builtinId="9" hidden="1"/>
    <cellStyle name="Followed Hyperlink" xfId="1026" builtinId="9" hidden="1"/>
    <cellStyle name="Followed Hyperlink" xfId="2184" builtinId="9" hidden="1"/>
    <cellStyle name="Followed Hyperlink" xfId="179" builtinId="9" hidden="1"/>
    <cellStyle name="Followed Hyperlink" xfId="2464" builtinId="9" hidden="1"/>
    <cellStyle name="Followed Hyperlink" xfId="2232" builtinId="9" hidden="1"/>
    <cellStyle name="Followed Hyperlink" xfId="3538" builtinId="9" hidden="1"/>
    <cellStyle name="Followed Hyperlink" xfId="532" builtinId="9" hidden="1"/>
    <cellStyle name="Followed Hyperlink" xfId="1134" builtinId="9" hidden="1"/>
    <cellStyle name="Followed Hyperlink" xfId="1658" builtinId="9" hidden="1"/>
    <cellStyle name="Followed Hyperlink" xfId="3598" builtinId="9" hidden="1"/>
    <cellStyle name="Followed Hyperlink" xfId="692" builtinId="9" hidden="1"/>
    <cellStyle name="Followed Hyperlink" xfId="870" builtinId="9" hidden="1"/>
    <cellStyle name="Followed Hyperlink" xfId="3048" builtinId="9" hidden="1"/>
    <cellStyle name="Followed Hyperlink" xfId="838" builtinId="9" hidden="1"/>
    <cellStyle name="Followed Hyperlink" xfId="2952" builtinId="9" hidden="1"/>
    <cellStyle name="Followed Hyperlink" xfId="2266" builtinId="9" hidden="1"/>
    <cellStyle name="Followed Hyperlink" xfId="2792" builtinId="9" hidden="1"/>
    <cellStyle name="Followed Hyperlink" xfId="1014" builtinId="9" hidden="1"/>
    <cellStyle name="Followed Hyperlink" xfId="832" builtinId="9" hidden="1"/>
    <cellStyle name="Followed Hyperlink" xfId="426" builtinId="9" hidden="1"/>
    <cellStyle name="Followed Hyperlink" xfId="3044" builtinId="9" hidden="1"/>
    <cellStyle name="Followed Hyperlink" xfId="1636" builtinId="9" hidden="1"/>
    <cellStyle name="Followed Hyperlink" xfId="2900" builtinId="9" hidden="1"/>
    <cellStyle name="Followed Hyperlink" xfId="1424" builtinId="9" hidden="1"/>
    <cellStyle name="Followed Hyperlink" xfId="3316" builtinId="9" hidden="1"/>
    <cellStyle name="Followed Hyperlink" xfId="312" builtinId="9" hidden="1"/>
    <cellStyle name="Followed Hyperlink" xfId="2480" builtinId="9" hidden="1"/>
    <cellStyle name="Followed Hyperlink" xfId="3182" builtinId="9" hidden="1"/>
    <cellStyle name="Followed Hyperlink" xfId="2056" builtinId="9" hidden="1"/>
    <cellStyle name="Followed Hyperlink" xfId="464" builtinId="9" hidden="1"/>
    <cellStyle name="Followed Hyperlink" xfId="2944" builtinId="9" hidden="1"/>
    <cellStyle name="Followed Hyperlink" xfId="3006" builtinId="9" hidden="1"/>
    <cellStyle name="Followed Hyperlink" xfId="2564" builtinId="9" hidden="1"/>
    <cellStyle name="Followed Hyperlink" xfId="252" builtinId="9" hidden="1"/>
    <cellStyle name="Followed Hyperlink" xfId="500" builtinId="9" hidden="1"/>
    <cellStyle name="Followed Hyperlink" xfId="2670" builtinId="9" hidden="1"/>
    <cellStyle name="Followed Hyperlink" xfId="2552" builtinId="9" hidden="1"/>
    <cellStyle name="Followed Hyperlink" xfId="3122" builtinId="9" hidden="1"/>
    <cellStyle name="Followed Hyperlink" xfId="2268" builtinId="9" hidden="1"/>
    <cellStyle name="Followed Hyperlink" xfId="2560" builtinId="9" hidden="1"/>
    <cellStyle name="Followed Hyperlink" xfId="1362" builtinId="9" hidden="1"/>
    <cellStyle name="Followed Hyperlink" xfId="2780" builtinId="9" hidden="1"/>
    <cellStyle name="Followed Hyperlink" xfId="2444" builtinId="9" hidden="1"/>
    <cellStyle name="Followed Hyperlink" xfId="1280" builtinId="9" hidden="1"/>
    <cellStyle name="Followed Hyperlink" xfId="728" builtinId="9" hidden="1"/>
    <cellStyle name="Followed Hyperlink" xfId="3296" builtinId="9" hidden="1"/>
    <cellStyle name="Followed Hyperlink" xfId="1096" builtinId="9" hidden="1"/>
    <cellStyle name="Followed Hyperlink" xfId="1158" builtinId="9" hidden="1"/>
    <cellStyle name="Followed Hyperlink" xfId="3260" builtinId="9" hidden="1"/>
    <cellStyle name="Followed Hyperlink" xfId="1808" builtinId="9" hidden="1"/>
    <cellStyle name="Followed Hyperlink" xfId="2082" builtinId="9" hidden="1"/>
    <cellStyle name="Followed Hyperlink" xfId="3098" builtinId="9" hidden="1"/>
    <cellStyle name="Followed Hyperlink" xfId="1100" builtinId="9" hidden="1"/>
    <cellStyle name="Followed Hyperlink" xfId="3730" builtinId="9" hidden="1"/>
    <cellStyle name="Followed Hyperlink" xfId="2502" builtinId="9" hidden="1"/>
    <cellStyle name="Followed Hyperlink" xfId="1778" builtinId="9" hidden="1"/>
    <cellStyle name="Followed Hyperlink" xfId="1166" builtinId="9" hidden="1"/>
    <cellStyle name="Followed Hyperlink" xfId="2484" builtinId="9" hidden="1"/>
    <cellStyle name="Followed Hyperlink" xfId="2264" builtinId="9" hidden="1"/>
    <cellStyle name="Followed Hyperlink" xfId="3104" builtinId="9" hidden="1"/>
    <cellStyle name="Followed Hyperlink" xfId="3164" builtinId="9" hidden="1"/>
    <cellStyle name="Followed Hyperlink" xfId="3178" builtinId="9" hidden="1"/>
    <cellStyle name="Followed Hyperlink" xfId="792" builtinId="9" hidden="1"/>
    <cellStyle name="Followed Hyperlink" xfId="3090" builtinId="9" hidden="1"/>
    <cellStyle name="Followed Hyperlink" xfId="588" builtinId="9" hidden="1"/>
    <cellStyle name="Followed Hyperlink" xfId="984" builtinId="9" hidden="1"/>
    <cellStyle name="Followed Hyperlink" xfId="3612" builtinId="9" hidden="1"/>
    <cellStyle name="Followed Hyperlink" xfId="1770" builtinId="9" hidden="1"/>
    <cellStyle name="Followed Hyperlink" xfId="2094" builtinId="9" hidden="1"/>
    <cellStyle name="Followed Hyperlink" xfId="1680" builtinId="9" hidden="1"/>
    <cellStyle name="Followed Hyperlink" xfId="3562" builtinId="9" hidden="1"/>
    <cellStyle name="Followed Hyperlink" xfId="1988" builtinId="9" hidden="1"/>
    <cellStyle name="Followed Hyperlink" xfId="1986" builtinId="9" hidden="1"/>
    <cellStyle name="Followed Hyperlink" xfId="1726" builtinId="9" hidden="1"/>
    <cellStyle name="Followed Hyperlink" xfId="1886" builtinId="9" hidden="1"/>
    <cellStyle name="Followed Hyperlink" xfId="1032" builtinId="9" hidden="1"/>
    <cellStyle name="Followed Hyperlink" xfId="1674" builtinId="9" hidden="1"/>
    <cellStyle name="Followed Hyperlink" xfId="2356" builtinId="9" hidden="1"/>
    <cellStyle name="Followed Hyperlink" xfId="386" builtinId="9" hidden="1"/>
    <cellStyle name="Followed Hyperlink" xfId="2806" builtinId="9" hidden="1"/>
    <cellStyle name="Followed Hyperlink" xfId="1934" builtinId="9" hidden="1"/>
    <cellStyle name="Followed Hyperlink" xfId="115" builtinId="9" hidden="1"/>
    <cellStyle name="Followed Hyperlink" xfId="1660" builtinId="9" hidden="1"/>
    <cellStyle name="Followed Hyperlink" xfId="1864" builtinId="9" hidden="1"/>
    <cellStyle name="Followed Hyperlink" xfId="418" builtinId="9" hidden="1"/>
    <cellStyle name="Followed Hyperlink" xfId="105" builtinId="9" hidden="1"/>
    <cellStyle name="Followed Hyperlink" xfId="3372" builtinId="9" hidden="1"/>
    <cellStyle name="Followed Hyperlink" xfId="3362" builtinId="9" hidden="1"/>
    <cellStyle name="Followed Hyperlink" xfId="3038" builtinId="9" hidden="1"/>
    <cellStyle name="Followed Hyperlink" xfId="1774" builtinId="9" hidden="1"/>
    <cellStyle name="Followed Hyperlink" xfId="3012" builtinId="9" hidden="1"/>
    <cellStyle name="Followed Hyperlink" xfId="1790" builtinId="9" hidden="1"/>
    <cellStyle name="Followed Hyperlink" xfId="2290" builtinId="9" hidden="1"/>
    <cellStyle name="Followed Hyperlink" xfId="3734" builtinId="9" hidden="1"/>
    <cellStyle name="Followed Hyperlink" xfId="2280" builtinId="9" hidden="1"/>
    <cellStyle name="Followed Hyperlink" xfId="3698" builtinId="9" hidden="1"/>
    <cellStyle name="Followed Hyperlink" xfId="1460" builtinId="9" hidden="1"/>
    <cellStyle name="Followed Hyperlink" xfId="3656" builtinId="9" hidden="1"/>
    <cellStyle name="Followed Hyperlink" xfId="1526" builtinId="9" hidden="1"/>
    <cellStyle name="Followed Hyperlink" xfId="2572" builtinId="9" hidden="1"/>
    <cellStyle name="Followed Hyperlink" xfId="153" builtinId="9" hidden="1"/>
    <cellStyle name="Followed Hyperlink" xfId="49" builtinId="9" hidden="1"/>
    <cellStyle name="Followed Hyperlink" xfId="3472" builtinId="9" hidden="1"/>
    <cellStyle name="Followed Hyperlink" xfId="1686" builtinId="9" hidden="1"/>
    <cellStyle name="Followed Hyperlink" xfId="2282" builtinId="9" hidden="1"/>
    <cellStyle name="Followed Hyperlink" xfId="742" builtinId="9" hidden="1"/>
    <cellStyle name="Followed Hyperlink" xfId="232" builtinId="9" hidden="1"/>
    <cellStyle name="Followed Hyperlink" xfId="1932" builtinId="9" hidden="1"/>
    <cellStyle name="Followed Hyperlink" xfId="1582" builtinId="9" hidden="1"/>
    <cellStyle name="Followed Hyperlink" xfId="1852" builtinId="9" hidden="1"/>
    <cellStyle name="Followed Hyperlink" xfId="2102" builtinId="9" hidden="1"/>
    <cellStyle name="Followed Hyperlink" xfId="2176" builtinId="9" hidden="1"/>
    <cellStyle name="Followed Hyperlink" xfId="2262" builtinId="9" hidden="1"/>
    <cellStyle name="Followed Hyperlink" xfId="3436" builtinId="9" hidden="1"/>
    <cellStyle name="Followed Hyperlink" xfId="1806" builtinId="9" hidden="1"/>
    <cellStyle name="Followed Hyperlink" xfId="1394" builtinId="9" hidden="1"/>
    <cellStyle name="Followed Hyperlink" xfId="1488" builtinId="9" hidden="1"/>
    <cellStyle name="Followed Hyperlink" xfId="616" builtinId="9" hidden="1"/>
    <cellStyle name="Followed Hyperlink" xfId="2226" builtinId="9" hidden="1"/>
    <cellStyle name="Followed Hyperlink" xfId="2720" builtinId="9" hidden="1"/>
    <cellStyle name="Followed Hyperlink" xfId="1792" builtinId="9" hidden="1"/>
    <cellStyle name="Followed Hyperlink" xfId="1374" builtinId="9" hidden="1"/>
    <cellStyle name="Followed Hyperlink" xfId="1728" builtinId="9" hidden="1"/>
    <cellStyle name="Followed Hyperlink" xfId="2144" builtinId="9" hidden="1"/>
    <cellStyle name="Followed Hyperlink" xfId="346" builtinId="9" hidden="1"/>
    <cellStyle name="Followed Hyperlink" xfId="2276" builtinId="9" hidden="1"/>
    <cellStyle name="Followed Hyperlink" xfId="1584" builtinId="9" hidden="1"/>
    <cellStyle name="Followed Hyperlink" xfId="3246" builtinId="9" hidden="1"/>
    <cellStyle name="Followed Hyperlink" xfId="2118" builtinId="9" hidden="1"/>
    <cellStyle name="Followed Hyperlink" xfId="1352" builtinId="9" hidden="1"/>
    <cellStyle name="Followed Hyperlink" xfId="3068" builtinId="9" hidden="1"/>
    <cellStyle name="Followed Hyperlink" xfId="2904" builtinId="9" hidden="1"/>
    <cellStyle name="Followed Hyperlink" xfId="610" builtinId="9" hidden="1"/>
    <cellStyle name="Followed Hyperlink" xfId="774" builtinId="9" hidden="1"/>
    <cellStyle name="Followed Hyperlink" xfId="1924" builtinId="9" hidden="1"/>
    <cellStyle name="Followed Hyperlink" xfId="638" builtinId="9" hidden="1"/>
    <cellStyle name="Followed Hyperlink" xfId="2878" builtinId="9" hidden="1"/>
    <cellStyle name="Followed Hyperlink" xfId="2496" builtinId="9" hidden="1"/>
    <cellStyle name="Followed Hyperlink" xfId="2580" builtinId="9" hidden="1"/>
    <cellStyle name="Followed Hyperlink" xfId="2514" builtinId="9" hidden="1"/>
    <cellStyle name="Followed Hyperlink" xfId="708" builtinId="9" hidden="1"/>
    <cellStyle name="Followed Hyperlink" xfId="3106" builtinId="9" hidden="1"/>
    <cellStyle name="Followed Hyperlink" xfId="3256" builtinId="9" hidden="1"/>
    <cellStyle name="Hyperlink" xfId="1927" builtinId="8" hidden="1"/>
    <cellStyle name="Hyperlink" xfId="3093" builtinId="8" hidden="1"/>
    <cellStyle name="Hyperlink" xfId="2731" builtinId="8" hidden="1"/>
    <cellStyle name="Hyperlink" xfId="90" builtinId="8" hidden="1"/>
    <cellStyle name="Hyperlink" xfId="341" builtinId="8" hidden="1"/>
    <cellStyle name="Hyperlink" xfId="3021" builtinId="8" hidden="1"/>
    <cellStyle name="Hyperlink" xfId="2365" builtinId="8" hidden="1"/>
    <cellStyle name="Hyperlink" xfId="3113" builtinId="8" hidden="1"/>
    <cellStyle name="Hyperlink" xfId="1883" builtinId="8" hidden="1"/>
    <cellStyle name="Hyperlink" xfId="206" builtinId="8" hidden="1"/>
    <cellStyle name="Hyperlink" xfId="3111" builtinId="8" hidden="1"/>
    <cellStyle name="Hyperlink" xfId="693" builtinId="8" hidden="1"/>
    <cellStyle name="Hyperlink" xfId="1357" builtinId="8" hidden="1"/>
    <cellStyle name="Hyperlink" xfId="1713" builtinId="8" hidden="1"/>
    <cellStyle name="Hyperlink" xfId="2025" builtinId="8" hidden="1"/>
    <cellStyle name="Hyperlink" xfId="3543" builtinId="8" hidden="1"/>
    <cellStyle name="Hyperlink" xfId="521" builtinId="8" hidden="1"/>
    <cellStyle name="Hyperlink" xfId="955" builtinId="8" hidden="1"/>
    <cellStyle name="Hyperlink" xfId="1285" builtinId="8" hidden="1"/>
    <cellStyle name="Hyperlink" xfId="3299" builtinId="8" hidden="1"/>
    <cellStyle name="Hyperlink" xfId="1339" builtinId="8" hidden="1"/>
    <cellStyle name="Hyperlink" xfId="1193" builtinId="8" hidden="1"/>
    <cellStyle name="Hyperlink" xfId="2959" builtinId="8" hidden="1"/>
    <cellStyle name="Hyperlink" xfId="1187" builtinId="8" hidden="1"/>
    <cellStyle name="Hyperlink" xfId="1707" builtinId="8" hidden="1"/>
    <cellStyle name="Hyperlink" xfId="3151" builtinId="8" hidden="1"/>
    <cellStyle name="Hyperlink" xfId="3293" builtinId="8" hidden="1"/>
    <cellStyle name="Hyperlink" xfId="2115" builtinId="8" hidden="1"/>
    <cellStyle name="Hyperlink" xfId="943" builtinId="8" hidden="1"/>
    <cellStyle name="Hyperlink" xfId="2253" builtinId="8" hidden="1"/>
    <cellStyle name="Hyperlink" xfId="2065" builtinId="8" hidden="1"/>
    <cellStyle name="Hyperlink" xfId="2359" builtinId="8" hidden="1"/>
    <cellStyle name="Hyperlink" xfId="643" builtinId="8" hidden="1"/>
    <cellStyle name="Hyperlink" xfId="3577" builtinId="8" hidden="1"/>
    <cellStyle name="Hyperlink" xfId="98" builtinId="8" hidden="1"/>
    <cellStyle name="Hyperlink" xfId="3027" builtinId="8" hidden="1"/>
    <cellStyle name="Hyperlink" xfId="419" builtinId="8" hidden="1"/>
    <cellStyle name="Hyperlink" xfId="545" builtinId="8" hidden="1"/>
    <cellStyle name="Hyperlink" xfId="455" builtinId="8" hidden="1"/>
    <cellStyle name="Hyperlink" xfId="1969" builtinId="8" hidden="1"/>
    <cellStyle name="Hyperlink" xfId="637" builtinId="8" hidden="1"/>
    <cellStyle name="Hyperlink" xfId="3447" builtinId="8" hidden="1"/>
    <cellStyle name="Hyperlink" xfId="743" builtinId="8" hidden="1"/>
    <cellStyle name="Hyperlink" xfId="2287" builtinId="8" hidden="1"/>
    <cellStyle name="Hyperlink" xfId="2211" builtinId="8" hidden="1"/>
    <cellStyle name="Hyperlink" xfId="711" builtinId="8" hidden="1"/>
    <cellStyle name="Hyperlink" xfId="1863" builtinId="8" hidden="1"/>
    <cellStyle name="Hyperlink" xfId="1053" builtinId="8" hidden="1"/>
    <cellStyle name="Hyperlink" xfId="325" builtinId="8" hidden="1"/>
    <cellStyle name="Hyperlink" xfId="1985" builtinId="8" hidden="1"/>
    <cellStyle name="Hyperlink" xfId="373" builtinId="8" hidden="1"/>
    <cellStyle name="Hyperlink" xfId="1915" builtinId="8" hidden="1"/>
    <cellStyle name="Hyperlink" xfId="2341" builtinId="8" hidden="1"/>
    <cellStyle name="Hyperlink" xfId="1219" builtinId="8" hidden="1"/>
    <cellStyle name="Hyperlink" xfId="1611" builtinId="8" hidden="1"/>
    <cellStyle name="Hyperlink" xfId="2387" builtinId="8" hidden="1"/>
    <cellStyle name="Hyperlink" xfId="1493" builtinId="8" hidden="1"/>
    <cellStyle name="Hyperlink" xfId="1071" builtinId="8" hidden="1"/>
    <cellStyle name="Hyperlink" xfId="2801" builtinId="8" hidden="1"/>
    <cellStyle name="Hyperlink" xfId="1301" builtinId="8" hidden="1"/>
    <cellStyle name="Hyperlink" xfId="1443" builtinId="8" hidden="1"/>
    <cellStyle name="Hyperlink" xfId="677" builtinId="8" hidden="1"/>
    <cellStyle name="Hyperlink" xfId="2725" builtinId="8" hidden="1"/>
    <cellStyle name="Hyperlink" xfId="1755" builtinId="8" hidden="1"/>
    <cellStyle name="Hyperlink" xfId="1349" builtinId="8" hidden="1"/>
    <cellStyle name="Hyperlink" xfId="1487" builtinId="8" hidden="1"/>
    <cellStyle name="Hyperlink" xfId="1329" builtinId="8" hidden="1"/>
    <cellStyle name="Hyperlink" xfId="337" builtinId="8" hidden="1"/>
    <cellStyle name="Hyperlink" xfId="1181" builtinId="8" hidden="1"/>
    <cellStyle name="Hyperlink" xfId="3413" builtinId="8" hidden="1"/>
    <cellStyle name="Hyperlink" xfId="1867" builtinId="8" hidden="1"/>
    <cellStyle name="Hyperlink" xfId="823" builtinId="8" hidden="1"/>
    <cellStyle name="Hyperlink" xfId="1119" builtinId="8" hidden="1"/>
    <cellStyle name="Hyperlink" xfId="1577" builtinId="8" hidden="1"/>
    <cellStyle name="Hyperlink" xfId="2259" builtinId="8" hidden="1"/>
    <cellStyle name="Hyperlink" xfId="3655" builtinId="8" hidden="1"/>
    <cellStyle name="Hyperlink" xfId="783" builtinId="8" hidden="1"/>
    <cellStyle name="Hyperlink" xfId="299" builtinId="8" hidden="1"/>
    <cellStyle name="Hyperlink" xfId="1929" builtinId="8" hidden="1"/>
    <cellStyle name="Hyperlink" xfId="725" builtinId="8" hidden="1"/>
    <cellStyle name="Hyperlink" xfId="267" builtinId="8" hidden="1"/>
    <cellStyle name="Hyperlink" xfId="2143" builtinId="8" hidden="1"/>
    <cellStyle name="Hyperlink" xfId="1661" builtinId="8" hidden="1"/>
    <cellStyle name="Hyperlink" xfId="3045" builtinId="8" hidden="1"/>
    <cellStyle name="Hyperlink" xfId="3749" builtinId="8" hidden="1"/>
    <cellStyle name="Hyperlink" xfId="2771" builtinId="8" hidden="1"/>
    <cellStyle name="Hyperlink" xfId="3735" builtinId="8" hidden="1"/>
    <cellStyle name="Hyperlink" xfId="481" builtinId="8" hidden="1"/>
    <cellStyle name="Hyperlink" xfId="827" builtinId="8" hidden="1"/>
    <cellStyle name="Hyperlink" xfId="579" builtinId="8" hidden="1"/>
    <cellStyle name="Hyperlink" xfId="3329" builtinId="8" hidden="1"/>
    <cellStyle name="Hyperlink" xfId="409" builtinId="8" hidden="1"/>
    <cellStyle name="Hyperlink" xfId="1205" builtinId="8" hidden="1"/>
    <cellStyle name="Hyperlink" xfId="3373" builtinId="8" hidden="1"/>
    <cellStyle name="Hyperlink" xfId="2625" builtinId="8" hidden="1"/>
    <cellStyle name="Hyperlink" xfId="3641" builtinId="8" hidden="1"/>
    <cellStyle name="Hyperlink" xfId="2853" builtinId="8" hidden="1"/>
    <cellStyle name="Hyperlink" xfId="2501" builtinId="8" hidden="1"/>
    <cellStyle name="Hyperlink" xfId="3087" builtinId="8" hidden="1"/>
    <cellStyle name="Hyperlink" xfId="1133" builtinId="8" hidden="1"/>
    <cellStyle name="Hyperlink" xfId="2193" builtinId="8" hidden="1"/>
    <cellStyle name="Hyperlink" xfId="3247" builtinId="8" hidden="1"/>
    <cellStyle name="Hyperlink" xfId="379" builtinId="8" hidden="1"/>
    <cellStyle name="Hyperlink" xfId="443" builtinId="8" hidden="1"/>
    <cellStyle name="Hyperlink" xfId="985" builtinId="8" hidden="1"/>
    <cellStyle name="Hyperlink" xfId="2289" builtinId="8" hidden="1"/>
    <cellStyle name="Hyperlink" xfId="1933" builtinId="8" hidden="1"/>
    <cellStyle name="Hyperlink" xfId="2999" builtinId="8" hidden="1"/>
    <cellStyle name="Hyperlink" xfId="2393" builtinId="8" hidden="1"/>
    <cellStyle name="Hyperlink" xfId="3369" builtinId="8" hidden="1"/>
    <cellStyle name="Hyperlink" xfId="1239" builtinId="8" hidden="1"/>
    <cellStyle name="Hyperlink" xfId="1083" builtinId="8" hidden="1"/>
    <cellStyle name="Hyperlink" xfId="2511" builtinId="8" hidden="1"/>
    <cellStyle name="Hyperlink" xfId="331" builtinId="8" hidden="1"/>
    <cellStyle name="Hyperlink" xfId="2077" builtinId="8" hidden="1"/>
    <cellStyle name="Hyperlink" xfId="401" builtinId="8" hidden="1"/>
    <cellStyle name="Hyperlink" xfId="3339" builtinId="8" hidden="1"/>
    <cellStyle name="Hyperlink" xfId="2909" builtinId="8" hidden="1"/>
    <cellStyle name="Hyperlink" xfId="2799" builtinId="8" hidden="1"/>
    <cellStyle name="Hyperlink" xfId="3159" builtinId="8" hidden="1"/>
    <cellStyle name="Hyperlink" xfId="2303" builtinId="8" hidden="1"/>
    <cellStyle name="Hyperlink" xfId="2571" builtinId="8" hidden="1"/>
    <cellStyle name="Hyperlink" xfId="3105" builtinId="8" hidden="1"/>
    <cellStyle name="Hyperlink" xfId="2943" builtinId="8" hidden="1"/>
    <cellStyle name="Hyperlink" xfId="3123" builtinId="8" hidden="1"/>
    <cellStyle name="Hyperlink" xfId="1995" builtinId="8" hidden="1"/>
    <cellStyle name="Hyperlink" xfId="1211" builtinId="8" hidden="1"/>
    <cellStyle name="Hyperlink" xfId="3157" builtinId="8" hidden="1"/>
    <cellStyle name="Hyperlink" xfId="1597" builtinId="8" hidden="1"/>
    <cellStyle name="Hyperlink" xfId="1059" builtinId="8" hidden="1"/>
    <cellStyle name="Hyperlink" xfId="2915" builtinId="8" hidden="1"/>
    <cellStyle name="Hyperlink" xfId="3343" builtinId="8" hidden="1"/>
    <cellStyle name="Hyperlink" xfId="1685" builtinId="8" hidden="1"/>
    <cellStyle name="Hyperlink" xfId="3557" builtinId="8" hidden="1"/>
    <cellStyle name="Hyperlink" xfId="2875" builtinId="8" hidden="1"/>
    <cellStyle name="Hyperlink" xfId="202" builtinId="8" hidden="1"/>
    <cellStyle name="Hyperlink" xfId="2821" builtinId="8" hidden="1"/>
    <cellStyle name="Hyperlink" xfId="1041" builtinId="8" hidden="1"/>
    <cellStyle name="Hyperlink" xfId="2573" builtinId="8" hidden="1"/>
    <cellStyle name="Hyperlink" xfId="3623" builtinId="8" hidden="1"/>
    <cellStyle name="Hyperlink" xfId="1297" builtinId="8" hidden="1"/>
    <cellStyle name="Hyperlink" xfId="495" builtinId="8" hidden="1"/>
    <cellStyle name="Hyperlink" xfId="2405" builtinId="8" hidden="1"/>
    <cellStyle name="Hyperlink" xfId="2401" builtinId="8" hidden="1"/>
    <cellStyle name="Hyperlink" xfId="3611" builtinId="8" hidden="1"/>
    <cellStyle name="Hyperlink" xfId="2449" builtinId="8" hidden="1"/>
    <cellStyle name="Hyperlink" xfId="1835" builtinId="8" hidden="1"/>
    <cellStyle name="Hyperlink" xfId="1857" builtinId="8" hidden="1"/>
    <cellStyle name="Hyperlink" xfId="2433" builtinId="8" hidden="1"/>
    <cellStyle name="Hyperlink" xfId="1583" builtinId="8" hidden="1"/>
    <cellStyle name="Hyperlink" xfId="110" builtinId="8" hidden="1"/>
    <cellStyle name="Hyperlink" xfId="3117" builtinId="8" hidden="1"/>
    <cellStyle name="Hyperlink" xfId="3407" builtinId="8" hidden="1"/>
    <cellStyle name="Hyperlink" xfId="2925" builtinId="8" hidden="1"/>
    <cellStyle name="Hyperlink" xfId="1615" builtinId="8" hidden="1"/>
    <cellStyle name="Hyperlink" xfId="132" builtinId="8" hidden="1"/>
    <cellStyle name="Hyperlink" xfId="1475" builtinId="8" hidden="1"/>
    <cellStyle name="Hyperlink" xfId="2191" builtinId="8" hidden="1"/>
    <cellStyle name="Hyperlink" xfId="3395" builtinId="8" hidden="1"/>
    <cellStyle name="Hyperlink" xfId="249" builtinId="8" hidden="1"/>
    <cellStyle name="Hyperlink" xfId="2949" builtinId="8" hidden="1"/>
    <cellStyle name="Hyperlink" xfId="517" builtinId="8" hidden="1"/>
    <cellStyle name="Hyperlink" xfId="2299" builtinId="8" hidden="1"/>
    <cellStyle name="Hyperlink" xfId="3321" builtinId="8" hidden="1"/>
    <cellStyle name="Hyperlink" xfId="2017" builtinId="8" hidden="1"/>
    <cellStyle name="Hyperlink" xfId="2295" builtinId="8" hidden="1"/>
    <cellStyle name="Hyperlink" xfId="993" builtinId="8" hidden="1"/>
    <cellStyle name="Hyperlink" xfId="511" builtinId="8" hidden="1"/>
    <cellStyle name="Hyperlink" xfId="3041" builtinId="8" hidden="1"/>
    <cellStyle name="Hyperlink" xfId="1439" builtinId="8" hidden="1"/>
    <cellStyle name="Hyperlink" xfId="1093" builtinId="8" hidden="1"/>
    <cellStyle name="Hyperlink" xfId="3595" builtinId="8" hidden="1"/>
    <cellStyle name="Hyperlink" xfId="3097" builtinId="8" hidden="1"/>
    <cellStyle name="Hyperlink" xfId="166" builtinId="8" hidden="1"/>
    <cellStyle name="Hyperlink" xfId="519" builtinId="8" hidden="1"/>
    <cellStyle name="Hyperlink" xfId="3579" builtinId="8" hidden="1"/>
    <cellStyle name="Hyperlink" xfId="2489" builtinId="8" hidden="1"/>
    <cellStyle name="Hyperlink" xfId="2629" builtinId="8" hidden="1"/>
    <cellStyle name="Hyperlink" xfId="1179" builtinId="8" hidden="1"/>
    <cellStyle name="Hyperlink" xfId="3657" builtinId="8" hidden="1"/>
    <cellStyle name="Hyperlink" xfId="1651" builtinId="8" hidden="1"/>
    <cellStyle name="Hyperlink" xfId="38" builtinId="8" hidden="1"/>
    <cellStyle name="Hyperlink" xfId="2073" builtinId="8" hidden="1"/>
    <cellStyle name="Hyperlink" xfId="2621" builtinId="8" hidden="1"/>
    <cellStyle name="Hyperlink" xfId="3169" builtinId="8" hidden="1"/>
    <cellStyle name="Hyperlink" xfId="3741" builtinId="8" hidden="1"/>
    <cellStyle name="Hyperlink" xfId="2327" builtinId="8" hidden="1"/>
    <cellStyle name="Hyperlink" xfId="493" builtinId="8" hidden="1"/>
    <cellStyle name="Hyperlink" xfId="669" builtinId="8" hidden="1"/>
    <cellStyle name="Hyperlink" xfId="3445" builtinId="8" hidden="1"/>
    <cellStyle name="Hyperlink" xfId="729" builtinId="8" hidden="1"/>
    <cellStyle name="Hyperlink" xfId="657" builtinId="8" hidden="1"/>
    <cellStyle name="Hyperlink" xfId="3079" builtinId="8" hidden="1"/>
    <cellStyle name="Hyperlink" xfId="2313" builtinId="8" hidden="1"/>
    <cellStyle name="Hyperlink" xfId="1609" builtinId="8" hidden="1"/>
    <cellStyle name="Hyperlink" xfId="1067" builtinId="8" hidden="1"/>
    <cellStyle name="Hyperlink" xfId="2475" builtinId="8" hidden="1"/>
    <cellStyle name="Hyperlink" xfId="1699" builtinId="8" hidden="1"/>
    <cellStyle name="Hyperlink" xfId="3089" builtinId="8" hidden="1"/>
    <cellStyle name="Hyperlink" xfId="1861" builtinId="8" hidden="1"/>
    <cellStyle name="Hyperlink" xfId="3499" builtinId="8" hidden="1"/>
    <cellStyle name="Hyperlink" xfId="3023" builtinId="8" hidden="1"/>
    <cellStyle name="Hyperlink" xfId="76" builtinId="8" hidden="1"/>
    <cellStyle name="Hyperlink" xfId="30" builtinId="8" hidden="1"/>
    <cellStyle name="Hyperlink" xfId="763" builtinId="8" hidden="1"/>
    <cellStyle name="Hyperlink" xfId="577" builtinId="8" hidden="1"/>
    <cellStyle name="Hyperlink" xfId="3555" builtinId="8" hidden="1"/>
    <cellStyle name="Hyperlink" xfId="2173" builtinId="8" hidden="1"/>
    <cellStyle name="Hyperlink" xfId="1023" builtinId="8" hidden="1"/>
    <cellStyle name="Hyperlink" xfId="1669" builtinId="8" hidden="1"/>
    <cellStyle name="Hyperlink" xfId="3219" builtinId="8" hidden="1"/>
    <cellStyle name="Hyperlink" xfId="120" builtinId="8" hidden="1"/>
    <cellStyle name="Hyperlink" xfId="911" builtinId="8" hidden="1"/>
    <cellStyle name="Hyperlink" xfId="387" builtinId="8" hidden="1"/>
    <cellStyle name="Hyperlink" xfId="529" builtinId="8" hidden="1"/>
    <cellStyle name="Hyperlink" xfId="3733" builtinId="8" hidden="1"/>
    <cellStyle name="Hyperlink" xfId="1259" builtinId="8" hidden="1"/>
    <cellStyle name="Hyperlink" xfId="2691" builtinId="8" hidden="1"/>
    <cellStyle name="Hyperlink" xfId="1675" builtinId="8" hidden="1"/>
    <cellStyle name="Hyperlink" xfId="2377" builtinId="8" hidden="1"/>
    <cellStyle name="Hyperlink" xfId="3015" builtinId="8" hidden="1"/>
    <cellStyle name="Hyperlink" xfId="1829" builtinId="8" hidden="1"/>
    <cellStyle name="Hyperlink" xfId="497" builtinId="8" hidden="1"/>
    <cellStyle name="Hyperlink" xfId="1403" builtinId="8" hidden="1"/>
    <cellStyle name="Hyperlink" xfId="188" builtinId="8" hidden="1"/>
    <cellStyle name="Hyperlink" xfId="2701" builtinId="8" hidden="1"/>
    <cellStyle name="Hyperlink" xfId="116" builtinId="8" hidden="1"/>
    <cellStyle name="Hyperlink" xfId="391" builtinId="8" hidden="1"/>
    <cellStyle name="Hyperlink" xfId="931" builtinId="8" hidden="1"/>
    <cellStyle name="Hyperlink" xfId="3677" builtinId="8" hidden="1"/>
    <cellStyle name="Hyperlink" xfId="755" builtinId="8" hidden="1"/>
    <cellStyle name="Hyperlink" xfId="937" builtinId="8" hidden="1"/>
    <cellStyle name="Hyperlink" xfId="559" builtinId="8" hidden="1"/>
    <cellStyle name="Hyperlink" xfId="192" builtinId="8" hidden="1"/>
    <cellStyle name="Hyperlink" xfId="769" builtinId="8" hidden="1"/>
    <cellStyle name="Hyperlink" xfId="3599" builtinId="8" hidden="1"/>
    <cellStyle name="Hyperlink" xfId="1279" builtinId="8" hidden="1"/>
    <cellStyle name="Hyperlink" xfId="2655" builtinId="8" hidden="1"/>
    <cellStyle name="Hyperlink" xfId="537" builtinId="8" hidden="1"/>
    <cellStyle name="Hyperlink" xfId="3621" builtinId="8" hidden="1"/>
    <cellStyle name="Hyperlink" xfId="691" builtinId="8" hidden="1"/>
    <cellStyle name="Hyperlink" xfId="1099" builtinId="8" hidden="1"/>
    <cellStyle name="Hyperlink" xfId="815" builtinId="8" hidden="1"/>
    <cellStyle name="Hyperlink" xfId="1129" builtinId="8" hidden="1"/>
    <cellStyle name="Hyperlink" xfId="2749" builtinId="8" hidden="1"/>
    <cellStyle name="Hyperlink" xfId="3493" builtinId="8" hidden="1"/>
    <cellStyle name="Hyperlink" xfId="1691" builtinId="8" hidden="1"/>
    <cellStyle name="Hyperlink" xfId="2635" builtinId="8" hidden="1"/>
    <cellStyle name="Hyperlink" xfId="2271" builtinId="8" hidden="1"/>
    <cellStyle name="Hyperlink" xfId="793" builtinId="8" hidden="1"/>
    <cellStyle name="Hyperlink" xfId="3013" builtinId="8" hidden="1"/>
    <cellStyle name="Hyperlink" xfId="1893" builtinId="8" hidden="1"/>
    <cellStyle name="Hyperlink" xfId="1481" builtinId="8" hidden="1"/>
    <cellStyle name="Hyperlink" xfId="2325" builtinId="8" hidden="1"/>
    <cellStyle name="Hyperlink" xfId="2809" builtinId="8" hidden="1"/>
    <cellStyle name="Hyperlink" xfId="765" builtinId="8" hidden="1"/>
    <cellStyle name="Hyperlink" xfId="1495" builtinId="8" hidden="1"/>
    <cellStyle name="Hyperlink" xfId="3167" builtinId="8" hidden="1"/>
    <cellStyle name="Hyperlink" xfId="3683" builtinId="8" hidden="1"/>
    <cellStyle name="Hyperlink" xfId="1469" builtinId="8" hidden="1"/>
    <cellStyle name="Hyperlink" xfId="3297" builtinId="8" hidden="1"/>
    <cellStyle name="Hyperlink" xfId="499" builtinId="8" hidden="1"/>
    <cellStyle name="Hyperlink" xfId="3571" builtinId="8" hidden="1"/>
    <cellStyle name="Hyperlink" xfId="697" builtinId="8" hidden="1"/>
    <cellStyle name="Hyperlink" xfId="399" builtinId="8" hidden="1"/>
    <cellStyle name="Hyperlink" xfId="1567" builtinId="8" hidden="1"/>
    <cellStyle name="Hyperlink" xfId="601" builtinId="8" hidden="1"/>
    <cellStyle name="Hyperlink" xfId="2215" builtinId="8" hidden="1"/>
    <cellStyle name="Hyperlink" xfId="2291" builtinId="8" hidden="1"/>
    <cellStyle name="Hyperlink" xfId="2467" builtinId="8" hidden="1"/>
    <cellStyle name="Hyperlink" xfId="3665" builtinId="8" hidden="1"/>
    <cellStyle name="Hyperlink" xfId="2647" builtinId="8" hidden="1"/>
    <cellStyle name="Hyperlink" xfId="3417" builtinId="8" hidden="1"/>
    <cellStyle name="Hyperlink" xfId="1081" builtinId="8" hidden="1"/>
    <cellStyle name="Hyperlink" xfId="3521" builtinId="8" hidden="1"/>
    <cellStyle name="Hyperlink" xfId="2461" builtinId="8" hidden="1"/>
    <cellStyle name="Hyperlink" xfId="609" builtinId="8" hidden="1"/>
    <cellStyle name="Hyperlink" xfId="3393" builtinId="8" hidden="1"/>
    <cellStyle name="Hyperlink" xfId="1719" builtinId="8" hidden="1"/>
    <cellStyle name="Hyperlink" xfId="941" builtinId="8" hidden="1"/>
    <cellStyle name="Hyperlink" xfId="1815" builtinId="8" hidden="1"/>
    <cellStyle name="Hyperlink" xfId="1585" builtinId="8" hidden="1"/>
    <cellStyle name="Hyperlink" xfId="26" builtinId="8" hidden="1"/>
    <cellStyle name="Hyperlink" xfId="1345" builtinId="8" hidden="1"/>
    <cellStyle name="Hyperlink" xfId="180" builtinId="8" hidden="1"/>
    <cellStyle name="Hyperlink" xfId="3241" builtinId="8" hidden="1"/>
    <cellStyle name="Hyperlink" xfId="2993" builtinId="8" hidden="1"/>
    <cellStyle name="Hyperlink" xfId="859" builtinId="8" hidden="1"/>
    <cellStyle name="Hyperlink" xfId="583" builtinId="8" hidden="1"/>
    <cellStyle name="Hyperlink" xfId="1383" builtinId="8" hidden="1"/>
    <cellStyle name="Hyperlink" xfId="3763" builtinId="8" hidden="1"/>
    <cellStyle name="Hyperlink" xfId="1427" builtinId="8" hidden="1"/>
    <cellStyle name="Hyperlink" xfId="1833" builtinId="8" hidden="1"/>
    <cellStyle name="Hyperlink" xfId="3449" builtinId="8" hidden="1"/>
    <cellStyle name="Hyperlink" xfId="1689" builtinId="8" hidden="1"/>
    <cellStyle name="Hyperlink" xfId="2361" builtinId="8" hidden="1"/>
    <cellStyle name="Hyperlink" xfId="3515" builtinId="8" hidden="1"/>
    <cellStyle name="Hyperlink" xfId="134" builtinId="8" hidden="1"/>
    <cellStyle name="Hyperlink" xfId="1483" builtinId="8" hidden="1"/>
    <cellStyle name="Hyperlink" xfId="122" builtinId="8" hidden="1"/>
    <cellStyle name="Hyperlink" xfId="3755" builtinId="8" hidden="1"/>
    <cellStyle name="Hyperlink" xfId="2807" builtinId="8" hidden="1"/>
    <cellStyle name="Hyperlink" xfId="589" builtinId="8" hidden="1"/>
    <cellStyle name="Hyperlink" xfId="2977" builtinId="8" hidden="1"/>
    <cellStyle name="Hyperlink" xfId="1657" builtinId="8" hidden="1"/>
    <cellStyle name="Hyperlink" xfId="3265" builtinId="8" hidden="1"/>
    <cellStyle name="Hyperlink" xfId="225" builtinId="8" hidden="1"/>
    <cellStyle name="Hyperlink" xfId="1503" builtinId="8" hidden="1"/>
    <cellStyle name="Hyperlink" xfId="3403" builtinId="8" hidden="1"/>
    <cellStyle name="Hyperlink" xfId="112" builtinId="8" hidden="1"/>
    <cellStyle name="Hyperlink" xfId="2225" builtinId="8" hidden="1"/>
    <cellStyle name="Hyperlink" xfId="2167" builtinId="8" hidden="1"/>
    <cellStyle name="Hyperlink" xfId="265" builtinId="8" hidden="1"/>
    <cellStyle name="Hyperlink" xfId="1007" builtinId="8" hidden="1"/>
    <cellStyle name="Hyperlink" xfId="3435" builtinId="8" hidden="1"/>
    <cellStyle name="Hyperlink" xfId="679" builtinId="8" hidden="1"/>
    <cellStyle name="Hyperlink" xfId="1331" builtinId="8" hidden="1"/>
    <cellStyle name="Hyperlink" xfId="3307" builtinId="8" hidden="1"/>
    <cellStyle name="Hyperlink" xfId="2817" builtinId="8" hidden="1"/>
    <cellStyle name="Hyperlink" xfId="3567" builtinId="8" hidden="1"/>
    <cellStyle name="Hyperlink" xfId="1471" builtinId="8" hidden="1"/>
    <cellStyle name="Hyperlink" xfId="1209" builtinId="8" hidden="1"/>
    <cellStyle name="Hyperlink" xfId="1543" builtinId="8" hidden="1"/>
    <cellStyle name="Hyperlink" xfId="615" builtinId="8" hidden="1"/>
    <cellStyle name="Hyperlink" xfId="2411" builtinId="8" hidden="1"/>
    <cellStyle name="Hyperlink" xfId="873" builtinId="8" hidden="1"/>
    <cellStyle name="Hyperlink" xfId="1267" builtinId="8" hidden="1"/>
    <cellStyle name="Hyperlink" xfId="3603" builtinId="8" hidden="1"/>
    <cellStyle name="Hyperlink" xfId="2583" builtinId="8" hidden="1"/>
    <cellStyle name="Hyperlink" xfId="791" builtinId="8" hidden="1"/>
    <cellStyle name="Hyperlink" xfId="3633" builtinId="8" hidden="1"/>
    <cellStyle name="Hyperlink" xfId="2339" builtinId="8" hidden="1"/>
    <cellStyle name="Hyperlink" xfId="3381" builtinId="8" hidden="1"/>
    <cellStyle name="Hyperlink" xfId="2213" builtinId="8" hidden="1"/>
    <cellStyle name="Hyperlink" xfId="1809" builtinId="8" hidden="1"/>
    <cellStyle name="Hyperlink" xfId="429" builtinId="8" hidden="1"/>
    <cellStyle name="Hyperlink" xfId="3609" builtinId="8" hidden="1"/>
    <cellStyle name="Hyperlink" xfId="2747" builtinId="8" hidden="1"/>
    <cellStyle name="Hyperlink" xfId="1463" builtinId="8" hidden="1"/>
    <cellStyle name="Hyperlink" xfId="3047" builtinId="8" hidden="1"/>
    <cellStyle name="Hyperlink" xfId="1601" builtinId="8" hidden="1"/>
    <cellStyle name="Hyperlink" xfId="2553" builtinId="8" hidden="1"/>
    <cellStyle name="Hyperlink" xfId="565" builtinId="8" hidden="1"/>
    <cellStyle name="Hyperlink" xfId="3311" builtinId="8" hidden="1"/>
    <cellStyle name="Hyperlink" xfId="2131" builtinId="8" hidden="1"/>
    <cellStyle name="Hyperlink" xfId="164" builtinId="8" hidden="1"/>
    <cellStyle name="Hyperlink" xfId="3249" builtinId="8" hidden="1"/>
    <cellStyle name="Hyperlink" xfId="2813" builtinId="8" hidden="1"/>
    <cellStyle name="Hyperlink" xfId="1397" builtinId="8" hidden="1"/>
    <cellStyle name="Hyperlink" xfId="3231" builtinId="8" hidden="1"/>
    <cellStyle name="Hyperlink" xfId="2349" builtinId="8" hidden="1"/>
    <cellStyle name="Hyperlink" xfId="463" builtinId="8" hidden="1"/>
    <cellStyle name="Hyperlink" xfId="162" builtinId="8" hidden="1"/>
    <cellStyle name="Hyperlink" xfId="2687" builtinId="8" hidden="1"/>
    <cellStyle name="Hyperlink" xfId="945" builtinId="8" hidden="1"/>
    <cellStyle name="Hyperlink" xfId="969" builtinId="8" hidden="1"/>
    <cellStyle name="Hyperlink" xfId="573" builtinId="8" hidden="1"/>
    <cellStyle name="Hyperlink" xfId="1311" builtinId="8" hidden="1"/>
    <cellStyle name="Hyperlink" xfId="3137" builtinId="8" hidden="1"/>
    <cellStyle name="Hyperlink" xfId="3077" builtinId="8" hidden="1"/>
    <cellStyle name="Hyperlink" xfId="2097" builtinId="8" hidden="1"/>
    <cellStyle name="Hyperlink" xfId="3323" builtinId="8" hidden="1"/>
    <cellStyle name="Hyperlink" xfId="2277" builtinId="8" hidden="1"/>
    <cellStyle name="Hyperlink" xfId="423" builtinId="8" hidden="1"/>
    <cellStyle name="Hyperlink" xfId="1789" builtinId="8" hidden="1"/>
    <cellStyle name="Hyperlink" xfId="2555" builtinId="8" hidden="1"/>
    <cellStyle name="Hyperlink" xfId="1697" builtinId="8" hidden="1"/>
    <cellStyle name="Hyperlink" xfId="1165" builtinId="8" hidden="1"/>
    <cellStyle name="Hyperlink" xfId="126" builtinId="8" hidden="1"/>
    <cellStyle name="Hyperlink" xfId="2633" builtinId="8" hidden="1"/>
    <cellStyle name="Hyperlink" xfId="2249" builtinId="8" hidden="1"/>
    <cellStyle name="Hyperlink" xfId="3081" builtinId="8" hidden="1"/>
    <cellStyle name="Hyperlink" xfId="663" builtinId="8" hidden="1"/>
    <cellStyle name="Hyperlink" xfId="1653" builtinId="8" hidden="1"/>
    <cellStyle name="Hyperlink" xfId="2971" builtinId="8" hidden="1"/>
    <cellStyle name="Hyperlink" xfId="3467" builtinId="8" hidden="1"/>
    <cellStyle name="Hyperlink" xfId="561" builtinId="8" hidden="1"/>
    <cellStyle name="Hyperlink" xfId="507" builtinId="8" hidden="1"/>
    <cellStyle name="Hyperlink" xfId="2127" builtinId="8" hidden="1"/>
    <cellStyle name="Hyperlink" xfId="1649" builtinId="8" hidden="1"/>
    <cellStyle name="Hyperlink" xfId="1451" builtinId="8" hidden="1"/>
    <cellStyle name="Hyperlink" xfId="1633" builtinId="8" hidden="1"/>
    <cellStyle name="Hyperlink" xfId="152" builtinId="8" hidden="1"/>
    <cellStyle name="Hyperlink" xfId="3315" builtinId="8" hidden="1"/>
    <cellStyle name="Hyperlink" xfId="2997" builtinId="8" hidden="1"/>
    <cellStyle name="Hyperlink" xfId="647" builtinId="8" hidden="1"/>
    <cellStyle name="Hyperlink" xfId="3581" builtinId="8" hidden="1"/>
    <cellStyle name="Hyperlink" xfId="591" builtinId="8" hidden="1"/>
    <cellStyle name="Hyperlink" xfId="3637" builtinId="8" hidden="1"/>
    <cellStyle name="Hyperlink" xfId="2375" builtinId="8" hidden="1"/>
    <cellStyle name="Hyperlink" xfId="2199" builtinId="8" hidden="1"/>
    <cellStyle name="Hyperlink" xfId="251" builtinId="8" hidden="1"/>
    <cellStyle name="Hyperlink" xfId="3613" builtinId="8" hidden="1"/>
    <cellStyle name="Hyperlink" xfId="361" builtinId="8" hidden="1"/>
    <cellStyle name="Hyperlink" xfId="160" builtinId="8" hidden="1"/>
    <cellStyle name="Hyperlink" xfId="3155" builtinId="8" hidden="1"/>
    <cellStyle name="Hyperlink" xfId="2351" builtinId="8" hidden="1"/>
    <cellStyle name="Hyperlink" xfId="1781" builtinId="8" hidden="1"/>
    <cellStyle name="Hyperlink" xfId="1921" builtinId="8" hidden="1"/>
    <cellStyle name="Hyperlink" xfId="403" builtinId="8" hidden="1"/>
    <cellStyle name="Hyperlink" xfId="2953" builtinId="8" hidden="1"/>
    <cellStyle name="Hyperlink" xfId="2877" builtinId="8" hidden="1"/>
    <cellStyle name="Hyperlink" xfId="287" builtinId="8" hidden="1"/>
    <cellStyle name="Hyperlink" xfId="1989" builtinId="8" hidden="1"/>
    <cellStyle name="Hyperlink" xfId="2007" builtinId="8" hidden="1"/>
    <cellStyle name="Hyperlink" xfId="571" builtinId="8" hidden="1"/>
    <cellStyle name="Hyperlink" xfId="2649" builtinId="8" hidden="1"/>
    <cellStyle name="Hyperlink" xfId="715" builtinId="8" hidden="1"/>
    <cellStyle name="Hyperlink" xfId="2481" builtinId="8" hidden="1"/>
    <cellStyle name="Hyperlink" xfId="1917" builtinId="8" hidden="1"/>
    <cellStyle name="Hyperlink" xfId="3495" builtinId="8" hidden="1"/>
    <cellStyle name="Hyperlink" xfId="2899" builtinId="8" hidden="1"/>
    <cellStyle name="Hyperlink" xfId="3745" builtinId="8" hidden="1"/>
    <cellStyle name="Hyperlink" xfId="747" builtinId="8" hidden="1"/>
    <cellStyle name="Hyperlink" xfId="2037" builtinId="8" hidden="1"/>
    <cellStyle name="Hyperlink" xfId="1025" builtinId="8" hidden="1"/>
    <cellStyle name="Hyperlink" xfId="1429" builtinId="8" hidden="1"/>
    <cellStyle name="Hyperlink" xfId="2793" builtinId="8" hidden="1"/>
    <cellStyle name="Hyperlink" xfId="3185" builtinId="8" hidden="1"/>
    <cellStyle name="Hyperlink" xfId="2219" builtinId="8" hidden="1"/>
    <cellStyle name="Hyperlink" xfId="2545" builtinId="8" hidden="1"/>
    <cellStyle name="Hyperlink" xfId="208" builtinId="8" hidden="1"/>
    <cellStyle name="Hyperlink" xfId="3399" builtinId="8" hidden="1"/>
    <cellStyle name="Hyperlink" xfId="1227" builtinId="8" hidden="1"/>
    <cellStyle name="Hyperlink" xfId="513" builtinId="8" hidden="1"/>
    <cellStyle name="Hyperlink" xfId="3635" builtinId="8" hidden="1"/>
    <cellStyle name="Hyperlink" xfId="3173" builtinId="8" hidden="1"/>
    <cellStyle name="Hyperlink" xfId="2457" builtinId="8" hidden="1"/>
    <cellStyle name="Hyperlink" xfId="2153" builtinId="8" hidden="1"/>
    <cellStyle name="Hyperlink" xfId="80" builtinId="8" hidden="1"/>
    <cellStyle name="Hyperlink" xfId="52" builtinId="8" hidden="1"/>
    <cellStyle name="Hyperlink" xfId="3153" builtinId="8" hidden="1"/>
    <cellStyle name="Hyperlink" xfId="86" builtinId="8" hidden="1"/>
    <cellStyle name="Hyperlink" xfId="2683" builtinId="8" hidden="1"/>
    <cellStyle name="Hyperlink" xfId="2423" builtinId="8" hidden="1"/>
    <cellStyle name="Hyperlink" xfId="2463" builtinId="8" hidden="1"/>
    <cellStyle name="Hyperlink" xfId="2803" builtinId="8" hidden="1"/>
    <cellStyle name="Hyperlink" xfId="3759" builtinId="8" hidden="1"/>
    <cellStyle name="Hyperlink" xfId="1553" builtinId="8" hidden="1"/>
    <cellStyle name="Hyperlink" xfId="773" builtinId="8" hidden="1"/>
    <cellStyle name="Hyperlink" xfId="675" builtinId="8" hidden="1"/>
    <cellStyle name="Hyperlink" xfId="2743" builtinId="8" hidden="1"/>
    <cellStyle name="Hyperlink" xfId="807" builtinId="8" hidden="1"/>
    <cellStyle name="Hyperlink" xfId="2939" builtinId="8" hidden="1"/>
    <cellStyle name="Hyperlink" xfId="2103" builtinId="8" hidden="1"/>
    <cellStyle name="Hyperlink" xfId="2189" builtinId="8" hidden="1"/>
    <cellStyle name="Hyperlink" xfId="66" builtinId="8" hidden="1"/>
    <cellStyle name="Hyperlink" xfId="3679" builtinId="8" hidden="1"/>
    <cellStyle name="Hyperlink" xfId="1177" builtinId="8" hidden="1"/>
    <cellStyle name="Hyperlink" xfId="301" builtinId="8" hidden="1"/>
    <cellStyle name="Hyperlink" xfId="2777" builtinId="8" hidden="1"/>
    <cellStyle name="Hyperlink" xfId="2177" builtinId="8" hidden="1"/>
    <cellStyle name="Hyperlink" xfId="2105" builtinId="8" hidden="1"/>
    <cellStyle name="Hyperlink" xfId="811" builtinId="8" hidden="1"/>
    <cellStyle name="Hyperlink" xfId="3607" builtinId="8" hidden="1"/>
    <cellStyle name="Hyperlink" xfId="3719" builtinId="8" hidden="1"/>
    <cellStyle name="Hyperlink" xfId="1717" builtinId="8" hidden="1"/>
    <cellStyle name="Hyperlink" xfId="140" builtinId="8" hidden="1"/>
    <cellStyle name="Hyperlink" xfId="927" builtinId="8" hidden="1"/>
    <cellStyle name="Hyperlink" xfId="891" builtinId="8" hidden="1"/>
    <cellStyle name="Hyperlink" xfId="437" builtinId="8" hidden="1"/>
    <cellStyle name="Hyperlink" xfId="3363" builtinId="8" hidden="1"/>
    <cellStyle name="Hyperlink" xfId="261" builtinId="8" hidden="1"/>
    <cellStyle name="Hyperlink" xfId="2711" builtinId="8" hidden="1"/>
    <cellStyle name="Hyperlink" xfId="1931" builtinId="8" hidden="1"/>
    <cellStyle name="Hyperlink" xfId="3533" builtinId="8" hidden="1"/>
    <cellStyle name="Hyperlink" xfId="1821" builtinId="8" hidden="1"/>
    <cellStyle name="Hyperlink" xfId="623" builtinId="8" hidden="1"/>
    <cellStyle name="Hyperlink" xfId="3115" builtinId="8" hidden="1"/>
    <cellStyle name="Hyperlink" xfId="3239" builtinId="8" hidden="1"/>
    <cellStyle name="Hyperlink" xfId="1747" builtinId="8" hidden="1"/>
    <cellStyle name="Hyperlink" xfId="869" builtinId="8" hidden="1"/>
    <cellStyle name="Hyperlink" xfId="235" builtinId="8" hidden="1"/>
    <cellStyle name="Hyperlink" xfId="745" builtinId="8" hidden="1"/>
    <cellStyle name="Hyperlink" xfId="2005" builtinId="8" hidden="1"/>
    <cellStyle name="Hyperlink" xfId="1203" builtinId="8" hidden="1"/>
    <cellStyle name="Hyperlink" xfId="989" builtinId="8" hidden="1"/>
    <cellStyle name="Hyperlink" xfId="3709" builtinId="8" hidden="1"/>
    <cellStyle name="Hyperlink" xfId="178" builtinId="8" hidden="1"/>
    <cellStyle name="Hyperlink" xfId="875" builtinId="8" hidden="1"/>
    <cellStyle name="Hyperlink" xfId="1335" builtinId="8" hidden="1"/>
    <cellStyle name="Hyperlink" xfId="861" builtinId="8" hidden="1"/>
    <cellStyle name="Hyperlink" xfId="2745" builtinId="8" hidden="1"/>
    <cellStyle name="Hyperlink" xfId="1115" builtinId="8" hidden="1"/>
    <cellStyle name="Hyperlink" xfId="347" builtinId="8" hidden="1"/>
    <cellStyle name="Hyperlink" xfId="2013" builtinId="8" hidden="1"/>
    <cellStyle name="Hyperlink" xfId="2369" builtinId="8" hidden="1"/>
    <cellStyle name="Hyperlink" xfId="2697" builtinId="8" hidden="1"/>
    <cellStyle name="Hyperlink" xfId="2615" builtinId="8" hidden="1"/>
    <cellStyle name="Hyperlink" xfId="1575" builtinId="8" hidden="1"/>
    <cellStyle name="Hyperlink" xfId="351" builtinId="8" hidden="1"/>
    <cellStyle name="Hyperlink" xfId="877" builtinId="8" hidden="1"/>
    <cellStyle name="Hyperlink" xfId="575" builtinId="8" hidden="1"/>
    <cellStyle name="Hyperlink" xfId="3619" builtinId="8" hidden="1"/>
    <cellStyle name="Hyperlink" xfId="2315" builtinId="8" hidden="1"/>
    <cellStyle name="Hyperlink" xfId="2561" builtinId="8" hidden="1"/>
    <cellStyle name="Hyperlink" xfId="1705" builtinId="8" hidden="1"/>
    <cellStyle name="Hyperlink" xfId="3009" builtinId="8" hidden="1"/>
    <cellStyle name="Hyperlink" xfId="3667" builtinId="8" hidden="1"/>
    <cellStyle name="Hyperlink" xfId="541" builtinId="8" hidden="1"/>
    <cellStyle name="Hyperlink" xfId="1703" builtinId="8" hidden="1"/>
    <cellStyle name="Hyperlink" xfId="645" builtinId="8" hidden="1"/>
    <cellStyle name="Hyperlink" xfId="1163" builtinId="8" hidden="1"/>
    <cellStyle name="Hyperlink" xfId="921" builtinId="8" hidden="1"/>
    <cellStyle name="Hyperlink" xfId="905" builtinId="8" hidden="1"/>
    <cellStyle name="Hyperlink" xfId="2473" builtinId="8" hidden="1"/>
    <cellStyle name="Hyperlink" xfId="2427" builtinId="8" hidden="1"/>
    <cellStyle name="Hyperlink" xfId="2657" builtinId="8" hidden="1"/>
    <cellStyle name="Hyperlink" xfId="1571" builtinId="8" hidden="1"/>
    <cellStyle name="Hyperlink" xfId="2839" builtinId="8" hidden="1"/>
    <cellStyle name="Hyperlink" xfId="1307" builtinId="8" hidden="1"/>
    <cellStyle name="Hyperlink" xfId="1677" builtinId="8" hidden="1"/>
    <cellStyle name="Hyperlink" xfId="2637" builtinId="8" hidden="1"/>
    <cellStyle name="Hyperlink" xfId="50" builtinId="8" hidden="1"/>
    <cellStyle name="Hyperlink" xfId="979" builtinId="8" hidden="1"/>
    <cellStyle name="Hyperlink" xfId="271" builtinId="8" hidden="1"/>
    <cellStyle name="Hyperlink" xfId="2187" builtinId="8" hidden="1"/>
    <cellStyle name="Hyperlink" xfId="1631" builtinId="8" hidden="1"/>
    <cellStyle name="Hyperlink" xfId="3233" builtinId="8" hidden="1"/>
    <cellStyle name="Hyperlink" xfId="3707" builtinId="8" hidden="1"/>
    <cellStyle name="Hyperlink" xfId="3221" builtinId="8" hidden="1"/>
    <cellStyle name="Hyperlink" xfId="1" builtinId="8" hidden="1"/>
    <cellStyle name="Hyperlink" xfId="2169" builtinId="8" hidden="1"/>
    <cellStyle name="Hyperlink" xfId="335" builtinId="8" hidden="1"/>
    <cellStyle name="Hyperlink" xfId="367" builtinId="8" hidden="1"/>
    <cellStyle name="Hyperlink" xfId="703" builtinId="8" hidden="1"/>
    <cellStyle name="Hyperlink" xfId="1903" builtinId="8" hidden="1"/>
    <cellStyle name="Hyperlink" xfId="1527" builtinId="8" hidden="1"/>
    <cellStyle name="Hyperlink" xfId="1701" builtinId="8" hidden="1"/>
    <cellStyle name="Hyperlink" xfId="92" builtinId="8" hidden="1"/>
    <cellStyle name="Hyperlink" xfId="3327" builtinId="8" hidden="1"/>
    <cellStyle name="Hyperlink" xfId="1557" builtinId="8" hidden="1"/>
    <cellStyle name="Hyperlink" xfId="3099" builtinId="8" hidden="1"/>
    <cellStyle name="Hyperlink" xfId="1477" builtinId="8" hidden="1"/>
    <cellStyle name="Hyperlink" xfId="3473" builtinId="8" hidden="1"/>
    <cellStyle name="Hyperlink" xfId="775" builtinId="8" hidden="1"/>
    <cellStyle name="Hyperlink" xfId="1013" builtinId="8" hidden="1"/>
    <cellStyle name="Hyperlink" xfId="3177" builtinId="8" hidden="1"/>
    <cellStyle name="Hyperlink" xfId="3423" builtinId="8" hidden="1"/>
    <cellStyle name="Hyperlink" xfId="3065" builtinId="8" hidden="1"/>
    <cellStyle name="Hyperlink" xfId="427" builtinId="8" hidden="1"/>
    <cellStyle name="Hyperlink" xfId="1033" builtinId="8" hidden="1"/>
    <cellStyle name="Hyperlink" xfId="3691" builtinId="8" hidden="1"/>
    <cellStyle name="Hyperlink" xfId="2995" builtinId="8" hidden="1"/>
    <cellStyle name="Hyperlink" xfId="2453" builtinId="8" hidden="1"/>
    <cellStyle name="Hyperlink" xfId="3171" builtinId="8" hidden="1"/>
    <cellStyle name="Hyperlink" xfId="1913" builtinId="8" hidden="1"/>
    <cellStyle name="Hyperlink" xfId="1347" builtinId="8" hidden="1"/>
    <cellStyle name="Hyperlink" xfId="365" builtinId="8" hidden="1"/>
    <cellStyle name="Hyperlink" xfId="2455" builtinId="8" hidden="1"/>
    <cellStyle name="Hyperlink" xfId="2775" builtinId="8" hidden="1"/>
    <cellStyle name="Hyperlink" xfId="1895" builtinId="8" hidden="1"/>
    <cellStyle name="Hyperlink" xfId="2459" builtinId="8" hidden="1"/>
    <cellStyle name="Hyperlink" xfId="1795" builtinId="8" hidden="1"/>
    <cellStyle name="Hyperlink" xfId="695" builtinId="8" hidden="1"/>
    <cellStyle name="Hyperlink" xfId="687" builtinId="8" hidden="1"/>
    <cellStyle name="Hyperlink" xfId="3001" builtinId="8" hidden="1"/>
    <cellStyle name="Hyperlink" xfId="1051" builtinId="8" hidden="1"/>
    <cellStyle name="Hyperlink" xfId="987" builtinId="8" hidden="1"/>
    <cellStyle name="Hyperlink" xfId="635" builtinId="8" hidden="1"/>
    <cellStyle name="Hyperlink" xfId="3091" builtinId="8" hidden="1"/>
    <cellStyle name="Hyperlink" xfId="757" builtinId="8" hidden="1"/>
    <cellStyle name="Hyperlink" xfId="2599" builtinId="8" hidden="1"/>
    <cellStyle name="Hyperlink" xfId="1315" builtinId="8" hidden="1"/>
    <cellStyle name="Hyperlink" xfId="1485" builtinId="8" hidden="1"/>
    <cellStyle name="Hyperlink" xfId="2985" builtinId="8" hidden="1"/>
    <cellStyle name="Hyperlink" xfId="2543" builtinId="8" hidden="1"/>
    <cellStyle name="Hyperlink" xfId="1075" builtinId="8" hidden="1"/>
    <cellStyle name="Hyperlink" xfId="449" builtinId="8" hidden="1"/>
    <cellStyle name="Hyperlink" xfId="1687" builtinId="8" hidden="1"/>
    <cellStyle name="Hyperlink" xfId="1151" builtinId="8" hidden="1"/>
    <cellStyle name="Hyperlink" xfId="1127" builtinId="8" hidden="1"/>
    <cellStyle name="Hyperlink" xfId="210" builtinId="8" hidden="1"/>
    <cellStyle name="Hyperlink" xfId="641" builtinId="8" hidden="1"/>
    <cellStyle name="Hyperlink" xfId="3431" builtinId="8" hidden="1"/>
    <cellStyle name="Hyperlink" xfId="3355" builtinId="8" hidden="1"/>
    <cellStyle name="Hyperlink" xfId="953" builtinId="8" hidden="1"/>
    <cellStyle name="Hyperlink" xfId="70" builtinId="8" hidden="1"/>
    <cellStyle name="Hyperlink" xfId="1113" builtinId="8" hidden="1"/>
    <cellStyle name="Hyperlink" xfId="1907" builtinId="8" hidden="1"/>
    <cellStyle name="Hyperlink" xfId="1031" builtinId="8" hidden="1"/>
    <cellStyle name="Hyperlink" xfId="1333" builtinId="8" hidden="1"/>
    <cellStyle name="Hyperlink" xfId="1191" builtinId="8" hidden="1"/>
    <cellStyle name="Hyperlink" xfId="407" builtinId="8" hidden="1"/>
    <cellStyle name="Hyperlink" xfId="901" builtinId="8" hidden="1"/>
    <cellStyle name="Hyperlink" xfId="1107" builtinId="8" hidden="1"/>
    <cellStyle name="Hyperlink" xfId="2963" builtinId="8" hidden="1"/>
    <cellStyle name="Hyperlink" xfId="1519" builtinId="8" hidden="1"/>
    <cellStyle name="Hyperlink" xfId="3489" builtinId="8" hidden="1"/>
    <cellStyle name="Hyperlink" xfId="2931" builtinId="8" hidden="1"/>
    <cellStyle name="Hyperlink" xfId="855" builtinId="8" hidden="1"/>
    <cellStyle name="Hyperlink" xfId="1521" builtinId="8" hidden="1"/>
    <cellStyle name="Hyperlink" xfId="2119" builtinId="8" hidden="1"/>
    <cellStyle name="Hyperlink" xfId="357" builtinId="8" hidden="1"/>
    <cellStyle name="Hyperlink" xfId="2843" builtinId="8" hidden="1"/>
    <cellStyle name="Hyperlink" xfId="3273" builtinId="8" hidden="1"/>
    <cellStyle name="Hyperlink" xfId="383" builtinId="8" hidden="1"/>
    <cellStyle name="Hyperlink" xfId="1655" builtinId="8" hidden="1"/>
    <cellStyle name="Hyperlink" xfId="831" builtinId="8" hidden="1"/>
    <cellStyle name="Hyperlink" xfId="1147" builtinId="8" hidden="1"/>
    <cellStyle name="Hyperlink" xfId="2113" builtinId="8" hidden="1"/>
    <cellStyle name="Hyperlink" xfId="2785" builtinId="8" hidden="1"/>
    <cellStyle name="Hyperlink" xfId="2905" builtinId="8" hidden="1"/>
    <cellStyle name="Hyperlink" xfId="3597" builtinId="8" hidden="1"/>
    <cellStyle name="Hyperlink" xfId="617" builtinId="8" hidden="1"/>
    <cellStyle name="Hyperlink" xfId="2893" builtinId="8" hidden="1"/>
    <cellStyle name="Hyperlink" xfId="1837" builtinId="8" hidden="1"/>
    <cellStyle name="Hyperlink" xfId="1185" builtinId="8" hidden="1"/>
    <cellStyle name="Hyperlink" xfId="2597" builtinId="8" hidden="1"/>
    <cellStyle name="Hyperlink" xfId="845" builtinId="8" hidden="1"/>
    <cellStyle name="Hyperlink" xfId="2355" builtinId="8" hidden="1"/>
    <cellStyle name="Hyperlink" xfId="1869" builtinId="8" hidden="1"/>
    <cellStyle name="Hyperlink" xfId="2585" builtinId="8" hidden="1"/>
    <cellStyle name="Hyperlink" xfId="1509" builtinId="8" hidden="1"/>
    <cellStyle name="Hyperlink" xfId="1005" builtinId="8" hidden="1"/>
    <cellStyle name="Hyperlink" xfId="865" builtinId="8" hidden="1"/>
    <cellStyle name="Hyperlink" xfId="3271" builtinId="8" hidden="1"/>
    <cellStyle name="Hyperlink" xfId="523" builtinId="8" hidden="1"/>
    <cellStyle name="Hyperlink" xfId="3587" builtinId="8" hidden="1"/>
    <cellStyle name="Hyperlink" xfId="2469" builtinId="8" hidden="1"/>
    <cellStyle name="Hyperlink" xfId="1437" builtinId="8" hidden="1"/>
    <cellStyle name="Hyperlink" xfId="2089" builtinId="8" hidden="1"/>
    <cellStyle name="Hyperlink" xfId="104" builtinId="8" hidden="1"/>
    <cellStyle name="Hyperlink" xfId="42" builtinId="8" hidden="1"/>
    <cellStyle name="Hyperlink" xfId="1967" builtinId="8" hidden="1"/>
    <cellStyle name="Hyperlink" xfId="2085" builtinId="8" hidden="1"/>
    <cellStyle name="Hyperlink" xfId="2773" builtinId="8" hidden="1"/>
    <cellStyle name="Hyperlink" xfId="102" builtinId="8" hidden="1"/>
    <cellStyle name="Hyperlink" xfId="3419" builtinId="8" hidden="1"/>
    <cellStyle name="Hyperlink" xfId="1531" builtinId="8" hidden="1"/>
    <cellStyle name="Hyperlink" xfId="689" builtinId="8" hidden="1"/>
    <cellStyle name="Hyperlink" xfId="795" builtinId="8" hidden="1"/>
    <cellStyle name="Hyperlink" xfId="3337" builtinId="8" hidden="1"/>
    <cellStyle name="Hyperlink" xfId="999" builtinId="8" hidden="1"/>
    <cellStyle name="Hyperlink" xfId="995" builtinId="8" hidden="1"/>
    <cellStyle name="Hyperlink" xfId="2081" builtinId="8" hidden="1"/>
    <cellStyle name="Hyperlink" xfId="961" builtinId="8" hidden="1"/>
    <cellStyle name="Hyperlink" xfId="56" builtinId="8" hidden="1"/>
    <cellStyle name="Hyperlink" xfId="661" builtinId="8" hidden="1"/>
    <cellStyle name="Hyperlink" xfId="3743" builtinId="8" hidden="1"/>
    <cellStyle name="Hyperlink" xfId="3535" builtinId="8" hidden="1"/>
    <cellStyle name="Hyperlink" xfId="1249" builtinId="8" hidden="1"/>
    <cellStyle name="Hyperlink" xfId="1591" builtinId="8" hidden="1"/>
    <cellStyle name="Hyperlink" xfId="835" builtinId="8" hidden="1"/>
    <cellStyle name="Hyperlink" xfId="1405" builtinId="8" hidden="1"/>
    <cellStyle name="Hyperlink" xfId="1737" builtinId="8" hidden="1"/>
    <cellStyle name="Hyperlink" xfId="965" builtinId="8" hidden="1"/>
    <cellStyle name="Hyperlink" xfId="1167" builtinId="8" hidden="1"/>
    <cellStyle name="Hyperlink" xfId="1783" builtinId="8" hidden="1"/>
    <cellStyle name="Hyperlink" xfId="1273" builtinId="8" hidden="1"/>
    <cellStyle name="Hyperlink" xfId="1413" builtinId="8" hidden="1"/>
    <cellStyle name="Hyperlink" xfId="3711" builtinId="8" hidden="1"/>
    <cellStyle name="Hyperlink" xfId="1561" builtinId="8" hidden="1"/>
    <cellStyle name="Hyperlink" xfId="1269" builtinId="8" hidden="1"/>
    <cellStyle name="Hyperlink" xfId="3107" builtinId="8" hidden="1"/>
    <cellStyle name="Hyperlink" xfId="2203" builtinId="8" hidden="1"/>
    <cellStyle name="Hyperlink" xfId="3085" builtinId="8" hidden="1"/>
    <cellStyle name="Hyperlink" xfId="3561" builtinId="8" hidden="1"/>
    <cellStyle name="Hyperlink" xfId="753" builtinId="8" hidden="1"/>
    <cellStyle name="Hyperlink" xfId="3143" builtinId="8" hidden="1"/>
    <cellStyle name="Hyperlink" xfId="158" builtinId="8" hidden="1"/>
    <cellStyle name="Hyperlink" xfId="1977" builtinId="8" hidden="1"/>
    <cellStyle name="Hyperlink" xfId="1295" builtinId="8" hidden="1"/>
    <cellStyle name="Hyperlink" xfId="2549" builtinId="8" hidden="1"/>
    <cellStyle name="Hyperlink" xfId="2989" builtinId="8" hidden="1"/>
    <cellStyle name="Hyperlink" xfId="345" builtinId="8" hidden="1"/>
    <cellStyle name="Hyperlink" xfId="949" builtinId="8" hidden="1"/>
    <cellStyle name="Hyperlink" xfId="3061" builtinId="8" hidden="1"/>
    <cellStyle name="Hyperlink" xfId="2867" builtinId="8" hidden="1"/>
    <cellStyle name="Hyperlink" xfId="1097" builtinId="8" hidden="1"/>
    <cellStyle name="Hyperlink" xfId="2707" builtinId="8" hidden="1"/>
    <cellStyle name="Hyperlink" xfId="2859" builtinId="8" hidden="1"/>
    <cellStyle name="Hyperlink" xfId="3553" builtinId="8" hidden="1"/>
    <cellStyle name="Hyperlink" xfId="1111" builtinId="8" hidden="1"/>
    <cellStyle name="Hyperlink" xfId="1641" builtinId="8" hidden="1"/>
    <cellStyle name="Hyperlink" xfId="339" builtinId="8" hidden="1"/>
    <cellStyle name="Hyperlink" xfId="2783" builtinId="8" hidden="1"/>
    <cellStyle name="Hyperlink" xfId="2533" builtinId="8" hidden="1"/>
    <cellStyle name="Hyperlink" xfId="1831" builtinId="8" hidden="1"/>
    <cellStyle name="Hyperlink" xfId="2231" builtinId="8" hidden="1"/>
    <cellStyle name="Hyperlink" xfId="2983" builtinId="8" hidden="1"/>
    <cellStyle name="Hyperlink" xfId="1807" builtinId="8" hidden="1"/>
    <cellStyle name="Hyperlink" xfId="2409" builtinId="8" hidden="1"/>
    <cellStyle name="Hyperlink" xfId="2137" builtinId="8" hidden="1"/>
    <cellStyle name="Hyperlink" xfId="194" builtinId="8" hidden="1"/>
    <cellStyle name="Hyperlink" xfId="1417" builtinId="8" hidden="1"/>
    <cellStyle name="Hyperlink" xfId="2527" builtinId="8" hidden="1"/>
    <cellStyle name="Hyperlink" xfId="1173" builtinId="8" hidden="1"/>
    <cellStyle name="Hyperlink" xfId="1841" builtinId="8" hidden="1"/>
    <cellStyle name="Hyperlink" xfId="2009" builtinId="8" hidden="1"/>
    <cellStyle name="Hyperlink" xfId="997" builtinId="8" hidden="1"/>
    <cellStyle name="Hyperlink" xfId="1889" builtinId="8" hidden="1"/>
    <cellStyle name="Hyperlink" xfId="3367" builtinId="8" hidden="1"/>
    <cellStyle name="Hyperlink" xfId="2129" builtinId="8" hidden="1"/>
    <cellStyle name="Hyperlink" xfId="2015" builtinId="8" hidden="1"/>
    <cellStyle name="Hyperlink" xfId="503" builtinId="8" hidden="1"/>
    <cellStyle name="Hyperlink" xfId="2267" builtinId="8" hidden="1"/>
    <cellStyle name="Hyperlink" xfId="2095" builtinId="8" hidden="1"/>
    <cellStyle name="Hyperlink" xfId="397" builtinId="8" hidden="1"/>
    <cellStyle name="Hyperlink" xfId="2399" builtinId="8" hidden="1"/>
    <cellStyle name="Hyperlink" xfId="2227" builtinId="8" hidden="1"/>
    <cellStyle name="Hyperlink" xfId="3761" builtinId="8" hidden="1"/>
    <cellStyle name="Hyperlink" xfId="1305" builtinId="8" hidden="1"/>
    <cellStyle name="Hyperlink" xfId="2681" builtinId="8" hidden="1"/>
    <cellStyle name="Hyperlink" xfId="1715" builtinId="8" hidden="1"/>
    <cellStyle name="Hyperlink" xfId="3303" builtinId="8" hidden="1"/>
    <cellStyle name="Hyperlink" xfId="1901" builtinId="8" hidden="1"/>
    <cellStyle name="Hyperlink" xfId="1779" builtinId="8" hidden="1"/>
    <cellStyle name="Hyperlink" xfId="3583" builtinId="8" hidden="1"/>
    <cellStyle name="Hyperlink" xfId="1879" builtinId="8" hidden="1"/>
    <cellStyle name="Hyperlink" xfId="2499" builtinId="8" hidden="1"/>
    <cellStyle name="Hyperlink" xfId="2901" builtinId="8" hidden="1"/>
    <cellStyle name="Hyperlink" xfId="3425" builtinId="8" hidden="1"/>
    <cellStyle name="Hyperlink" xfId="1695" builtinId="8" hidden="1"/>
    <cellStyle name="Hyperlink" xfId="3131" builtinId="8" hidden="1"/>
    <cellStyle name="Hyperlink" xfId="3267" builtinId="8" hidden="1"/>
    <cellStyle name="Hyperlink" xfId="2705" builtinId="8" hidden="1"/>
    <cellStyle name="Hyperlink" xfId="915" builtinId="8" hidden="1"/>
    <cellStyle name="Hyperlink" xfId="3345" builtinId="8" hidden="1"/>
    <cellStyle name="Hyperlink" xfId="3011" builtinId="8" hidden="1"/>
    <cellStyle name="Hyperlink" xfId="3201" builtinId="8" hidden="1"/>
    <cellStyle name="Hyperlink" xfId="2181" builtinId="8" hidden="1"/>
    <cellStyle name="Hyperlink" xfId="3129" builtinId="8" hidden="1"/>
    <cellStyle name="Hyperlink" xfId="829" builtinId="8" hidden="1"/>
    <cellStyle name="Hyperlink" xfId="3617" builtinId="8" hidden="1"/>
    <cellStyle name="Hyperlink" xfId="3075" builtinId="8" hidden="1"/>
    <cellStyle name="Hyperlink" xfId="2317" builtinId="8" hidden="1"/>
    <cellStyle name="Hyperlink" xfId="3259" builtinId="8" hidden="1"/>
    <cellStyle name="Hyperlink" xfId="3049" builtinId="8" hidden="1"/>
    <cellStyle name="Hyperlink" xfId="1731" builtinId="8" hidden="1"/>
    <cellStyle name="Hyperlink" xfId="3145" builtinId="8" hidden="1"/>
    <cellStyle name="Hyperlink" xfId="2851" builtinId="8" hidden="1"/>
    <cellStyle name="Hyperlink" xfId="467" builtinId="8" hidden="1"/>
    <cellStyle name="Hyperlink" xfId="3765" builtinId="8" hidden="1"/>
    <cellStyle name="Hyperlink" xfId="2737" builtinId="8" hidden="1"/>
    <cellStyle name="Hyperlink" xfId="2373" builtinId="8" hidden="1"/>
    <cellStyle name="Hyperlink" xfId="2769" builtinId="8" hidden="1"/>
    <cellStyle name="Hyperlink" xfId="3379" builtinId="8" hidden="1"/>
    <cellStyle name="Hyperlink" xfId="2759" builtinId="8" hidden="1"/>
    <cellStyle name="Hyperlink" xfId="2207" builtinId="8" hidden="1"/>
    <cellStyle name="Hyperlink" xfId="72" builtinId="8" hidden="1"/>
    <cellStyle name="Hyperlink" xfId="2321" builtinId="8" hidden="1"/>
    <cellStyle name="Hyperlink" xfId="3083" builtinId="8" hidden="1"/>
    <cellStyle name="Hyperlink" xfId="1681" builtinId="8" hidden="1"/>
    <cellStyle name="Hyperlink" xfId="3527" builtinId="8" hidden="1"/>
    <cellStyle name="Hyperlink" xfId="2245" builtinId="8" hidden="1"/>
    <cellStyle name="Hyperlink" xfId="3133" builtinId="8" hidden="1"/>
    <cellStyle name="Hyperlink" xfId="1637" builtinId="8" hidden="1"/>
    <cellStyle name="Hyperlink" xfId="2671" builtinId="8" hidden="1"/>
    <cellStyle name="Hyperlink" xfId="3491" builtinId="8" hidden="1"/>
    <cellStyle name="Hyperlink" xfId="719" builtinId="8" hidden="1"/>
    <cellStyle name="Hyperlink" xfId="1195" builtinId="8" hidden="1"/>
    <cellStyle name="Hyperlink" xfId="28" builtinId="8" hidden="1"/>
    <cellStyle name="Hyperlink" xfId="881" builtinId="8" hidden="1"/>
    <cellStyle name="Hyperlink" xfId="1261" builtinId="8" hidden="1"/>
    <cellStyle name="Hyperlink" xfId="60" builtinId="8" hidden="1"/>
    <cellStyle name="Hyperlink" xfId="1923" builtinId="8" hidden="1"/>
    <cellStyle name="Hyperlink" xfId="2379" builtinId="8" hidden="1"/>
    <cellStyle name="Hyperlink" xfId="3163" builtinId="8" hidden="1"/>
    <cellStyle name="Hyperlink" xfId="2053" builtinId="8" hidden="1"/>
    <cellStyle name="Hyperlink" xfId="377" builtinId="8" hidden="1"/>
    <cellStyle name="Hyperlink" xfId="1827" builtinId="8" hidden="1"/>
    <cellStyle name="Hyperlink" xfId="2523" builtinId="8" hidden="1"/>
    <cellStyle name="Hyperlink" xfId="2883" builtinId="8" hidden="1"/>
    <cellStyle name="Hyperlink" xfId="425" builtinId="8" hidden="1"/>
    <cellStyle name="Hyperlink" xfId="713" builtinId="8" hidden="1"/>
    <cellStyle name="Hyperlink" xfId="1621" builtinId="8" hidden="1"/>
    <cellStyle name="Hyperlink" xfId="259" builtinId="8" hidden="1"/>
    <cellStyle name="Hyperlink" xfId="975" builtinId="8" hidden="1"/>
    <cellStyle name="Hyperlink" xfId="569" builtinId="8" hidden="1"/>
    <cellStyle name="Hyperlink" xfId="3625" builtinId="8" hidden="1"/>
    <cellStyle name="Hyperlink" xfId="1243" builtinId="8" hidden="1"/>
    <cellStyle name="Hyperlink" xfId="2787" builtinId="8" hidden="1"/>
    <cellStyle name="Hyperlink" xfId="2471" builtinId="8" hidden="1"/>
    <cellStyle name="Hyperlink" xfId="3383" builtinId="8" hidden="1"/>
    <cellStyle name="Hyperlink" xfId="289" builtinId="8" hidden="1"/>
    <cellStyle name="Hyperlink" xfId="1787" builtinId="8" hidden="1"/>
    <cellStyle name="Hyperlink" xfId="1873" builtinId="8" hidden="1"/>
    <cellStyle name="Hyperlink" xfId="1043" builtinId="8" hidden="1"/>
    <cellStyle name="Hyperlink" xfId="2589" builtinId="8" hidden="1"/>
    <cellStyle name="Hyperlink" xfId="2087" builtinId="8" hidden="1"/>
    <cellStyle name="Hyperlink" xfId="3511" builtinId="8" hidden="1"/>
    <cellStyle name="Hyperlink" xfId="1885" builtinId="8" hidden="1"/>
    <cellStyle name="Hyperlink" xfId="1141" builtinId="8" hidden="1"/>
    <cellStyle name="Hyperlink" xfId="1671" builtinId="8" hidden="1"/>
    <cellStyle name="Hyperlink" xfId="421" builtinId="8" hidden="1"/>
    <cellStyle name="Hyperlink" xfId="1369" builtinId="8" hidden="1"/>
    <cellStyle name="Hyperlink" xfId="2929" builtinId="8" hidden="1"/>
    <cellStyle name="Hyperlink" xfId="2721" builtinId="8" hidden="1"/>
    <cellStyle name="Hyperlink" xfId="581" builtinId="8" hidden="1"/>
    <cellStyle name="Hyperlink" xfId="3361" builtinId="8" hidden="1"/>
    <cellStyle name="Hyperlink" xfId="1723" builtinId="8" hidden="1"/>
    <cellStyle name="Hyperlink" xfId="2935" builtinId="8" hidden="1"/>
    <cellStyle name="Hyperlink" xfId="1817" builtinId="8" hidden="1"/>
    <cellStyle name="Hyperlink" xfId="2107" builtinId="8" hidden="1"/>
    <cellStyle name="Hyperlink" xfId="389" builtinId="8" hidden="1"/>
    <cellStyle name="Hyperlink" xfId="1039" builtinId="8" hidden="1"/>
    <cellStyle name="Hyperlink" xfId="913" builtinId="8" hidden="1"/>
    <cellStyle name="Hyperlink" xfId="1775" builtinId="8" hidden="1"/>
    <cellStyle name="Hyperlink" xfId="1047" builtinId="8" hidden="1"/>
    <cellStyle name="Hyperlink" xfId="2031" builtinId="8" hidden="1"/>
    <cellStyle name="Hyperlink" xfId="651" builtinId="8" hidden="1"/>
    <cellStyle name="Hyperlink" xfId="2371" builtinId="8" hidden="1"/>
    <cellStyle name="Hyperlink" xfId="1263" builtinId="8" hidden="1"/>
    <cellStyle name="Hyperlink" xfId="1077" builtinId="8" hidden="1"/>
    <cellStyle name="Hyperlink" xfId="1283" builtinId="8" hidden="1"/>
    <cellStyle name="Hyperlink" xfId="2395" builtinId="8" hidden="1"/>
    <cellStyle name="Hyperlink" xfId="3263" builtinId="8" hidden="1"/>
    <cellStyle name="Hyperlink" xfId="2891" builtinId="8" hidden="1"/>
    <cellStyle name="Hyperlink" xfId="1063" builtinId="8" hidden="1"/>
    <cellStyle name="Hyperlink" xfId="2485" builtinId="8" hidden="1"/>
    <cellStyle name="Hyperlink" xfId="3405" builtinId="8" hidden="1"/>
    <cellStyle name="Hyperlink" xfId="2689" builtinId="8" hidden="1"/>
    <cellStyle name="Hyperlink" xfId="1045" builtinId="8" hidden="1"/>
    <cellStyle name="Hyperlink" xfId="871" builtinId="8" hidden="1"/>
    <cellStyle name="Hyperlink" xfId="393" builtinId="8" hidden="1"/>
    <cellStyle name="Hyperlink" xfId="3523" builtinId="8" hidden="1"/>
    <cellStyle name="Hyperlink" xfId="172" builtinId="8" hidden="1"/>
    <cellStyle name="Hyperlink" xfId="329" builtinId="8" hidden="1"/>
    <cellStyle name="Hyperlink" xfId="1001" builtinId="8" hidden="1"/>
    <cellStyle name="Hyperlink" xfId="1555" builtinId="8" hidden="1"/>
    <cellStyle name="Hyperlink" xfId="939" builtinId="8" hidden="1"/>
    <cellStyle name="Hyperlink" xfId="733" builtinId="8" hidden="1"/>
    <cellStyle name="Hyperlink" xfId="2665" builtinId="8" hidden="1"/>
    <cellStyle name="Hyperlink" xfId="653" builtinId="8" hidden="1"/>
    <cellStyle name="Hyperlink" xfId="243" builtinId="8" hidden="1"/>
    <cellStyle name="Hyperlink" xfId="1251" builtinId="8" hidden="1"/>
    <cellStyle name="Hyperlink" xfId="3005" builtinId="8" hidden="1"/>
    <cellStyle name="Hyperlink" xfId="1941" builtinId="8" hidden="1"/>
    <cellStyle name="Hyperlink" xfId="1623" builtinId="8" hidden="1"/>
    <cellStyle name="Hyperlink" xfId="2151" builtinId="8" hidden="1"/>
    <cellStyle name="Hyperlink" xfId="1639" builtinId="8" hidden="1"/>
    <cellStyle name="Hyperlink" xfId="231" builtinId="8" hidden="1"/>
    <cellStyle name="Hyperlink" xfId="1447" builtinId="8" hidden="1"/>
    <cellStyle name="Hyperlink" xfId="3507" builtinId="8" hidden="1"/>
    <cellStyle name="Hyperlink" xfId="3723" builtinId="8" hidden="1"/>
    <cellStyle name="Hyperlink" xfId="3753" builtinId="8" hidden="1"/>
    <cellStyle name="Hyperlink" xfId="1511" builtinId="8" hidden="1"/>
    <cellStyle name="Hyperlink" xfId="1317" builtinId="8" hidden="1"/>
    <cellStyle name="Hyperlink" xfId="3387" builtinId="8" hidden="1"/>
    <cellStyle name="Hyperlink" xfId="1433" builtinId="8" hidden="1"/>
    <cellStyle name="Hyperlink" xfId="1277" builtinId="8" hidden="1"/>
    <cellStyle name="Hyperlink" xfId="2645" builtinId="8" hidden="1"/>
    <cellStyle name="Hyperlink" xfId="461" builtinId="8" hidden="1"/>
    <cellStyle name="Hyperlink" xfId="1057" builtinId="8" hidden="1"/>
    <cellStyle name="Hyperlink" xfId="3429" builtinId="8" hidden="1"/>
    <cellStyle name="Hyperlink" xfId="2011" builtinId="8" hidden="1"/>
    <cellStyle name="Hyperlink" xfId="1461" builtinId="8" hidden="1"/>
    <cellStyle name="Hyperlink" xfId="3243" builtinId="8" hidden="1"/>
    <cellStyle name="Hyperlink" xfId="2479" builtinId="8" hidden="1"/>
    <cellStyle name="Hyperlink" xfId="2347" builtinId="8" hidden="1"/>
    <cellStyle name="Hyperlink" xfId="447" builtinId="8" hidden="1"/>
    <cellStyle name="Hyperlink" xfId="1613" builtinId="8" hidden="1"/>
    <cellStyle name="Hyperlink" xfId="1085" builtinId="8" hidden="1"/>
    <cellStyle name="Hyperlink" xfId="190" builtinId="8" hidden="1"/>
    <cellStyle name="Hyperlink" xfId="1971" builtinId="8" hidden="1"/>
    <cellStyle name="Hyperlink" xfId="2047" builtinId="8" hidden="1"/>
    <cellStyle name="Hyperlink" xfId="369" builtinId="8" hidden="1"/>
    <cellStyle name="Hyperlink" xfId="3035" builtinId="8" hidden="1"/>
    <cellStyle name="Hyperlink" xfId="3175" builtinId="8" hidden="1"/>
    <cellStyle name="Hyperlink" xfId="2063" builtinId="8" hidden="1"/>
    <cellStyle name="Hyperlink" xfId="2601" builtinId="8" hidden="1"/>
    <cellStyle name="Hyperlink" xfId="2311" builtinId="8" hidden="1"/>
    <cellStyle name="Hyperlink" xfId="1963" builtinId="8" hidden="1"/>
    <cellStyle name="Hyperlink" xfId="1189" builtinId="8" hidden="1"/>
    <cellStyle name="Hyperlink" xfId="3195" builtinId="8" hidden="1"/>
    <cellStyle name="Hyperlink" xfId="585" builtinId="8" hidden="1"/>
    <cellStyle name="Hyperlink" xfId="2733" builtinId="8" hidden="1"/>
    <cellStyle name="Hyperlink" xfId="212" builtinId="8" hidden="1"/>
    <cellStyle name="Hyperlink" xfId="1253" builtinId="8" hidden="1"/>
    <cellStyle name="Hyperlink" xfId="2265" builtinId="8" hidden="1"/>
    <cellStyle name="Hyperlink" xfId="1507" builtinId="8" hidden="1"/>
    <cellStyle name="Hyperlink" xfId="1973" builtinId="8" hidden="1"/>
    <cellStyle name="Hyperlink" xfId="196" builtinId="8" hidden="1"/>
    <cellStyle name="Hyperlink" xfId="3071" builtinId="8" hidden="1"/>
    <cellStyle name="Hyperlink" xfId="555" builtinId="8" hidden="1"/>
    <cellStyle name="Hyperlink" xfId="717" builtinId="8" hidden="1"/>
    <cellStyle name="Hyperlink" xfId="2849" builtinId="8" hidden="1"/>
    <cellStyle name="Hyperlink" xfId="595" builtinId="8" hidden="1"/>
    <cellStyle name="Hyperlink" xfId="74" builtinId="8" hidden="1"/>
    <cellStyle name="Hyperlink" xfId="3477" builtinId="8" hidden="1"/>
    <cellStyle name="Hyperlink" xfId="1337" builtinId="8" hidden="1"/>
    <cellStyle name="Hyperlink" xfId="2885" builtinId="8" hidden="1"/>
    <cellStyle name="Hyperlink" xfId="2951" builtinId="8" hidden="1"/>
    <cellStyle name="Hyperlink" xfId="707" builtinId="8" hidden="1"/>
    <cellStyle name="Hyperlink" xfId="967" builtinId="8" hidden="1"/>
    <cellStyle name="Hyperlink" xfId="333" builtinId="8" hidden="1"/>
    <cellStyle name="Hyperlink" xfId="20" builtinId="8" hidden="1"/>
    <cellStyle name="Hyperlink" xfId="1935" builtinId="8" hidden="1"/>
    <cellStyle name="Hyperlink" xfId="1939" builtinId="8" hidden="1"/>
    <cellStyle name="Hyperlink" xfId="3497" builtinId="8" hidden="1"/>
    <cellStyle name="Hyperlink" xfId="2171" builtinId="8" hidden="1"/>
    <cellStyle name="Hyperlink" xfId="501" builtinId="8" hidden="1"/>
    <cellStyle name="Hyperlink" xfId="2251" builtinId="8" hidden="1"/>
    <cellStyle name="Hyperlink" xfId="2613" builtinId="8" hidden="1"/>
    <cellStyle name="Hyperlink" xfId="2155" builtinId="8" hidden="1"/>
    <cellStyle name="Hyperlink" xfId="1233" builtinId="8" hidden="1"/>
    <cellStyle name="Hyperlink" xfId="1991" builtinId="8" hidden="1"/>
    <cellStyle name="Hyperlink" xfId="3469" builtinId="8" hidden="1"/>
    <cellStyle name="Hyperlink" xfId="3421" builtinId="8" hidden="1"/>
    <cellStyle name="Hyperlink" xfId="2699" builtinId="8" hidden="1"/>
    <cellStyle name="Hyperlink" xfId="1343" builtinId="8" hidden="1"/>
    <cellStyle name="Hyperlink" xfId="2729" builtinId="8" hidden="1"/>
    <cellStyle name="Hyperlink" xfId="3541" builtinId="8" hidden="1"/>
    <cellStyle name="Hyperlink" xfId="1245" builtinId="8" hidden="1"/>
    <cellStyle name="Hyperlink" xfId="3757" builtinId="8" hidden="1"/>
    <cellStyle name="Hyperlink" xfId="3701" builtinId="8" hidden="1"/>
    <cellStyle name="Hyperlink" xfId="483" builtinId="8" hidden="1"/>
    <cellStyle name="Hyperlink" xfId="1169" builtinId="8" hidden="1"/>
    <cellStyle name="Hyperlink" xfId="1387" builtinId="8" hidden="1"/>
    <cellStyle name="Hyperlink" xfId="174" builtinId="8" hidden="1"/>
    <cellStyle name="Hyperlink" xfId="1325" builtinId="8" hidden="1"/>
    <cellStyle name="Hyperlink" xfId="2293" builtinId="8" hidden="1"/>
    <cellStyle name="Hyperlink" xfId="2051" builtinId="8" hidden="1"/>
    <cellStyle name="Hyperlink" xfId="2305" builtinId="8" hidden="1"/>
    <cellStyle name="Hyperlink" xfId="170" builtinId="8" hidden="1"/>
    <cellStyle name="Hyperlink" xfId="2551" builtinId="8" hidden="1"/>
    <cellStyle name="Hyperlink" xfId="2641" builtinId="8" hidden="1"/>
    <cellStyle name="Hyperlink" xfId="68" builtinId="8" hidden="1"/>
    <cellStyle name="Hyperlink" xfId="3501" builtinId="8" hidden="1"/>
    <cellStyle name="Hyperlink" xfId="563" builtinId="8" hidden="1"/>
    <cellStyle name="Hyperlink" xfId="1445" builtinId="8" hidden="1"/>
    <cellStyle name="Hyperlink" xfId="3729" builtinId="8" hidden="1"/>
    <cellStyle name="Hyperlink" xfId="2491" builtinId="8" hidden="1"/>
    <cellStyle name="Hyperlink" xfId="1797" builtinId="8" hidden="1"/>
    <cellStyle name="Hyperlink" xfId="1987" builtinId="8" hidden="1"/>
    <cellStyle name="Hyperlink" xfId="2715" builtinId="8" hidden="1"/>
    <cellStyle name="Hyperlink" xfId="58" builtinId="8" hidden="1"/>
    <cellStyle name="Hyperlink" xfId="2955" builtinId="8" hidden="1"/>
    <cellStyle name="Hyperlink" xfId="789" builtinId="8" hidden="1"/>
    <cellStyle name="Hyperlink" xfId="18" builtinId="8" hidden="1"/>
    <cellStyle name="Hyperlink" xfId="3509" builtinId="8" hidden="1"/>
    <cellStyle name="Hyperlink" xfId="1735" builtinId="8" hidden="1"/>
    <cellStyle name="Hyperlink" xfId="1161" builtinId="8" hidden="1"/>
    <cellStyle name="Hyperlink" xfId="3275" builtinId="8" hidden="1"/>
    <cellStyle name="Hyperlink" xfId="3715" builtinId="8" hidden="1"/>
    <cellStyle name="Hyperlink" xfId="1945" builtinId="8" hidden="1"/>
    <cellStyle name="Hyperlink" xfId="3147" builtinId="8" hidden="1"/>
    <cellStyle name="Hyperlink" xfId="3627" builtinId="8" hidden="1"/>
    <cellStyle name="Hyperlink" xfId="1537" builtinId="8" hidden="1"/>
    <cellStyle name="Hyperlink" xfId="801" builtinId="8" hidden="1"/>
    <cellStyle name="Hyperlink" xfId="1441" builtinId="8" hidden="1"/>
    <cellStyle name="Hyperlink" xfId="1593" builtinId="8" hidden="1"/>
    <cellStyle name="Hyperlink" xfId="1803" builtinId="8" hidden="1"/>
    <cellStyle name="Hyperlink" xfId="2517" builtinId="8" hidden="1"/>
    <cellStyle name="Hyperlink" xfId="94" builtinId="8" hidden="1"/>
    <cellStyle name="Hyperlink" xfId="64" builtinId="8" hidden="1"/>
    <cellStyle name="Hyperlink" xfId="2283" builtinId="8" hidden="1"/>
    <cellStyle name="Hyperlink" xfId="2525" builtinId="8" hidden="1"/>
    <cellStyle name="Hyperlink" xfId="2027" builtinId="8" hidden="1"/>
    <cellStyle name="Hyperlink" xfId="3433" builtinId="8" hidden="1"/>
    <cellStyle name="Hyperlink" xfId="1541" builtinId="8" hidden="1"/>
    <cellStyle name="Hyperlink" xfId="2301" builtinId="8" hidden="1"/>
    <cellStyle name="Hyperlink" xfId="216" builtinId="8" hidden="1"/>
    <cellStyle name="Hyperlink" xfId="1455" builtinId="8" hidden="1"/>
    <cellStyle name="Hyperlink" xfId="2981" builtinId="8" hidden="1"/>
    <cellStyle name="Hyperlink" xfId="749" builtinId="8" hidden="1"/>
    <cellStyle name="Hyperlink" xfId="1997" builtinId="8" hidden="1"/>
    <cellStyle name="Hyperlink" xfId="3601" builtinId="8" hidden="1"/>
    <cellStyle name="Hyperlink" xfId="241" builtinId="8" hidden="1"/>
    <cellStyle name="Hyperlink" xfId="2201" builtinId="8" hidden="1"/>
    <cellStyle name="Hyperlink" xfId="2741" builtinId="8" hidden="1"/>
    <cellStyle name="Hyperlink" xfId="321" builtinId="8" hidden="1"/>
    <cellStyle name="Hyperlink" xfId="2363" builtinId="8" hidden="1"/>
    <cellStyle name="Hyperlink" xfId="2781" builtinId="8" hidden="1"/>
    <cellStyle name="Hyperlink" xfId="857" builtinId="8" hidden="1"/>
    <cellStyle name="Hyperlink" xfId="1625" builtinId="8" hidden="1"/>
    <cellStyle name="Hyperlink" xfId="553" builtinId="8" hidden="1"/>
    <cellStyle name="Hyperlink" xfId="3531" builtinId="8" hidden="1"/>
    <cellStyle name="Hyperlink" xfId="723" builtinId="8" hidden="1"/>
    <cellStyle name="Hyperlink" xfId="2967" builtinId="8" hidden="1"/>
    <cellStyle name="Hyperlink" xfId="2159" builtinId="8" hidden="1"/>
    <cellStyle name="Hyperlink" xfId="2333" builtinId="8" hidden="1"/>
    <cellStyle name="Hyperlink" xfId="1157" builtinId="8" hidden="1"/>
    <cellStyle name="Hyperlink" xfId="1549" builtinId="8" hidden="1"/>
    <cellStyle name="Hyperlink" xfId="3671" builtinId="8" hidden="1"/>
    <cellStyle name="Hyperlink" xfId="3251" builtinId="8" hidden="1"/>
    <cellStyle name="Hyperlink" xfId="1943" builtinId="8" hidden="1"/>
    <cellStyle name="Hyperlink" xfId="128" builtinId="8" hidden="1"/>
    <cellStyle name="Hyperlink" xfId="925" builtinId="8" hidden="1"/>
    <cellStyle name="Hyperlink" xfId="2297" builtinId="8" hidden="1"/>
    <cellStyle name="Hyperlink" xfId="3269" builtinId="8" hidden="1"/>
    <cellStyle name="Hyperlink" xfId="2679" builtinId="8" hidden="1"/>
    <cellStyle name="Hyperlink" xfId="983" builtinId="8" hidden="1"/>
    <cellStyle name="Hyperlink" xfId="100" builtinId="8" hidden="1"/>
    <cellStyle name="Hyperlink" xfId="3235" builtinId="8" hidden="1"/>
    <cellStyle name="Hyperlink" xfId="2795" builtinId="8" hidden="1"/>
    <cellStyle name="Hyperlink" xfId="343" builtinId="8" hidden="1"/>
    <cellStyle name="Hyperlink" xfId="1947" builtinId="8" hidden="1"/>
    <cellStyle name="Hyperlink" xfId="186" builtinId="8" hidden="1"/>
    <cellStyle name="Hyperlink" xfId="1765" builtinId="8" hidden="1"/>
    <cellStyle name="Hyperlink" xfId="2209" builtinId="8" hidden="1"/>
    <cellStyle name="Hyperlink" xfId="1813" builtinId="8" hidden="1"/>
    <cellStyle name="Hyperlink" xfId="3365" builtinId="8" hidden="1"/>
    <cellStyle name="Hyperlink" xfId="1951" builtinId="8" hidden="1"/>
    <cellStyle name="Hyperlink" xfId="2083" builtinId="8" hidden="1"/>
    <cellStyle name="Hyperlink" xfId="2383" builtinId="8" hidden="1"/>
    <cellStyle name="Hyperlink" xfId="2079" builtinId="8" hidden="1"/>
    <cellStyle name="Hyperlink" xfId="3261" builtinId="8" hidden="1"/>
    <cellStyle name="Hyperlink" xfId="1375" builtinId="8" hidden="1"/>
    <cellStyle name="Hyperlink" xfId="82" builtinId="8" hidden="1"/>
    <cellStyle name="Hyperlink" xfId="739" builtinId="8" hidden="1"/>
    <cellStyle name="Hyperlink" xfId="509" builtinId="8" hidden="1"/>
    <cellStyle name="Hyperlink" xfId="471" builtinId="8" hidden="1"/>
    <cellStyle name="Hyperlink" xfId="2717" builtinId="8" hidden="1"/>
    <cellStyle name="Hyperlink" xfId="136" builtinId="8" hidden="1"/>
    <cellStyle name="Hyperlink" xfId="629" builtinId="8" hidden="1"/>
    <cellStyle name="Hyperlink" xfId="1399" builtinId="8" hidden="1"/>
    <cellStyle name="Hyperlink" xfId="2091" builtinId="8" hidden="1"/>
    <cellStyle name="Hyperlink" xfId="445" builtinId="8" hidden="1"/>
    <cellStyle name="Hyperlink" xfId="2093" builtinId="8" hidden="1"/>
    <cellStyle name="Hyperlink" xfId="3569" builtinId="8" hidden="1"/>
    <cellStyle name="Hyperlink" xfId="2531" builtinId="8" hidden="1"/>
    <cellStyle name="Hyperlink" xfId="3697" builtinId="8" hidden="1"/>
    <cellStyle name="Hyperlink" xfId="533" builtinId="8" hidden="1"/>
    <cellStyle name="Hyperlink" xfId="3389" builtinId="8" hidden="1"/>
    <cellStyle name="Hyperlink" xfId="1321" builtinId="8" hidden="1"/>
    <cellStyle name="Hyperlink" xfId="3069" builtinId="8" hidden="1"/>
    <cellStyle name="Hyperlink" xfId="841" builtinId="8" hidden="1"/>
    <cellStyle name="Hyperlink" xfId="1525" builtinId="8" hidden="1"/>
    <cellStyle name="Hyperlink" xfId="283" builtinId="8" hidden="1"/>
    <cellStyle name="Hyperlink" xfId="1135" builtinId="8" hidden="1"/>
    <cellStyle name="Hyperlink" xfId="3415" builtinId="8" hidden="1"/>
    <cellStyle name="Hyperlink" xfId="2421" builtinId="8" hidden="1"/>
    <cellStyle name="Hyperlink" xfId="2059" builtinId="8" hidden="1"/>
    <cellStyle name="Hyperlink" xfId="3121" builtinId="8" hidden="1"/>
    <cellStyle name="Hyperlink" xfId="2145" builtinId="8" hidden="1"/>
    <cellStyle name="Hyperlink" xfId="3" builtinId="8" hidden="1"/>
    <cellStyle name="Hyperlink" xfId="3179" builtinId="8" hidden="1"/>
    <cellStyle name="Hyperlink" xfId="3721" builtinId="8" hidden="1"/>
    <cellStyle name="Hyperlink" xfId="3127" builtinId="8" hidden="1"/>
    <cellStyle name="Hyperlink" xfId="505" builtinId="8" hidden="1"/>
    <cellStyle name="Hyperlink" xfId="3529" builtinId="8" hidden="1"/>
    <cellStyle name="Hyperlink" xfId="1799" builtinId="8" hidden="1"/>
    <cellStyle name="Hyperlink" xfId="1981" builtinId="8" hidden="1"/>
    <cellStyle name="Hyperlink" xfId="130" builtinId="8" hidden="1"/>
    <cellStyle name="Hyperlink" xfId="1465" builtinId="8" hidden="1"/>
    <cellStyle name="Hyperlink" xfId="3253" builtinId="8" hidden="1"/>
    <cellStyle name="Hyperlink" xfId="2755" builtinId="8" hidden="1"/>
    <cellStyle name="Hyperlink" xfId="1449" builtinId="8" hidden="1"/>
    <cellStyle name="Hyperlink" xfId="7" builtinId="8" hidden="1"/>
    <cellStyle name="Hyperlink" xfId="923" builtinId="8" hidden="1"/>
    <cellStyle name="Hyperlink" xfId="659" builtinId="8" hidden="1"/>
    <cellStyle name="Hyperlink" xfId="2067" builtinId="8" hidden="1"/>
    <cellStyle name="Hyperlink" xfId="1117" builtinId="8" hidden="1"/>
    <cellStyle name="Hyperlink" xfId="3485" builtinId="8" hidden="1"/>
    <cellStyle name="Hyperlink" xfId="539" builtinId="8" hidden="1"/>
    <cellStyle name="Hyperlink" xfId="309" builtinId="8" hidden="1"/>
    <cellStyle name="Hyperlink" xfId="1581" builtinId="8" hidden="1"/>
    <cellStyle name="Hyperlink" xfId="3281" builtinId="8" hidden="1"/>
    <cellStyle name="Hyperlink" xfId="2591" builtinId="8" hidden="1"/>
    <cellStyle name="Hyperlink" xfId="457" builtinId="8" hidden="1"/>
    <cellStyle name="Hyperlink" xfId="1435" builtinId="8" hidden="1"/>
    <cellStyle name="Hyperlink" xfId="2343" builtinId="8" hidden="1"/>
    <cellStyle name="Hyperlink" xfId="2923" builtinId="8" hidden="1"/>
    <cellStyle name="Hyperlink" xfId="2575" builtinId="8" hidden="1"/>
    <cellStyle name="Hyperlink" xfId="1635" builtinId="8" hidden="1"/>
    <cellStyle name="Hyperlink" xfId="2619" builtinId="8" hidden="1"/>
    <cellStyle name="Hyperlink" xfId="1215" builtinId="8" hidden="1"/>
    <cellStyle name="Hyperlink" xfId="491" builtinId="8" hidden="1"/>
    <cellStyle name="Hyperlink" xfId="2185" builtinId="8" hidden="1"/>
    <cellStyle name="Hyperlink" xfId="3051" builtinId="8" hidden="1"/>
    <cellStyle name="Hyperlink" xfId="2255" builtinId="8" hidden="1"/>
    <cellStyle name="Hyperlink" xfId="353" builtinId="8" hidden="1"/>
    <cellStyle name="Hyperlink" xfId="933" builtinId="8" hidden="1"/>
    <cellStyle name="Hyperlink" xfId="182" builtinId="8" hidden="1"/>
    <cellStyle name="Hyperlink" xfId="2241" builtinId="8" hidden="1"/>
    <cellStyle name="Hyperlink" xfId="3237" builtinId="8" hidden="1"/>
    <cellStyle name="Hyperlink" xfId="2889" builtinId="8" hidden="1"/>
    <cellStyle name="Hyperlink" xfId="3333" builtinId="8" hidden="1"/>
    <cellStyle name="Hyperlink" xfId="3213" builtinId="8" hidden="1"/>
    <cellStyle name="Hyperlink" xfId="2099" builtinId="8" hidden="1"/>
    <cellStyle name="Hyperlink" xfId="1599" builtinId="8" hidden="1"/>
    <cellStyle name="Hyperlink" xfId="2441" builtinId="8" hidden="1"/>
    <cellStyle name="Hyperlink" xfId="2837" builtinId="8" hidden="1"/>
    <cellStyle name="Hyperlink" xfId="2965" builtinId="8" hidden="1"/>
    <cellStyle name="Hyperlink" xfId="223" builtinId="8" hidden="1"/>
    <cellStyle name="Hyperlink" xfId="665" builtinId="8" hidden="1"/>
    <cellStyle name="Hyperlink" xfId="947" builtinId="8" hidden="1"/>
    <cellStyle name="Hyperlink" xfId="2331" builtinId="8" hidden="1"/>
    <cellStyle name="Hyperlink" xfId="253" builtinId="8" hidden="1"/>
    <cellStyle name="Hyperlink" xfId="1887" builtinId="8" hidden="1"/>
    <cellStyle name="Hyperlink" xfId="154" builtinId="8" hidden="1"/>
    <cellStyle name="Hyperlink" xfId="433" builtinId="8" hidden="1"/>
    <cellStyle name="Hyperlink" xfId="2391" builtinId="8" hidden="1"/>
    <cellStyle name="Hyperlink" xfId="3689" builtinId="8" hidden="1"/>
    <cellStyle name="Hyperlink" xfId="2123" builtinId="8" hidden="1"/>
    <cellStyle name="Hyperlink" xfId="1853" builtinId="8" hidden="1"/>
    <cellStyle name="Hyperlink" xfId="229" builtinId="8" hidden="1"/>
    <cellStyle name="Hyperlink" xfId="853" builtinId="8" hidden="1"/>
    <cellStyle name="Hyperlink" xfId="1037" builtinId="8" hidden="1"/>
    <cellStyle name="Hyperlink" xfId="3227" builtinId="8" hidden="1"/>
    <cellStyle name="Hyperlink" xfId="1197" builtinId="8" hidden="1"/>
    <cellStyle name="Hyperlink" xfId="3411" builtinId="8" hidden="1"/>
    <cellStyle name="Hyperlink" xfId="78" builtinId="8" hidden="1"/>
    <cellStyle name="Hyperlink" xfId="631" builtinId="8" hidden="1"/>
    <cellStyle name="Hyperlink" xfId="2035" builtinId="8" hidden="1"/>
    <cellStyle name="Hyperlink" xfId="359" builtinId="8" hidden="1"/>
    <cellStyle name="Hyperlink" xfId="3737" builtinId="8" hidden="1"/>
    <cellStyle name="Hyperlink" xfId="2719" builtinId="8" hidden="1"/>
    <cellStyle name="Hyperlink" xfId="1505" builtinId="8" hidden="1"/>
    <cellStyle name="Hyperlink" xfId="293" builtinId="8" hidden="1"/>
    <cellStyle name="Hyperlink" xfId="2703" builtinId="8" hidden="1"/>
    <cellStyle name="Hyperlink" xfId="929" builtinId="8" hidden="1"/>
    <cellStyle name="Hyperlink" xfId="3139" builtinId="8" hidden="1"/>
    <cellStyle name="Hyperlink" xfId="273" builtinId="8" hidden="1"/>
    <cellStyle name="Hyperlink" xfId="2675" builtinId="8" hidden="1"/>
    <cellStyle name="Hyperlink" xfId="1847" builtinId="8" hidden="1"/>
    <cellStyle name="Hyperlink" xfId="1899" builtinId="8" hidden="1"/>
    <cellStyle name="Hyperlink" xfId="1501" builtinId="8" hidden="1"/>
    <cellStyle name="Hyperlink" xfId="1777" builtinId="8" hidden="1"/>
    <cellStyle name="Hyperlink" xfId="785" builtinId="8" hidden="1"/>
    <cellStyle name="Hyperlink" xfId="2537" builtinId="8" hidden="1"/>
    <cellStyle name="Hyperlink" xfId="2569" builtinId="8" hidden="1"/>
    <cellStyle name="Hyperlink" xfId="977" builtinId="8" hidden="1"/>
    <cellStyle name="Hyperlink" xfId="2045" builtinId="8" hidden="1"/>
    <cellStyle name="Hyperlink" xfId="3025" builtinId="8" hidden="1"/>
    <cellStyle name="Hyperlink" xfId="1223" builtinId="8" hidden="1"/>
    <cellStyle name="Hyperlink" xfId="2917" builtinId="8" hidden="1"/>
    <cellStyle name="Hyperlink" xfId="1231" builtinId="8" hidden="1"/>
    <cellStyle name="Hyperlink" xfId="2855" builtinId="8" hidden="1"/>
    <cellStyle name="Hyperlink" xfId="371" builtinId="8" hidden="1"/>
    <cellStyle name="Hyperlink" xfId="1049" builtinId="8" hidden="1"/>
    <cellStyle name="Hyperlink" xfId="2135" builtinId="8" hidden="1"/>
    <cellStyle name="Hyperlink" xfId="1845" builtinId="8" hidden="1"/>
    <cellStyle name="Hyperlink" xfId="3661" builtinId="8" hidden="1"/>
    <cellStyle name="Hyperlink" xfId="2907" builtinId="8" hidden="1"/>
    <cellStyle name="Hyperlink" xfId="633" builtinId="8" hidden="1"/>
    <cellStyle name="Hyperlink" xfId="3539" builtinId="8" hidden="1"/>
    <cellStyle name="Hyperlink" xfId="2829" builtinId="8" hidden="1"/>
    <cellStyle name="Hyperlink" xfId="1171" builtinId="8" hidden="1"/>
    <cellStyle name="Hyperlink" xfId="1453" builtinId="8" hidden="1"/>
    <cellStyle name="Hyperlink" xfId="721" builtinId="8" hidden="1"/>
    <cellStyle name="Hyperlink" xfId="2247" builtinId="8" hidden="1"/>
    <cellStyle name="Hyperlink" xfId="3063" builtinId="8" hidden="1"/>
    <cellStyle name="Hyperlink" xfId="1235" builtinId="8" hidden="1"/>
    <cellStyle name="Hyperlink" xfId="2163" builtinId="8" hidden="1"/>
    <cellStyle name="Hyperlink" xfId="3481" builtinId="8" hidden="1"/>
    <cellStyle name="Hyperlink" xfId="2579" builtinId="8" hidden="1"/>
    <cellStyle name="Hyperlink" xfId="1109" builtinId="8" hidden="1"/>
    <cellStyle name="Hyperlink" xfId="525" builtinId="8" hidden="1"/>
    <cellStyle name="Hyperlink" xfId="2029" builtinId="8" hidden="1"/>
    <cellStyle name="Hyperlink" xfId="649" builtinId="8" hidden="1"/>
    <cellStyle name="Hyperlink" xfId="1957" builtinId="8" hidden="1"/>
    <cellStyle name="Hyperlink" xfId="2735" builtinId="8" hidden="1"/>
    <cellStyle name="Hyperlink" xfId="3475" builtinId="8" hidden="1"/>
    <cellStyle name="Hyperlink" xfId="611" builtinId="8" hidden="1"/>
    <cellStyle name="Hyperlink" xfId="3211" builtinId="8" hidden="1"/>
    <cellStyle name="Hyperlink" xfId="3453" builtinId="8" hidden="1"/>
    <cellStyle name="Hyperlink" xfId="1489" builtinId="8" hidden="1"/>
    <cellStyle name="Hyperlink" xfId="2323" builtinId="8" hidden="1"/>
    <cellStyle name="Hyperlink" xfId="363" builtinId="8" hidden="1"/>
    <cellStyle name="Hyperlink" xfId="1139" builtinId="8" hidden="1"/>
    <cellStyle name="Hyperlink" xfId="2141" builtinId="8" hidden="1"/>
    <cellStyle name="Hyperlink" xfId="3645" builtinId="8" hidden="1"/>
    <cellStyle name="Hyperlink" xfId="198" builtinId="8" hidden="1"/>
    <cellStyle name="Hyperlink" xfId="2069" builtinId="8" hidden="1"/>
    <cellStyle name="Hyperlink" xfId="257" builtinId="8" hidden="1"/>
    <cellStyle name="Hyperlink" xfId="3277" builtinId="8" hidden="1"/>
    <cellStyle name="Hyperlink" xfId="1743" builtinId="8" hidden="1"/>
    <cellStyle name="Hyperlink" xfId="2447" builtinId="8" hidden="1"/>
    <cellStyle name="Hyperlink" xfId="1617" builtinId="8" hidden="1"/>
    <cellStyle name="Hyperlink" xfId="3647" builtinId="8" hidden="1"/>
    <cellStyle name="Hyperlink" xfId="233" builtinId="8" hidden="1"/>
    <cellStyle name="Hyperlink" xfId="1763" builtinId="8" hidden="1"/>
    <cellStyle name="Hyperlink" xfId="1499" builtinId="8" hidden="1"/>
    <cellStyle name="Hyperlink" xfId="3739" builtinId="8" hidden="1"/>
    <cellStyle name="Hyperlink" xfId="1079" builtinId="8" hidden="1"/>
    <cellStyle name="Hyperlink" xfId="1839" builtinId="8" hidden="1"/>
    <cellStyle name="Hyperlink" xfId="3651" builtinId="8" hidden="1"/>
    <cellStyle name="Hyperlink" xfId="771" builtinId="8" hidden="1"/>
    <cellStyle name="Hyperlink" xfId="3559" builtinId="8" hidden="1"/>
    <cellStyle name="Hyperlink" xfId="1819" builtinId="8" hidden="1"/>
    <cellStyle name="Hyperlink" xfId="1089" builtinId="8" hidden="1"/>
    <cellStyle name="Hyperlink" xfId="1645" builtinId="8" hidden="1"/>
    <cellStyle name="Hyperlink" xfId="1003" builtinId="8" hidden="1"/>
    <cellStyle name="Hyperlink" xfId="1665" builtinId="8" hidden="1"/>
    <cellStyle name="Hyperlink" xfId="3287" builtinId="8" hidden="1"/>
    <cellStyle name="Hyperlink" xfId="1207" builtinId="8" hidden="1"/>
    <cellStyle name="Hyperlink" xfId="3215" builtinId="8" hidden="1"/>
    <cellStyle name="Hyperlink" xfId="2043" builtinId="8" hidden="1"/>
    <cellStyle name="Hyperlink" xfId="741" builtinId="8" hidden="1"/>
    <cellStyle name="Hyperlink" xfId="2515" builtinId="8" hidden="1"/>
    <cellStyle name="Hyperlink" xfId="2233" builtinId="8" hidden="1"/>
    <cellStyle name="Hyperlink" xfId="1319" builtinId="8" hidden="1"/>
    <cellStyle name="Hyperlink" xfId="3575" builtinId="8" hidden="1"/>
    <cellStyle name="Hyperlink" xfId="803" builtinId="8" hidden="1"/>
    <cellStyle name="Hyperlink" xfId="547" builtinId="8" hidden="1"/>
    <cellStyle name="Hyperlink" xfId="1027" builtinId="8" hidden="1"/>
    <cellStyle name="Hyperlink" xfId="24" builtinId="8" hidden="1"/>
    <cellStyle name="Hyperlink" xfId="1673" builtinId="8" hidden="1"/>
    <cellStyle name="Hyperlink" xfId="2273" builtinId="8" hidden="1"/>
    <cellStyle name="Hyperlink" xfId="3095" builtinId="8" hidden="1"/>
    <cellStyle name="Hyperlink" xfId="2643" builtinId="8" hidden="1"/>
    <cellStyle name="Hyperlink" xfId="3283" builtinId="8" hidden="1"/>
    <cellStyle name="Hyperlink" xfId="3181" builtinId="8" hidden="1"/>
    <cellStyle name="Hyperlink" xfId="907" builtinId="8" hidden="1"/>
    <cellStyle name="Hyperlink" xfId="839" builtinId="8" hidden="1"/>
    <cellStyle name="Hyperlink" xfId="821" builtinId="8" hidden="1"/>
    <cellStyle name="Hyperlink" xfId="2367" builtinId="8" hidden="1"/>
    <cellStyle name="Hyperlink" xfId="621" builtinId="8" hidden="1"/>
    <cellStyle name="Hyperlink" xfId="1563" builtinId="8" hidden="1"/>
    <cellStyle name="Hyperlink" xfId="62" builtinId="8" hidden="1"/>
    <cellStyle name="Hyperlink" xfId="453" builtinId="8" hidden="1"/>
    <cellStyle name="Hyperlink" xfId="2913" builtinId="8" hidden="1"/>
    <cellStyle name="Hyperlink" xfId="1965" builtinId="8" hidden="1"/>
    <cellStyle name="Hyperlink" xfId="1761" builtinId="8" hidden="1"/>
    <cellStyle name="Hyperlink" xfId="255" builtinId="8" hidden="1"/>
    <cellStyle name="Hyperlink" xfId="935" builtinId="8" hidden="1"/>
    <cellStyle name="Hyperlink" xfId="1415" builtinId="8" hidden="1"/>
    <cellStyle name="Hyperlink" xfId="3103" builtinId="8" hidden="1"/>
    <cellStyle name="Hyperlink" xfId="2631" builtinId="8" hidden="1"/>
    <cellStyle name="Hyperlink" xfId="1393" builtinId="8" hidden="1"/>
    <cellStyle name="Hyperlink" xfId="1355" builtinId="8" hidden="1"/>
    <cellStyle name="Hyperlink" xfId="2121" builtinId="8" hidden="1"/>
    <cellStyle name="Hyperlink" xfId="1095" builtinId="8" hidden="1"/>
    <cellStyle name="Hyperlink" xfId="1401" builtinId="8" hidden="1"/>
    <cellStyle name="Hyperlink" xfId="781" builtinId="8" hidden="1"/>
    <cellStyle name="Hyperlink" xfId="1389" builtinId="8" hidden="1"/>
    <cellStyle name="Hyperlink" xfId="1551" builtinId="8" hidden="1"/>
    <cellStyle name="Hyperlink" xfId="1391" builtinId="8" hidden="1"/>
    <cellStyle name="Hyperlink" xfId="917" builtinId="8" hidden="1"/>
    <cellStyle name="Hyperlink" xfId="465" builtinId="8" hidden="1"/>
    <cellStyle name="Hyperlink" xfId="14" builtinId="8" hidden="1"/>
    <cellStyle name="Hyperlink" xfId="3347" builtinId="8" hidden="1"/>
    <cellStyle name="Hyperlink" xfId="2307" builtinId="8" hidden="1"/>
    <cellStyle name="Hyperlink" xfId="2873" builtinId="8" hidden="1"/>
    <cellStyle name="Hyperlink" xfId="2179" builtinId="8" hidden="1"/>
    <cellStyle name="Hyperlink" xfId="849" builtinId="8" hidden="1"/>
    <cellStyle name="Hyperlink" xfId="2353" builtinId="8" hidden="1"/>
    <cellStyle name="Hyperlink" xfId="269" builtinId="8" hidden="1"/>
    <cellStyle name="Hyperlink" xfId="1073" builtinId="8" hidden="1"/>
    <cellStyle name="Hyperlink" xfId="2831" builtinId="8" hidden="1"/>
    <cellStyle name="Hyperlink" xfId="2487" builtinId="8" hidden="1"/>
    <cellStyle name="Hyperlink" xfId="2659" builtinId="8" hidden="1"/>
    <cellStyle name="Hyperlink" xfId="1373" builtinId="8" hidden="1"/>
    <cellStyle name="Hyperlink" xfId="96" builtinId="8" hidden="1"/>
    <cellStyle name="Hyperlink" xfId="2845" builtinId="8" hidden="1"/>
    <cellStyle name="Hyperlink" xfId="2413" builtinId="8" hidden="1"/>
    <cellStyle name="Hyperlink" xfId="1683" builtinId="8" hidden="1"/>
    <cellStyle name="Hyperlink" xfId="889" builtinId="8" hidden="1"/>
    <cellStyle name="Hyperlink" xfId="2535" builtinId="8" hidden="1"/>
    <cellStyle name="Hyperlink" xfId="1587" builtinId="8" hidden="1"/>
    <cellStyle name="Hyperlink" xfId="2823" builtinId="8" hidden="1"/>
    <cellStyle name="Hyperlink" xfId="2357" builtinId="8" hidden="1"/>
    <cellStyle name="Hyperlink" xfId="227" builtinId="8" hidden="1"/>
    <cellStyle name="Hyperlink" xfId="3747" builtinId="8" hidden="1"/>
    <cellStyle name="Hyperlink" xfId="44" builtinId="8" hidden="1"/>
    <cellStyle name="Hyperlink" xfId="3565" builtinId="8" hidden="1"/>
    <cellStyle name="Hyperlink" xfId="1473" builtinId="8" hidden="1"/>
    <cellStyle name="Hyperlink" xfId="2751" builtinId="8" hidden="1"/>
    <cellStyle name="Hyperlink" xfId="2513" builtinId="8" hidden="1"/>
    <cellStyle name="Hyperlink" xfId="2465" builtinId="8" hidden="1"/>
    <cellStyle name="Hyperlink" xfId="1865" builtinId="8" hidden="1"/>
    <cellStyle name="Hyperlink" xfId="106" builtinId="8" hidden="1"/>
    <cellStyle name="Hyperlink" xfId="413" builtinId="8" hidden="1"/>
    <cellStyle name="Hyperlink" xfId="1629" builtinId="8" hidden="1"/>
    <cellStyle name="Hyperlink" xfId="813" builtinId="8" hidden="1"/>
    <cellStyle name="Hyperlink" xfId="1679" builtinId="8" hidden="1"/>
    <cellStyle name="Hyperlink" xfId="3519" builtinId="8" hidden="1"/>
    <cellStyle name="Hyperlink" xfId="148" builtinId="8" hidden="1"/>
    <cellStyle name="Hyperlink" xfId="3705" builtinId="8" hidden="1"/>
    <cellStyle name="Hyperlink" xfId="1859" builtinId="8" hidden="1"/>
    <cellStyle name="Hyperlink" xfId="2109" builtinId="8" hidden="1"/>
    <cellStyle name="Hyperlink" xfId="1275" builtinId="8" hidden="1"/>
    <cellStyle name="Hyperlink" xfId="281" builtinId="8" hidden="1"/>
    <cellStyle name="Hyperlink" xfId="1491" builtinId="8" hidden="1"/>
    <cellStyle name="Hyperlink" xfId="3605" builtinId="8" hidden="1"/>
    <cellStyle name="Hyperlink" xfId="2435" builtinId="8" hidden="1"/>
    <cellStyle name="Hyperlink" xfId="1595" builtinId="8" hidden="1"/>
    <cellStyle name="Hyperlink" xfId="3695" builtinId="8" hidden="1"/>
    <cellStyle name="Hyperlink" xfId="2269" builtinId="8" hidden="1"/>
    <cellStyle name="Hyperlink" xfId="3223" builtinId="8" hidden="1"/>
    <cellStyle name="Hyperlink" xfId="2881" builtinId="8" hidden="1"/>
    <cellStyle name="Hyperlink" xfId="1619" builtinId="8" hidden="1"/>
    <cellStyle name="Hyperlink" xfId="2595" builtinId="8" hidden="1"/>
    <cellStyle name="Hyperlink" xfId="34" builtinId="8" hidden="1"/>
    <cellStyle name="Hyperlink" xfId="1523" builtinId="8" hidden="1"/>
    <cellStyle name="Hyperlink" xfId="1919" builtinId="8" hidden="1"/>
    <cellStyle name="Hyperlink" xfId="2443" builtinId="8" hidden="1"/>
    <cellStyle name="Hyperlink" xfId="3057" builtinId="8" hidden="1"/>
    <cellStyle name="Hyperlink" xfId="2425" builtinId="8" hidden="1"/>
    <cellStyle name="Hyperlink" xfId="2539" builtinId="8" hidden="1"/>
    <cellStyle name="Hyperlink" xfId="851" builtinId="8" hidden="1"/>
    <cellStyle name="Hyperlink" xfId="2763" builtinId="8" hidden="1"/>
    <cellStyle name="Hyperlink" xfId="1745" builtinId="8" hidden="1"/>
    <cellStyle name="Hyperlink" xfId="2165" builtinId="8" hidden="1"/>
    <cellStyle name="Hyperlink" xfId="3191" builtinId="8" hidden="1"/>
    <cellStyle name="Hyperlink" xfId="1767" builtinId="8" hidden="1"/>
    <cellStyle name="Hyperlink" xfId="797" builtinId="8" hidden="1"/>
    <cellStyle name="Hyperlink" xfId="1579" builtinId="8" hidden="1"/>
    <cellStyle name="Hyperlink" xfId="701" builtinId="8" hidden="1"/>
    <cellStyle name="Hyperlink" xfId="3377" builtinId="8" hidden="1"/>
    <cellStyle name="Hyperlink" xfId="1749" builtinId="8" hidden="1"/>
    <cellStyle name="Hyperlink" xfId="1103" builtinId="8" hidden="1"/>
    <cellStyle name="Hyperlink" xfId="2445" builtinId="8" hidden="1"/>
    <cellStyle name="Hyperlink" xfId="2049" builtinId="8" hidden="1"/>
    <cellStyle name="Hyperlink" xfId="239" builtinId="8" hidden="1"/>
    <cellStyle name="Hyperlink" xfId="957" builtinId="8" hidden="1"/>
    <cellStyle name="Hyperlink" xfId="1983" builtinId="8" hidden="1"/>
    <cellStyle name="Hyperlink" xfId="639" builtinId="8" hidden="1"/>
    <cellStyle name="Hyperlink" xfId="3549" builtinId="8" hidden="1"/>
    <cellStyle name="Hyperlink" xfId="1479" builtinId="8" hidden="1"/>
    <cellStyle name="Hyperlink" xfId="1153" builtinId="8" hidden="1"/>
    <cellStyle name="Hyperlink" xfId="84" builtinId="8" hidden="1"/>
    <cellStyle name="Hyperlink" xfId="2003" builtinId="8" hidden="1"/>
    <cellStyle name="Hyperlink" xfId="3409" builtinId="8" hidden="1"/>
    <cellStyle name="Hyperlink" xfId="3547" builtinId="8" hidden="1"/>
    <cellStyle name="Hyperlink" xfId="2139" builtinId="8" hidden="1"/>
    <cellStyle name="Hyperlink" xfId="2827" builtinId="8" hidden="1"/>
    <cellStyle name="Hyperlink" xfId="2847" builtinId="8" hidden="1"/>
    <cellStyle name="Hyperlink" xfId="2505" builtinId="8" hidden="1"/>
    <cellStyle name="Hyperlink" xfId="2483" builtinId="8" hidden="1"/>
    <cellStyle name="Hyperlink" xfId="1351" builtinId="8" hidden="1"/>
    <cellStyle name="Hyperlink" xfId="613" builtinId="8" hidden="1"/>
    <cellStyle name="Hyperlink" xfId="1535" builtinId="8" hidden="1"/>
    <cellStyle name="Hyperlink" xfId="751" builtinId="8" hidden="1"/>
    <cellStyle name="Hyperlink" xfId="3371" builtinId="8" hidden="1"/>
    <cellStyle name="Hyperlink" xfId="381" builtinId="8" hidden="1"/>
    <cellStyle name="Hyperlink" xfId="959" builtinId="8" hidden="1"/>
    <cellStyle name="Hyperlink" xfId="3019" builtinId="8" hidden="1"/>
    <cellStyle name="Hyperlink" xfId="3513" builtinId="8" hidden="1"/>
    <cellStyle name="Hyperlink" xfId="1017" builtinId="8" hidden="1"/>
    <cellStyle name="Hyperlink" xfId="727" builtinId="8" hidden="1"/>
    <cellStyle name="Hyperlink" xfId="1353" builtinId="8" hidden="1"/>
    <cellStyle name="Hyperlink" xfId="2581" builtinId="8" hidden="1"/>
    <cellStyle name="Hyperlink" xfId="279" builtinId="8" hidden="1"/>
    <cellStyle name="Hyperlink" xfId="1643" builtinId="8" hidden="1"/>
    <cellStyle name="Hyperlink" xfId="2495" builtinId="8" hidden="1"/>
    <cellStyle name="Hyperlink" xfId="3451" builtinId="8" hidden="1"/>
    <cellStyle name="Hyperlink" xfId="2279" builtinId="8" hidden="1"/>
    <cellStyle name="Hyperlink" xfId="275" builtinId="8" hidden="1"/>
    <cellStyle name="Hyperlink" xfId="124" builtinId="8" hidden="1"/>
    <cellStyle name="Hyperlink" xfId="263" builtinId="8" hidden="1"/>
    <cellStyle name="Hyperlink" xfId="1529" builtinId="8" hidden="1"/>
    <cellStyle name="Hyperlink" xfId="1291" builtinId="8" hidden="1"/>
    <cellStyle name="Hyperlink" xfId="2567" builtinId="8" hidden="1"/>
    <cellStyle name="Hyperlink" xfId="1729" builtinId="8" hidden="1"/>
    <cellStyle name="Hyperlink" xfId="2521" builtinId="8" hidden="1"/>
    <cellStyle name="Hyperlink" xfId="1771" builtinId="8" hidden="1"/>
    <cellStyle name="Hyperlink" xfId="2217" builtinId="8" hidden="1"/>
    <cellStyle name="Hyperlink" xfId="3631" builtinId="8" hidden="1"/>
    <cellStyle name="Hyperlink" xfId="1753" builtinId="8" hidden="1"/>
    <cellStyle name="Hyperlink" xfId="3313" builtinId="8" hidden="1"/>
    <cellStyle name="Hyperlink" xfId="3545" builtinId="8" hidden="1"/>
    <cellStyle name="Hyperlink" xfId="1409" builtinId="8" hidden="1"/>
    <cellStyle name="Hyperlink" xfId="2223" builtinId="8" hidden="1"/>
    <cellStyle name="Hyperlink" xfId="375" builtinId="8" hidden="1"/>
    <cellStyle name="Hyperlink" xfId="3353" builtinId="8" hidden="1"/>
    <cellStyle name="Hyperlink" xfId="1257" builtinId="8" hidden="1"/>
    <cellStyle name="Hyperlink" xfId="1201" builtinId="8" hidden="1"/>
    <cellStyle name="Hyperlink" xfId="3245" builtinId="8" hidden="1"/>
    <cellStyle name="Hyperlink" xfId="531" builtinId="8" hidden="1"/>
    <cellStyle name="Hyperlink" xfId="2309" builtinId="8" hidden="1"/>
    <cellStyle name="Hyperlink" xfId="2503" builtinId="8" hidden="1"/>
    <cellStyle name="Hyperlink" xfId="2627" builtinId="8" hidden="1"/>
    <cellStyle name="Hyperlink" xfId="903" builtinId="8" hidden="1"/>
    <cellStyle name="Hyperlink" xfId="477" builtinId="8" hidden="1"/>
    <cellStyle name="Hyperlink" xfId="1937" builtinId="8" hidden="1"/>
    <cellStyle name="Hyperlink" xfId="1217" builtinId="8" hidden="1"/>
    <cellStyle name="Hyperlink" xfId="1851" builtinId="8" hidden="1"/>
    <cellStyle name="Hyperlink" xfId="2653" builtinId="8" hidden="1"/>
    <cellStyle name="Hyperlink" xfId="2897" builtinId="8" hidden="1"/>
    <cellStyle name="Hyperlink" xfId="108" builtinId="8" hidden="1"/>
    <cellStyle name="Hyperlink" xfId="1137" builtinId="8" hidden="1"/>
    <cellStyle name="Hyperlink" xfId="1431" builtinId="8" hidden="1"/>
    <cellStyle name="Hyperlink" xfId="705" builtinId="8" hidden="1"/>
    <cellStyle name="Hyperlink" xfId="951" builtinId="8" hidden="1"/>
    <cellStyle name="Hyperlink" xfId="3591" builtinId="8" hidden="1"/>
    <cellStyle name="Hyperlink" xfId="3073" builtinId="8" hidden="1"/>
    <cellStyle name="Hyperlink" xfId="3457" builtinId="8" hidden="1"/>
    <cellStyle name="Hyperlink" xfId="1769" builtinId="8" hidden="1"/>
    <cellStyle name="Hyperlink" xfId="1423" builtinId="8" hidden="1"/>
    <cellStyle name="Hyperlink" xfId="885" builtinId="8" hidden="1"/>
    <cellStyle name="Hyperlink" xfId="655" builtinId="8" hidden="1"/>
    <cellStyle name="Hyperlink" xfId="3663" builtinId="8" hidden="1"/>
    <cellStyle name="Hyperlink" xfId="1407" builtinId="8" hidden="1"/>
    <cellStyle name="Hyperlink" xfId="3669" builtinId="8" hidden="1"/>
    <cellStyle name="Hyperlink" xfId="1055" builtinId="8" hidden="1"/>
    <cellStyle name="Hyperlink" xfId="2205" builtinId="8" hidden="1"/>
    <cellStyle name="Hyperlink" xfId="2195" builtinId="8" hidden="1"/>
    <cellStyle name="Hyperlink" xfId="1145" builtinId="8" hidden="1"/>
    <cellStyle name="Hyperlink" xfId="1871" builtinId="8" hidden="1"/>
    <cellStyle name="Hyperlink" xfId="2677" builtinId="8" hidden="1"/>
    <cellStyle name="Hyperlink" xfId="2593" builtinId="8" hidden="1"/>
    <cellStyle name="Hyperlink" xfId="2125" builtinId="8" hidden="1"/>
    <cellStyle name="Hyperlink" xfId="3189" builtinId="8" hidden="1"/>
    <cellStyle name="Hyperlink" xfId="1247" builtinId="8" hidden="1"/>
    <cellStyle name="Hyperlink" xfId="2285" builtinId="8" hidden="1"/>
    <cellStyle name="Hyperlink" xfId="683" builtinId="8" hidden="1"/>
    <cellStyle name="Hyperlink" xfId="1891" builtinId="8" hidden="1"/>
    <cellStyle name="Hyperlink" xfId="3029" builtinId="8" hidden="1"/>
    <cellStyle name="Hyperlink" xfId="3257" builtinId="8" hidden="1"/>
    <cellStyle name="Hyperlink" xfId="1125" builtinId="8" hidden="1"/>
    <cellStyle name="Hyperlink" xfId="673" builtinId="8" hidden="1"/>
    <cellStyle name="Hyperlink" xfId="619" builtinId="8" hidden="1"/>
    <cellStyle name="Hyperlink" xfId="2709" builtinId="8" hidden="1"/>
    <cellStyle name="Hyperlink" xfId="1881" builtinId="8" hidden="1"/>
    <cellStyle name="Hyperlink" xfId="327" builtinId="8" hidden="1"/>
    <cellStyle name="Hyperlink" xfId="3525" builtinId="8" hidden="1"/>
    <cellStyle name="Hyperlink" xfId="2811" builtinId="8" hidden="1"/>
    <cellStyle name="Hyperlink" xfId="2779" builtinId="8" hidden="1"/>
    <cellStyle name="Hyperlink" xfId="3385" builtinId="8" hidden="1"/>
    <cellStyle name="Hyperlink" xfId="1565" builtinId="8" hidden="1"/>
    <cellStyle name="Hyperlink" xfId="2133" builtinId="8" hidden="1"/>
    <cellStyle name="Hyperlink" xfId="487" builtinId="8" hidden="1"/>
    <cellStyle name="Hyperlink" xfId="1693" builtinId="8" hidden="1"/>
    <cellStyle name="Hyperlink" xfId="405" builtinId="8" hidden="1"/>
    <cellStyle name="Hyperlink" xfId="2547" builtinId="8" hidden="1"/>
    <cellStyle name="Hyperlink" xfId="1379" builtinId="8" hidden="1"/>
    <cellStyle name="Hyperlink" xfId="2001" builtinId="8" hidden="1"/>
    <cellStyle name="Hyperlink" xfId="2761" builtinId="8" hidden="1"/>
    <cellStyle name="Hyperlink" xfId="3615" builtinId="8" hidden="1"/>
    <cellStyle name="Hyperlink" xfId="2651" builtinId="8" hidden="1"/>
    <cellStyle name="Hyperlink" xfId="543" builtinId="8" hidden="1"/>
    <cellStyle name="Hyperlink" xfId="3053" builtinId="8" hidden="1"/>
    <cellStyle name="Hyperlink" xfId="2865" builtinId="8" hidden="1"/>
    <cellStyle name="Hyperlink" xfId="1825" builtinId="8" hidden="1"/>
    <cellStyle name="Hyperlink" xfId="2765" builtinId="8" hidden="1"/>
    <cellStyle name="Hyperlink" xfId="2477" builtinId="8" hidden="1"/>
    <cellStyle name="Hyperlink" xfId="2753" builtinId="8" hidden="1"/>
    <cellStyle name="Hyperlink" xfId="1101" builtinId="8" hidden="1"/>
    <cellStyle name="Hyperlink" xfId="2975" builtinId="8" hidden="1"/>
    <cellStyle name="Hyperlink" xfId="3301" builtinId="8" hidden="1"/>
    <cellStyle name="Hyperlink" xfId="549" builtinId="8" hidden="1"/>
    <cellStyle name="Hyperlink" xfId="1065" builtinId="8" hidden="1"/>
    <cellStyle name="Hyperlink" xfId="2157" builtinId="8" hidden="1"/>
    <cellStyle name="Hyperlink" xfId="2417" builtinId="8" hidden="1"/>
    <cellStyle name="Hyperlink" xfId="3305" builtinId="8" hidden="1"/>
    <cellStyle name="Hyperlink" xfId="2767" builtinId="8" hidden="1"/>
    <cellStyle name="Hyperlink" xfId="2507" builtinId="8" hidden="1"/>
    <cellStyle name="Hyperlink" xfId="1757" builtinId="8" hidden="1"/>
    <cellStyle name="Hyperlink" xfId="963" builtinId="8" hidden="1"/>
    <cellStyle name="Hyperlink" xfId="317" builtinId="8" hidden="1"/>
    <cellStyle name="Hyperlink" xfId="1299" builtinId="8" hidden="1"/>
    <cellStyle name="Hyperlink" xfId="1793" builtinId="8" hidden="1"/>
    <cellStyle name="Hyperlink" xfId="3483" builtinId="8" hidden="1"/>
    <cellStyle name="Hyperlink" xfId="2385" builtinId="8" hidden="1"/>
    <cellStyle name="Hyperlink" xfId="3209" builtinId="8" hidden="1"/>
    <cellStyle name="Hyperlink" xfId="2805" builtinId="8" hidden="1"/>
    <cellStyle name="Hyperlink" xfId="2791" builtinId="8" hidden="1"/>
    <cellStyle name="Hyperlink" xfId="897" builtinId="8" hidden="1"/>
    <cellStyle name="Hyperlink" xfId="863" builtinId="8" hidden="1"/>
    <cellStyle name="Hyperlink" xfId="1035" builtinId="8" hidden="1"/>
    <cellStyle name="Hyperlink" xfId="214" builtinId="8" hidden="1"/>
    <cellStyle name="Hyperlink" xfId="2101" builtinId="8" hidden="1"/>
    <cellStyle name="Hyperlink" xfId="297" builtinId="8" hidden="1"/>
    <cellStyle name="Hyperlink" xfId="1021" builtinId="8" hidden="1"/>
    <cellStyle name="Hyperlink" xfId="3725" builtinId="8" hidden="1"/>
    <cellStyle name="Hyperlink" xfId="2857" builtinId="8" hidden="1"/>
    <cellStyle name="Hyperlink" xfId="3229" builtinId="8" hidden="1"/>
    <cellStyle name="Hyperlink" xfId="681" builtinId="8" hidden="1"/>
    <cellStyle name="Hyperlink" xfId="2403" builtinId="8" hidden="1"/>
    <cellStyle name="Hyperlink" xfId="1823" builtinId="8" hidden="1"/>
    <cellStyle name="Hyperlink" xfId="1459" builtinId="8" hidden="1"/>
    <cellStyle name="Hyperlink" xfId="3767" builtinId="8" hidden="1"/>
    <cellStyle name="Hyperlink" xfId="667" builtinId="8" hidden="1"/>
    <cellStyle name="Hyperlink" xfId="3289" builtinId="8" hidden="1"/>
    <cellStyle name="Hyperlink" xfId="3319" builtinId="8" hidden="1"/>
    <cellStyle name="Hyperlink" xfId="2617" builtinId="8" hidden="1"/>
    <cellStyle name="Hyperlink" xfId="2429" builtinId="8" hidden="1"/>
    <cellStyle name="Hyperlink" xfId="315" builtinId="8" hidden="1"/>
    <cellStyle name="Hyperlink" xfId="3675" builtinId="8" hidden="1"/>
    <cellStyle name="Hyperlink" xfId="1979" builtinId="8" hidden="1"/>
    <cellStyle name="Hyperlink" xfId="204" builtinId="8" hidden="1"/>
    <cellStyle name="Hyperlink" xfId="1367" builtinId="8" hidden="1"/>
    <cellStyle name="Hyperlink" xfId="144" builtinId="8" hidden="1"/>
    <cellStyle name="Hyperlink" xfId="3193" builtinId="8" hidden="1"/>
    <cellStyle name="Hyperlink" xfId="2887" builtinId="8" hidden="1"/>
    <cellStyle name="Hyperlink" xfId="1425" builtinId="8" hidden="1"/>
    <cellStyle name="Hyperlink" xfId="1955" builtinId="8" hidden="1"/>
    <cellStyle name="Hyperlink" xfId="1341" builtinId="8" hidden="1"/>
    <cellStyle name="Hyperlink" xfId="3375" builtinId="8" hidden="1"/>
    <cellStyle name="Hyperlink" xfId="2903" builtinId="8" hidden="1"/>
    <cellStyle name="Hyperlink" xfId="1289" builtinId="8" hidden="1"/>
    <cellStyle name="Hyperlink" xfId="883" builtinId="8" hidden="1"/>
    <cellStyle name="Hyperlink" xfId="1421" builtinId="8" hidden="1"/>
    <cellStyle name="Hyperlink" xfId="473" builtinId="8" hidden="1"/>
    <cellStyle name="Hyperlink" xfId="46" builtinId="8" hidden="1"/>
    <cellStyle name="Hyperlink" xfId="3317" builtinId="8" hidden="1"/>
    <cellStyle name="Hyperlink" xfId="2197" builtinId="8" hidden="1"/>
    <cellStyle name="Hyperlink" xfId="2337" builtinId="8" hidden="1"/>
    <cellStyle name="Hyperlink" xfId="887" builtinId="8" hidden="1"/>
    <cellStyle name="Hyperlink" xfId="385" builtinId="8" hidden="1"/>
    <cellStyle name="Hyperlink" xfId="2609" builtinId="8" hidden="1"/>
    <cellStyle name="Hyperlink" xfId="2603" builtinId="8" hidden="1"/>
    <cellStyle name="Hyperlink" xfId="1293" builtinId="8" hidden="1"/>
    <cellStyle name="Hyperlink" xfId="2919" builtinId="8" hidden="1"/>
    <cellStyle name="Hyperlink" xfId="2557" builtinId="8" hidden="1"/>
    <cellStyle name="Hyperlink" xfId="1361" builtinId="8" hidden="1"/>
    <cellStyle name="Hyperlink" xfId="2663" builtinId="8" hidden="1"/>
    <cellStyle name="Hyperlink" xfId="2161" builtinId="8" hidden="1"/>
    <cellStyle name="Hyperlink" xfId="22" builtinId="8" hidden="1"/>
    <cellStyle name="Hyperlink" xfId="150" builtinId="8" hidden="1"/>
    <cellStyle name="Hyperlink" xfId="1281" builtinId="8" hidden="1"/>
    <cellStyle name="Hyperlink" xfId="2941" builtinId="8" hidden="1"/>
    <cellStyle name="Hyperlink" xfId="3397" builtinId="8" hidden="1"/>
    <cellStyle name="Hyperlink" xfId="2389" builtinId="8" hidden="1"/>
    <cellStyle name="Hyperlink" xfId="3007" builtinId="8" hidden="1"/>
    <cellStyle name="Hyperlink" xfId="3149" builtinId="8" hidden="1"/>
    <cellStyle name="Hyperlink" xfId="3593" builtinId="8" hidden="1"/>
    <cellStyle name="Hyperlink" xfId="2563" builtinId="8" hidden="1"/>
    <cellStyle name="Hyperlink" xfId="1559" builtinId="8" hidden="1"/>
    <cellStyle name="Hyperlink" xfId="2833" builtinId="8" hidden="1"/>
    <cellStyle name="Hyperlink" xfId="3653" builtinId="8" hidden="1"/>
    <cellStyle name="Hyperlink" xfId="2973" builtinId="8" hidden="1"/>
    <cellStyle name="Hyperlink" xfId="469" builtinId="8" hidden="1"/>
    <cellStyle name="Hyperlink" xfId="3161" builtinId="8" hidden="1"/>
    <cellStyle name="Hyperlink" xfId="36" builtinId="8" hidden="1"/>
    <cellStyle name="Hyperlink" xfId="3357" builtinId="8" hidden="1"/>
    <cellStyle name="Hyperlink" xfId="2789" builtinId="8" hidden="1"/>
    <cellStyle name="Hyperlink" xfId="2969" builtinId="8" hidden="1"/>
    <cellStyle name="Hyperlink" xfId="1265" builtinId="8" hidden="1"/>
    <cellStyle name="Hyperlink" xfId="2431" builtinId="8" hidden="1"/>
    <cellStyle name="Hyperlink" xfId="1659" builtinId="8" hidden="1"/>
    <cellStyle name="Hyperlink" xfId="1241" builtinId="8" hidden="1"/>
    <cellStyle name="Hyperlink" xfId="176" builtinId="8" hidden="1"/>
    <cellStyle name="Hyperlink" xfId="2281" builtinId="8" hidden="1"/>
    <cellStyle name="Hyperlink" xfId="3309" builtinId="8" hidden="1"/>
    <cellStyle name="Hyperlink" xfId="1175" builtinId="8" hidden="1"/>
    <cellStyle name="Hyperlink" xfId="1497" builtinId="8" hidden="1"/>
    <cellStyle name="Hyperlink" xfId="3335" builtinId="8" hidden="1"/>
    <cellStyle name="Hyperlink" xfId="2397" builtinId="8" hidden="1"/>
    <cellStyle name="Hyperlink" xfId="3003" builtinId="8" hidden="1"/>
    <cellStyle name="Hyperlink" xfId="625" builtinId="8" hidden="1"/>
    <cellStyle name="Hyperlink" xfId="1131" builtinId="8" hidden="1"/>
    <cellStyle name="Hyperlink" xfId="1221" builtinId="8" hidden="1"/>
    <cellStyle name="Hyperlink" xfId="1741" builtinId="8" hidden="1"/>
    <cellStyle name="Hyperlink" xfId="2541" builtinId="8" hidden="1"/>
    <cellStyle name="Hyperlink" xfId="1213" builtinId="8" hidden="1"/>
    <cellStyle name="Hyperlink" xfId="3037" builtinId="8" hidden="1"/>
    <cellStyle name="Hyperlink" xfId="991" builtinId="8" hidden="1"/>
    <cellStyle name="Hyperlink" xfId="2739" builtinId="8" hidden="1"/>
    <cellStyle name="Hyperlink" xfId="809" builtinId="8" hidden="1"/>
    <cellStyle name="Hyperlink" xfId="441" builtinId="8" hidden="1"/>
    <cellStyle name="Hyperlink" xfId="981" builtinId="8" hidden="1"/>
    <cellStyle name="Hyperlink" xfId="168" builtinId="8" hidden="1"/>
    <cellStyle name="Hyperlink" xfId="2757" builtinId="8" hidden="1"/>
    <cellStyle name="Hyperlink" xfId="1993" builtinId="8" hidden="1"/>
    <cellStyle name="Hyperlink" xfId="3465" builtinId="8" hidden="1"/>
    <cellStyle name="Hyperlink" xfId="1733" builtinId="8" hidden="1"/>
    <cellStyle name="Hyperlink" xfId="895" builtinId="8" hidden="1"/>
    <cellStyle name="Hyperlink" xfId="114" builtinId="8" hidden="1"/>
    <cellStyle name="Hyperlink" xfId="607" builtinId="8" hidden="1"/>
    <cellStyle name="Hyperlink" xfId="3717" builtinId="8" hidden="1"/>
    <cellStyle name="Hyperlink" xfId="2319" builtinId="8" hidden="1"/>
    <cellStyle name="Hyperlink" xfId="605" builtinId="8" hidden="1"/>
    <cellStyle name="Hyperlink" xfId="1123" builtinId="8" hidden="1"/>
    <cellStyle name="Hyperlink" xfId="3685" builtinId="8" hidden="1"/>
    <cellStyle name="Hyperlink" xfId="1607" builtinId="8" hidden="1"/>
    <cellStyle name="Hyperlink" xfId="184" builtinId="8" hidden="1"/>
    <cellStyle name="Hyperlink" xfId="2695" builtinId="8" hidden="1"/>
    <cellStyle name="Hyperlink" xfId="1545" builtinId="8" hidden="1"/>
    <cellStyle name="Hyperlink" xfId="3165" builtinId="8" hidden="1"/>
    <cellStyle name="Hyperlink" xfId="2871" builtinId="8" hidden="1"/>
    <cellStyle name="Hyperlink" xfId="599" builtinId="8" hidden="1"/>
    <cellStyle name="Hyperlink" xfId="2841" builtinId="8" hidden="1"/>
    <cellStyle name="Hyperlink" xfId="3731" builtinId="8" hidden="1"/>
    <cellStyle name="Hyperlink" xfId="1875" builtinId="8" hidden="1"/>
    <cellStyle name="Hyperlink" xfId="3207" builtinId="8" hidden="1"/>
    <cellStyle name="Hyperlink" xfId="2605" builtinId="8" hidden="1"/>
    <cellStyle name="Hyperlink" xfId="3687" builtinId="8" hidden="1"/>
    <cellStyle name="Hyperlink" xfId="2879" builtinId="8" hidden="1"/>
    <cellStyle name="Hyperlink" xfId="417" builtinId="8" hidden="1"/>
    <cellStyle name="Hyperlink" xfId="2727" builtinId="8" hidden="1"/>
    <cellStyle name="Hyperlink" xfId="3183" builtinId="8" hidden="1"/>
    <cellStyle name="Hyperlink" xfId="3141" builtinId="8" hidden="1"/>
    <cellStyle name="Hyperlink" xfId="1953" builtinId="8" hidden="1"/>
    <cellStyle name="Hyperlink" xfId="2175" builtinId="8" hidden="1"/>
    <cellStyle name="Hyperlink" xfId="2863" builtinId="8" hidden="1"/>
    <cellStyle name="Hyperlink" xfId="2117" builtinId="8" hidden="1"/>
    <cellStyle name="Hyperlink" xfId="1811" builtinId="8" hidden="1"/>
    <cellStyle name="Hyperlink" xfId="1647" builtinId="8" hidden="1"/>
    <cellStyle name="Hyperlink" xfId="2335" builtinId="8" hidden="1"/>
    <cellStyle name="Hyperlink" xfId="1467" builtinId="8" hidden="1"/>
    <cellStyle name="Hyperlink" xfId="16" builtinId="8" hidden="1"/>
    <cellStyle name="Hyperlink" xfId="3017" builtinId="8" hidden="1"/>
    <cellStyle name="Hyperlink" xfId="779" builtinId="8" hidden="1"/>
    <cellStyle name="Hyperlink" xfId="819" builtinId="8" hidden="1"/>
    <cellStyle name="Hyperlink" xfId="3563" builtinId="8" hidden="1"/>
    <cellStyle name="Hyperlink" xfId="349" builtinId="8" hidden="1"/>
    <cellStyle name="Hyperlink" xfId="3639" builtinId="8" hidden="1"/>
    <cellStyle name="Hyperlink" xfId="1909" builtinId="8" hidden="1"/>
    <cellStyle name="Hyperlink" xfId="3649" builtinId="8" hidden="1"/>
    <cellStyle name="Hyperlink" xfId="200" builtinId="8" hidden="1"/>
    <cellStyle name="Hyperlink" xfId="3727" builtinId="8" hidden="1"/>
    <cellStyle name="Hyperlink" xfId="1961" builtinId="8" hidden="1"/>
    <cellStyle name="Hyperlink" xfId="567" builtinId="8" hidden="1"/>
    <cellStyle name="Hyperlink" xfId="1029" builtinId="8" hidden="1"/>
    <cellStyle name="Hyperlink" xfId="479" builtinId="8" hidden="1"/>
    <cellStyle name="Hyperlink" xfId="2261" builtinId="8" hidden="1"/>
    <cellStyle name="Hyperlink" xfId="3537" builtinId="8" hidden="1"/>
    <cellStyle name="Hyperlink" xfId="1271" builtinId="8" hidden="1"/>
    <cellStyle name="Hyperlink" xfId="311" builtinId="8" hidden="1"/>
    <cellStyle name="Hyperlink" xfId="1395" builtinId="8" hidden="1"/>
    <cellStyle name="Hyperlink" xfId="805" builtinId="8" hidden="1"/>
    <cellStyle name="Hyperlink" xfId="2497" builtinId="8" hidden="1"/>
    <cellStyle name="Hyperlink" xfId="395" builtinId="8" hidden="1"/>
    <cellStyle name="Hyperlink" xfId="3109" builtinId="8" hidden="1"/>
    <cellStyle name="Hyperlink" xfId="1155" builtinId="8" hidden="1"/>
    <cellStyle name="Hyperlink" xfId="709" builtinId="8" hidden="1"/>
    <cellStyle name="Hyperlink" xfId="2519" builtinId="8" hidden="1"/>
    <cellStyle name="Hyperlink" xfId="305" builtinId="8" hidden="1"/>
    <cellStyle name="Hyperlink" xfId="1287" builtinId="8" hidden="1"/>
    <cellStyle name="Hyperlink" xfId="2381" builtinId="8" hidden="1"/>
    <cellStyle name="Hyperlink" xfId="237" builtinId="8" hidden="1"/>
    <cellStyle name="Hyperlink" xfId="2927" builtinId="8" hidden="1"/>
    <cellStyle name="Hyperlink" xfId="1229" builtinId="8" hidden="1"/>
    <cellStyle name="Hyperlink" xfId="1975" builtinId="8" hidden="1"/>
    <cellStyle name="Hyperlink" xfId="303" builtinId="8" hidden="1"/>
    <cellStyle name="Hyperlink" xfId="1711" builtinId="8" hidden="1"/>
    <cellStyle name="Hyperlink" xfId="1199" builtinId="8" hidden="1"/>
    <cellStyle name="Hyperlink" xfId="3585" builtinId="8" hidden="1"/>
    <cellStyle name="Hyperlink" xfId="1159" builtinId="8" hidden="1"/>
    <cellStyle name="Hyperlink" xfId="2911" builtinId="8" hidden="1"/>
    <cellStyle name="Hyperlink" xfId="973" builtinId="8" hidden="1"/>
    <cellStyle name="Hyperlink" xfId="1905" builtinId="8" hidden="1"/>
    <cellStyle name="Hyperlink" xfId="5" builtinId="8" hidden="1"/>
    <cellStyle name="Hyperlink" xfId="3439" builtinId="8" hidden="1"/>
    <cellStyle name="Hyperlink" xfId="843" builtinId="8" hidden="1"/>
    <cellStyle name="Hyperlink" xfId="1751" builtinId="8" hidden="1"/>
    <cellStyle name="Hyperlink" xfId="879" builtinId="8" hidden="1"/>
    <cellStyle name="Hyperlink" xfId="415" builtinId="8" hidden="1"/>
    <cellStyle name="Hyperlink" xfId="431" builtinId="8" hidden="1"/>
    <cellStyle name="Hyperlink" xfId="867" builtinId="8" hidden="1"/>
    <cellStyle name="Hyperlink" xfId="2415" builtinId="8" hidden="1"/>
    <cellStyle name="Hyperlink" xfId="3693" builtinId="8" hidden="1"/>
    <cellStyle name="Hyperlink" xfId="1381" builtinId="8" hidden="1"/>
    <cellStyle name="Hyperlink" xfId="1959" builtinId="8" hidden="1"/>
    <cellStyle name="Hyperlink" xfId="1237" builtinId="8" hidden="1"/>
    <cellStyle name="Hyperlink" xfId="2407" builtinId="8" hidden="1"/>
    <cellStyle name="Hyperlink" xfId="3517" builtinId="8" hidden="1"/>
    <cellStyle name="Hyperlink" xfId="142" builtinId="8" hidden="1"/>
    <cellStyle name="Hyperlink" xfId="2263" builtinId="8" hidden="1"/>
    <cellStyle name="Hyperlink" xfId="3629" builtinId="8" hidden="1"/>
    <cellStyle name="Hyperlink" xfId="1255" builtinId="8" hidden="1"/>
    <cellStyle name="Hyperlink" xfId="3459" builtinId="8" hidden="1"/>
    <cellStyle name="Hyperlink" xfId="767" builtinId="8" hidden="1"/>
    <cellStyle name="Hyperlink" xfId="1533" builtinId="8" hidden="1"/>
    <cellStyle name="Hyperlink" xfId="551" builtinId="8" hidden="1"/>
    <cellStyle name="Hyperlink" xfId="2237" builtinId="8" hidden="1"/>
    <cellStyle name="Hyperlink" xfId="2869" builtinId="8" hidden="1"/>
    <cellStyle name="Hyperlink" xfId="3455" builtinId="8" hidden="1"/>
    <cellStyle name="Hyperlink" xfId="1323" builtinId="8" hidden="1"/>
    <cellStyle name="Hyperlink" xfId="2451" builtinId="8" hidden="1"/>
    <cellStyle name="Hyperlink" xfId="2957" builtinId="8" hidden="1"/>
    <cellStyle name="Hyperlink" xfId="1739" builtinId="8" hidden="1"/>
    <cellStyle name="Hyperlink" xfId="1365" builtinId="8" hidden="1"/>
    <cellStyle name="Hyperlink" xfId="3551" builtinId="8" hidden="1"/>
    <cellStyle name="Hyperlink" xfId="1727" builtinId="8" hidden="1"/>
    <cellStyle name="Hyperlink" xfId="909" builtinId="8" hidden="1"/>
    <cellStyle name="Hyperlink" xfId="1015" builtinId="8" hidden="1"/>
    <cellStyle name="Hyperlink" xfId="3031" builtinId="8" hidden="1"/>
    <cellStyle name="Hyperlink" xfId="1785" builtinId="8" hidden="1"/>
    <cellStyle name="Hyperlink" xfId="277" builtinId="8" hidden="1"/>
    <cellStyle name="Hyperlink" xfId="3713" builtinId="8" hidden="1"/>
    <cellStyle name="Hyperlink" xfId="593" builtinId="8" hidden="1"/>
    <cellStyle name="Hyperlink" xfId="1009" builtinId="8" hidden="1"/>
    <cellStyle name="Hyperlink" xfId="1419" builtinId="8" hidden="1"/>
    <cellStyle name="Hyperlink" xfId="1849" builtinId="8" hidden="1"/>
    <cellStyle name="Hyperlink" xfId="2229" builtinId="8" hidden="1"/>
    <cellStyle name="Hyperlink" xfId="3437" builtinId="8" hidden="1"/>
    <cellStyle name="Hyperlink" xfId="2587" builtinId="8" hidden="1"/>
    <cellStyle name="Hyperlink" xfId="1627" builtinId="8" hidden="1"/>
    <cellStyle name="Hyperlink" xfId="2577" builtinId="8" hidden="1"/>
    <cellStyle name="Hyperlink" xfId="2041" builtinId="8" hidden="1"/>
    <cellStyle name="Hyperlink" xfId="777" builtinId="8" hidden="1"/>
    <cellStyle name="Hyperlink" xfId="245" builtinId="8" hidden="1"/>
    <cellStyle name="Hyperlink" xfId="2933" builtinId="8" hidden="1"/>
    <cellStyle name="Hyperlink" xfId="899" builtinId="8" hidden="1"/>
    <cellStyle name="Hyperlink" xfId="313" builtinId="8" hidden="1"/>
    <cellStyle name="Hyperlink" xfId="1359" builtinId="8" hidden="1"/>
    <cellStyle name="Hyperlink" xfId="435" builtinId="8" hidden="1"/>
    <cellStyle name="Hyperlink" xfId="1667" builtinId="8" hidden="1"/>
    <cellStyle name="Hyperlink" xfId="2055" builtinId="8" hidden="1"/>
    <cellStyle name="Hyperlink" xfId="3659" builtinId="8" hidden="1"/>
    <cellStyle name="Hyperlink" xfId="3751" builtinId="8" hidden="1"/>
    <cellStyle name="Hyperlink" xfId="2667" builtinId="8" hidden="1"/>
    <cellStyle name="Hyperlink" xfId="2509" builtinId="8" hidden="1"/>
    <cellStyle name="Hyperlink" xfId="671" builtinId="8" hidden="1"/>
    <cellStyle name="Hyperlink" xfId="2895" builtinId="8" hidden="1"/>
    <cellStyle name="Hyperlink" xfId="291" builtinId="8" hidden="1"/>
    <cellStyle name="Hyperlink" xfId="1457" builtinId="8" hidden="1"/>
    <cellStyle name="Hyperlink" xfId="3703" builtinId="8" hidden="1"/>
    <cellStyle name="Hyperlink" xfId="2797" builtinId="8" hidden="1"/>
    <cellStyle name="Hyperlink" xfId="3505" builtinId="8" hidden="1"/>
    <cellStyle name="Hyperlink" xfId="3471" builtinId="8" hidden="1"/>
    <cellStyle name="Hyperlink" xfId="1843" builtinId="8" hidden="1"/>
    <cellStyle name="Hyperlink" xfId="3101" builtinId="8" hidden="1"/>
    <cellStyle name="Hyperlink" xfId="1061" builtinId="8" hidden="1"/>
    <cellStyle name="Hyperlink" xfId="295" builtinId="8" hidden="1"/>
    <cellStyle name="Hyperlink" xfId="825" builtinId="8" hidden="1"/>
    <cellStyle name="Hyperlink" xfId="2057" builtinId="8" hidden="1"/>
    <cellStyle name="Hyperlink" xfId="411" builtinId="8" hidden="1"/>
    <cellStyle name="Hyperlink" xfId="88" builtinId="8" hidden="1"/>
    <cellStyle name="Hyperlink" xfId="3573" builtinId="8" hidden="1"/>
    <cellStyle name="Hyperlink" xfId="1069" builtinId="8" hidden="1"/>
    <cellStyle name="Hyperlink" xfId="3699" builtinId="8" hidden="1"/>
    <cellStyle name="Hyperlink" xfId="3341" builtinId="8" hidden="1"/>
    <cellStyle name="Hyperlink" xfId="2815" builtinId="8" hidden="1"/>
    <cellStyle name="Hyperlink" xfId="1801" builtinId="8" hidden="1"/>
    <cellStyle name="Hyperlink" xfId="2661" builtinId="8" hidden="1"/>
    <cellStyle name="Hyperlink" xfId="2819" builtinId="8" hidden="1"/>
    <cellStyle name="Hyperlink" xfId="2493" builtinId="8" hidden="1"/>
    <cellStyle name="Hyperlink" xfId="3643" builtinId="8" hidden="1"/>
    <cellStyle name="Hyperlink" xfId="2673" builtinId="8" hidden="1"/>
    <cellStyle name="Hyperlink" xfId="1911" builtinId="8" hidden="1"/>
    <cellStyle name="Hyperlink" xfId="3119" builtinId="8" hidden="1"/>
    <cellStyle name="Hyperlink" xfId="2147" builtinId="8" hidden="1"/>
    <cellStyle name="Hyperlink" xfId="1759" builtinId="8" hidden="1"/>
    <cellStyle name="Hyperlink" xfId="2607" builtinId="8" hidden="1"/>
    <cellStyle name="Hyperlink" xfId="2961" builtinId="8" hidden="1"/>
    <cellStyle name="Hyperlink" xfId="2713" builtinId="8" hidden="1"/>
    <cellStyle name="Hyperlink" xfId="2987" builtinId="8" hidden="1"/>
    <cellStyle name="Hyperlink" xfId="1105" builtinId="8" hidden="1"/>
    <cellStyle name="Hyperlink" xfId="1663" builtinId="8" hidden="1"/>
    <cellStyle name="Hyperlink" xfId="307" builtinId="8" hidden="1"/>
    <cellStyle name="Hyperlink" xfId="1019" builtinId="8" hidden="1"/>
    <cellStyle name="Hyperlink" xfId="2243" builtinId="8" hidden="1"/>
    <cellStyle name="Hyperlink" xfId="2693" builtinId="8" hidden="1"/>
    <cellStyle name="Hyperlink" xfId="1303" builtinId="8" hidden="1"/>
    <cellStyle name="Hyperlink" xfId="459" builtinId="8" hidden="1"/>
    <cellStyle name="Hyperlink" xfId="146" builtinId="8" hidden="1"/>
    <cellStyle name="Hyperlink" xfId="787" builtinId="8" hidden="1"/>
    <cellStyle name="Hyperlink" xfId="2669" builtinId="8" hidden="1"/>
    <cellStyle name="Hyperlink" xfId="2437" builtinId="8" hidden="1"/>
    <cellStyle name="Hyperlink" xfId="2019" builtinId="8" hidden="1"/>
    <cellStyle name="Hyperlink" xfId="1805" builtinId="8" hidden="1"/>
    <cellStyle name="Hyperlink" xfId="138" builtinId="8" hidden="1"/>
    <cellStyle name="Hyperlink" xfId="1515" builtinId="8" hidden="1"/>
    <cellStyle name="Hyperlink" xfId="3443" builtinId="8" hidden="1"/>
    <cellStyle name="Hyperlink" xfId="1721" builtinId="8" hidden="1"/>
    <cellStyle name="Hyperlink" xfId="2611" builtinId="8" hidden="1"/>
    <cellStyle name="Hyperlink" xfId="3349" builtinId="8" hidden="1"/>
    <cellStyle name="Hyperlink" xfId="2419" builtinId="8" hidden="1"/>
    <cellStyle name="Hyperlink" xfId="2529" builtinId="8" hidden="1"/>
    <cellStyle name="Hyperlink" xfId="2257" builtinId="8" hidden="1"/>
    <cellStyle name="Hyperlink" xfId="761" builtinId="8" hidden="1"/>
    <cellStyle name="Hyperlink" xfId="893" builtinId="8" hidden="1"/>
    <cellStyle name="Hyperlink" xfId="2149" builtinId="8" hidden="1"/>
    <cellStyle name="Hyperlink" xfId="1605" builtinId="8" hidden="1"/>
    <cellStyle name="Hyperlink" xfId="2945" builtinId="8" hidden="1"/>
    <cellStyle name="Hyperlink" xfId="1791" builtinId="8" hidden="1"/>
    <cellStyle name="Hyperlink" xfId="1149" builtinId="8" hidden="1"/>
    <cellStyle name="Hyperlink" xfId="3479" builtinId="8" hidden="1"/>
    <cellStyle name="Hyperlink" xfId="3441" builtinId="8" hidden="1"/>
    <cellStyle name="Hyperlink" xfId="1709" builtinId="8" hidden="1"/>
    <cellStyle name="Hyperlink" xfId="2639" builtinId="8" hidden="1"/>
    <cellStyle name="Hyperlink" xfId="3461" builtinId="8" hidden="1"/>
    <cellStyle name="Hyperlink" xfId="1589" builtinId="8" hidden="1"/>
    <cellStyle name="Hyperlink" xfId="847" builtinId="8" hidden="1"/>
    <cellStyle name="Hyperlink" xfId="3205" builtinId="8" hidden="1"/>
    <cellStyle name="Hyperlink" xfId="355" builtinId="8" hidden="1"/>
    <cellStyle name="Hyperlink" xfId="48" builtinId="8" hidden="1"/>
    <cellStyle name="Hyperlink" xfId="2439" builtinId="8" hidden="1"/>
    <cellStyle name="Hyperlink" xfId="32" builtinId="8" hidden="1"/>
    <cellStyle name="Hyperlink" xfId="3291" builtinId="8" hidden="1"/>
    <cellStyle name="Hyperlink" xfId="3033" builtinId="8" hidden="1"/>
    <cellStyle name="Hyperlink" xfId="1603" builtinId="8" hidden="1"/>
    <cellStyle name="Hyperlink" xfId="439" builtinId="8" hidden="1"/>
    <cellStyle name="Hyperlink" xfId="3187" builtinId="8" hidden="1"/>
    <cellStyle name="Hyperlink" xfId="2979" builtinId="8" hidden="1"/>
    <cellStyle name="Hyperlink" xfId="218" builtinId="8" hidden="1"/>
    <cellStyle name="Hyperlink" xfId="735" builtinId="8" hidden="1"/>
    <cellStyle name="Hyperlink" xfId="1897" builtinId="8" hidden="1"/>
    <cellStyle name="Hyperlink" xfId="2685" builtinId="8" hidden="1"/>
    <cellStyle name="Hyperlink" xfId="3255" builtinId="8" hidden="1"/>
    <cellStyle name="Hyperlink" xfId="485" builtinId="8" hidden="1"/>
    <cellStyle name="Hyperlink" xfId="3199" builtinId="8" hidden="1"/>
    <cellStyle name="Hyperlink" xfId="3225" builtinId="8" hidden="1"/>
    <cellStyle name="Hyperlink" xfId="2275" builtinId="8" hidden="1"/>
    <cellStyle name="Hyperlink" xfId="285" builtinId="8" hidden="1"/>
    <cellStyle name="Hyperlink" xfId="1327" builtinId="8" hidden="1"/>
    <cellStyle name="Hyperlink" xfId="1855" builtinId="8" hidden="1"/>
    <cellStyle name="Hyperlink" xfId="1121" builtinId="8" hidden="1"/>
    <cellStyle name="Hyperlink" xfId="1877" builtinId="8" hidden="1"/>
    <cellStyle name="Hyperlink" xfId="3427" builtinId="8" hidden="1"/>
    <cellStyle name="Hyperlink" xfId="2723" builtinId="8" hidden="1"/>
    <cellStyle name="Hyperlink" xfId="3217" builtinId="8" hidden="1"/>
    <cellStyle name="Hyperlink" xfId="1539" builtinId="8" hidden="1"/>
    <cellStyle name="Hyperlink" xfId="3359" builtinId="8" hidden="1"/>
    <cellStyle name="Hyperlink" xfId="3055" builtinId="8" hidden="1"/>
    <cellStyle name="Hyperlink" xfId="1573" builtinId="8" hidden="1"/>
    <cellStyle name="Hyperlink" xfId="1773" builtinId="8" hidden="1"/>
    <cellStyle name="Hyperlink" xfId="1183" builtinId="8" hidden="1"/>
    <cellStyle name="Hyperlink" xfId="919" builtinId="8" hidden="1"/>
    <cellStyle name="Hyperlink" xfId="2039" builtinId="8" hidden="1"/>
    <cellStyle name="Hyperlink" xfId="2991" builtinId="8" hidden="1"/>
    <cellStyle name="Hyperlink" xfId="685" builtinId="8" hidden="1"/>
    <cellStyle name="Hyperlink" xfId="1999" builtinId="8" hidden="1"/>
    <cellStyle name="Hyperlink" xfId="3331" builtinId="8" hidden="1"/>
    <cellStyle name="Hyperlink" xfId="3391" builtinId="8" hidden="1"/>
    <cellStyle name="Hyperlink" xfId="2861" builtinId="8" hidden="1"/>
    <cellStyle name="Hyperlink" xfId="759" builtinId="8" hidden="1"/>
    <cellStyle name="Hyperlink" xfId="489" builtinId="8" hidden="1"/>
    <cellStyle name="Hyperlink" xfId="2061" builtinId="8" hidden="1"/>
    <cellStyle name="Hyperlink" xfId="837" builtinId="8" hidden="1"/>
    <cellStyle name="Hyperlink" xfId="1569" builtinId="8" hidden="1"/>
    <cellStyle name="Hyperlink" xfId="3135" builtinId="8" hidden="1"/>
    <cellStyle name="Hyperlink" xfId="2947" builtinId="8" hidden="1"/>
    <cellStyle name="Hyperlink" xfId="2183" builtinId="8" hidden="1"/>
    <cellStyle name="Hyperlink" xfId="3285" builtinId="8" hidden="1"/>
    <cellStyle name="Hyperlink" xfId="597" builtinId="8" hidden="1"/>
    <cellStyle name="Hyperlink" xfId="3351" builtinId="8" hidden="1"/>
    <cellStyle name="Hyperlink" xfId="1547" builtinId="8" hidden="1"/>
    <cellStyle name="Hyperlink" xfId="1225" builtinId="8" hidden="1"/>
    <cellStyle name="Hyperlink" xfId="2111" builtinId="8" hidden="1"/>
    <cellStyle name="Hyperlink" xfId="2021" builtinId="8" hidden="1"/>
    <cellStyle name="Hyperlink" xfId="2235" builtinId="8" hidden="1"/>
    <cellStyle name="Hyperlink" xfId="971" builtinId="8" hidden="1"/>
    <cellStyle name="Hyperlink" xfId="1371" builtinId="8" hidden="1"/>
    <cellStyle name="Hyperlink" xfId="2075" builtinId="8" hidden="1"/>
    <cellStyle name="Hyperlink" xfId="1385" builtinId="8" hidden="1"/>
    <cellStyle name="Hyperlink" xfId="535" builtinId="8" hidden="1"/>
    <cellStyle name="Hyperlink" xfId="1411" builtinId="8" hidden="1"/>
    <cellStyle name="Hyperlink" xfId="3059" builtinId="8" hidden="1"/>
    <cellStyle name="Hyperlink" xfId="1011" builtinId="8" hidden="1"/>
    <cellStyle name="Hyperlink" xfId="1087" builtinId="8" hidden="1"/>
    <cellStyle name="Hyperlink" xfId="587" builtinId="8" hidden="1"/>
    <cellStyle name="Hyperlink" xfId="2221" builtinId="8" hidden="1"/>
    <cellStyle name="Hyperlink" xfId="2565" builtinId="8" hidden="1"/>
    <cellStyle name="Hyperlink" xfId="1725" builtinId="8" hidden="1"/>
    <cellStyle name="Hyperlink" xfId="3681" builtinId="8" hidden="1"/>
    <cellStyle name="Hyperlink" xfId="1313" builtinId="8" hidden="1"/>
    <cellStyle name="Hyperlink" xfId="3503" builtinId="8" hidden="1"/>
    <cellStyle name="Hyperlink" xfId="3487" builtinId="8" hidden="1"/>
    <cellStyle name="Hyperlink" xfId="3401" builtinId="8" hidden="1"/>
    <cellStyle name="Hyperlink" xfId="515" builtinId="8" hidden="1"/>
    <cellStyle name="Hyperlink" xfId="2559" builtinId="8" hidden="1"/>
    <cellStyle name="Hyperlink" xfId="1949" builtinId="8" hidden="1"/>
    <cellStyle name="Hyperlink" xfId="3197" builtinId="8" hidden="1"/>
    <cellStyle name="Hyperlink" xfId="2239" builtinId="8" hidden="1"/>
    <cellStyle name="Hyperlink" xfId="699" builtinId="8" hidden="1"/>
    <cellStyle name="Hyperlink" xfId="2623" builtinId="8" hidden="1"/>
    <cellStyle name="Hyperlink" xfId="2345" builtinId="8" hidden="1"/>
    <cellStyle name="Hyperlink" xfId="2921" builtinId="8" hidden="1"/>
    <cellStyle name="Hyperlink" xfId="3279" builtinId="8" hidden="1"/>
    <cellStyle name="Hyperlink" xfId="527" builtinId="8" hidden="1"/>
    <cellStyle name="Hyperlink" xfId="3325" builtinId="8" hidden="1"/>
    <cellStyle name="Hyperlink" xfId="475" builtinId="8" hidden="1"/>
    <cellStyle name="Hyperlink" xfId="799" builtinId="8" hidden="1"/>
    <cellStyle name="Hyperlink" xfId="3067" builtinId="8" hidden="1"/>
    <cellStyle name="Hyperlink" xfId="247" builtinId="8" hidden="1"/>
    <cellStyle name="Hyperlink" xfId="833" builtinId="8" hidden="1"/>
    <cellStyle name="Hyperlink" xfId="156" builtinId="8" hidden="1"/>
    <cellStyle name="Hyperlink" xfId="2937" builtinId="8" hidden="1"/>
    <cellStyle name="Hyperlink" xfId="1143" builtinId="8" hidden="1"/>
    <cellStyle name="Hyperlink" xfId="12" builtinId="8" hidden="1"/>
    <cellStyle name="Hyperlink" xfId="118" builtinId="8" hidden="1"/>
    <cellStyle name="Hyperlink" xfId="1925" builtinId="8" hidden="1"/>
    <cellStyle name="Hyperlink" xfId="3463" builtinId="8" hidden="1"/>
    <cellStyle name="Hyperlink" xfId="2835" builtinId="8" hidden="1"/>
    <cellStyle name="Hyperlink" xfId="3125" builtinId="8" hidden="1"/>
    <cellStyle name="Hyperlink" xfId="1517" builtinId="8" hidden="1"/>
    <cellStyle name="Hyperlink" xfId="40" builtinId="8" hidden="1"/>
    <cellStyle name="Hyperlink" xfId="3043" builtinId="8" hidden="1"/>
    <cellStyle name="Hyperlink" xfId="2071" builtinId="8" hidden="1"/>
    <cellStyle name="Hyperlink" xfId="3039" builtinId="8" hidden="1"/>
    <cellStyle name="Hyperlink" xfId="319" builtinId="8" hidden="1"/>
    <cellStyle name="Hyperlink" xfId="2023" builtinId="8" hidden="1"/>
    <cellStyle name="Hyperlink" xfId="1513" builtinId="8" hidden="1"/>
    <cellStyle name="Hyperlink" xfId="627" builtinId="8" hidden="1"/>
    <cellStyle name="Hyperlink" xfId="2825" builtinId="8" hidden="1"/>
    <cellStyle name="Hyperlink" xfId="731" builtinId="8" hidden="1"/>
    <cellStyle name="Hyperlink" xfId="1377" builtinId="8" hidden="1"/>
    <cellStyle name="Hyperlink" xfId="451" builtinId="8" hidden="1"/>
    <cellStyle name="Hyperlink" xfId="3589" builtinId="8" hidden="1"/>
    <cellStyle name="Hyperlink" xfId="2033" builtinId="8" hidden="1"/>
    <cellStyle name="Hyperlink" xfId="3203" builtinId="8" hidden="1"/>
    <cellStyle name="Hyperlink" xfId="54" builtinId="8" hidden="1"/>
    <cellStyle name="Hyperlink" xfId="323" builtinId="8" hidden="1"/>
    <cellStyle name="Hyperlink" xfId="557" builtinId="8" hidden="1"/>
    <cellStyle name="Hyperlink" xfId="3673" builtinId="8" hidden="1"/>
    <cellStyle name="Hyperlink" xfId="3295" builtinId="8" hidden="1"/>
    <cellStyle name="Hyperlink" xfId="1309" builtinId="8" hidden="1"/>
    <cellStyle name="Hyperlink" xfId="817" builtinId="8" hidden="1"/>
    <cellStyle name="Hyperlink" xfId="1363" builtinId="8" hidden="1"/>
    <cellStyle name="Hyperlink" xfId="1091" builtinId="8" hidden="1"/>
    <cellStyle name="Hyperlink" xfId="2329" builtinId="8" hidden="1"/>
    <cellStyle name="Hyperlink" xfId="3775" builtinId="8"/>
    <cellStyle name="Normal" xfId="0" builtinId="0"/>
    <cellStyle name="Normal 2" xfId="603" xr:uid="{00000000-0005-0000-0000-0000B40E0000}"/>
    <cellStyle name="Normal 3" xfId="737" xr:uid="{00000000-0005-0000-0000-0000B50E0000}"/>
    <cellStyle name="Normal 4" xfId="3770" xr:uid="{5044CF72-F5D6-1C41-8610-37850425A91F}"/>
    <cellStyle name="Normal 5" xfId="3773" xr:uid="{7F370E5D-3C4B-CF41-AC0A-BCE219161C91}"/>
    <cellStyle name="Percent" xfId="3769" builtinId="5"/>
    <cellStyle name="Percent 2" xfId="3772" xr:uid="{900D3152-8440-3146-BA0E-64A90B43BA56}"/>
    <cellStyle name="Percent 3" xfId="3774" xr:uid="{99E63A3D-159F-FA44-B9C8-6669DA0F004A}"/>
    <cellStyle name="Style 1" xfId="221" xr:uid="{00000000-0005-0000-0000-0000B60E0000}"/>
    <cellStyle name="Style 2" xfId="220" xr:uid="{00000000-0005-0000-0000-0000B70E0000}"/>
    <cellStyle name="Style 3" xfId="222" xr:uid="{00000000-0005-0000-0000-0000B80E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aj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ajor"/>
      </font>
      <fill>
        <patternFill patternType="solid">
          <fgColor indexed="64"/>
          <bgColor rgb="FF00009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/>
      </fill>
      <alignment horizontal="general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colors>
    <mruColors>
      <color rgb="FF0043E5"/>
      <color rgb="FF2649E4"/>
      <color rgb="FF005CE5"/>
      <color rgb="FF007C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1143668</xdr:colOff>
      <xdr:row>3</xdr:row>
      <xdr:rowOff>52754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FA8439-BCF7-BF4D-989B-5394B61CF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43000" cy="662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iffanyfoster1/Dropbox%20(GENERALPUBLIC)/The%20Factory/Costs/Photography%20SKU%20Master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S"/>
    </sheetNames>
    <sheetDataSet>
      <sheetData sheetId="0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B2" id="{9D224372-FE86-9548-AF6E-B5A57742A329}">
    <nsvFilter filterId="{00000000-000C-0000-FFFF-FFFF00000000}" ref="A1:J2705" tableId="1">
      <sortRules>
        <sortRule colId="2" id="{00000000-0010-0000-0000-000005000000}">
          <sortCondition ref="C1:C2705"/>
        </sortRule>
      </sortRules>
    </nsvFilter>
  </namedSheetView>
  <namedSheetView name="RH" id="{A695FB5C-B3C8-5542-94DC-B7E9A47AFE0F}">
    <nsvFilter filterId="{00000000-000C-0000-FFFF-FFFF00000000}" ref="A1:J2705" tableId="1">
      <columnFilter colId="2" id="{00000000-0010-0000-0000-000005000000}">
        <filter colId="2">
          <x:filters>
            <x:filter val="NAPKIN SKETCHES I 36X48"/>
            <x:filter val="NAPKIN SKETCHES I 56X74"/>
            <x:filter val="NAPKIN SKETCHES II 48X48"/>
            <x:filter val="NAPKIN SKETCHES III 60X48"/>
            <x:filter val="NAPKIN SKETCHES V 60X48"/>
          </x:filters>
        </filter>
      </columnFilter>
      <sortRules>
        <sortRule colId="2" id="{00000000-0010-0000-0000-000005000000}">
          <sortCondition ref="C1:C2705"/>
        </sortRule>
      </sortRules>
    </nsvFilter>
  </namedSheetView>
  <namedSheetView name="View1" id="{D4888E55-BB34-4AA2-A94C-5801DEEC3D23}">
    <nsvFilter filterId="{00000000-000C-0000-FFFF-FFFF00000000}" ref="A1:J2705" tableId="1">
      <columnFilter colId="2" id="{00000000-0010-0000-0000-000005000000}">
        <filter colId="2">
          <x:filters>
            <x:filter val="ENCAUSTIC STUDY I 48X36"/>
            <x:filter val="ENCAUSTIC STUDY II 48X36"/>
            <x:filter val="ENCAUSTIC STUDY III 20X30"/>
            <x:filter val="ENCAUSTIC STUDY IV 36X36"/>
            <x:filter val="ENCAUSTIC STUDY V 30X30"/>
            <x:filter val="ENCAUSTIC STUDY VI 30X30"/>
            <x:filter val="ENCAUSTIC STUDY VIII 12X12"/>
            <x:filter val="ENCAUSTIC STUDY XII 30X30"/>
            <x:filter val="ENCAUSTIC STUDY XII 36X36"/>
            <x:filter val="ENCAUSTIC STUDY XV 36X48"/>
            <x:filter val="ENCAUSTIC STUDY XVI 20X24"/>
            <x:filter val="ENCAUSTIC STUDY XVII 24X24"/>
            <x:filter val="ENCAUSTIC STUDY XXVIII 36X48"/>
            <x:filter val="ENCAUSTIC STUDY XXXI 20X30"/>
            <x:filter val="ENCAUSTIC STUDY XXXII 20X30"/>
          </x:filters>
        </filter>
      </columnFilter>
      <sortRules>
        <sortRule colId="2" id="{00000000-0010-0000-0000-000005000000}">
          <sortCondition ref="C1:C2705"/>
        </sortRule>
      </sortRules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ichael Cooke" id="{FE8C69F7-84F5-1046-8F83-9B09D29F64C9}" userId="S::michaelcooke@generalpublic.art::bed7dcb7-626f-4fd6-aff3-164421bf947f" providerId="AD"/>
  <person displayName="Tiffany Foster" id="{D6E70C1C-7BA2-E147-805D-ECD562C1D0B5}" userId="S::tiffanyfoster@generalpublic.art::cc41391c-acf0-4cb9-80d6-57a2b075976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705" totalsRowShown="0" headerRowDxfId="0" dataDxfId="23">
  <autoFilter ref="A1:J2705" xr:uid="{00000000-000C-0000-FFFF-FFFF00000000}"/>
  <sortState xmlns:xlrd2="http://schemas.microsoft.com/office/spreadsheetml/2017/richdata2" ref="A2:J2705">
    <sortCondition ref="A1:A2705"/>
  </sortState>
  <tableColumns count="10">
    <tableColumn id="3" xr3:uid="{00000000-0010-0000-0000-000003000000}" name="INVENTORY ID" dataDxfId="22" totalsRowDxfId="21"/>
    <tableColumn id="4" xr3:uid="{00000000-0010-0000-0000-000004000000}" name="ALTERNATE ID" dataDxfId="20" totalsRowDxfId="19"/>
    <tableColumn id="5" xr3:uid="{00000000-0010-0000-0000-000005000000}" name="Description" dataDxfId="18" totalsRowDxfId="17"/>
    <tableColumn id="6" xr3:uid="{00000000-0010-0000-0000-000006000000}" name="Artist" dataDxfId="16" totalsRowDxfId="15"/>
    <tableColumn id="7" xr3:uid="{00000000-0010-0000-0000-000007000000}" name="VO" dataDxfId="14" totalsRowDxfId="13"/>
    <tableColumn id="8" xr3:uid="{00000000-0010-0000-0000-000008000000}" name="OD" dataDxfId="12" totalsRowDxfId="11"/>
    <tableColumn id="9" xr3:uid="{00000000-0010-0000-0000-000009000000}" name="Print Type" dataDxfId="10" totalsRowDxfId="9"/>
    <tableColumn id="10" xr3:uid="{00000000-0010-0000-0000-00000A000000}" name="Substrate" dataDxfId="8" totalsRowDxfId="7"/>
    <tableColumn id="11" xr3:uid="{00000000-0010-0000-0000-00000B000000}" name="Frame" dataDxfId="6" totalsRowDxfId="5"/>
    <tableColumn id="12" xr3:uid="{00000000-0010-0000-0000-00000C000000}" name="Color" dataDxfId="4" totalsRow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E7A7F5-4DEE-2C43-9FF5-0D8D6FD34CB0}" name="Table4" displayName="Table4" ref="A1:AO19" totalsRowShown="0" headerRowDxfId="2" headerRowCellStyle="Currency">
  <autoFilter ref="A1:AO19" xr:uid="{18E7A7F5-4DEE-2C43-9FF5-0D8D6FD34CB0}"/>
  <tableColumns count="41">
    <tableColumn id="1" xr3:uid="{C06FB800-694E-F64F-8B14-85893124BAD7}" name="Customer" dataDxfId="1"/>
    <tableColumn id="2" xr3:uid="{52797045-C24D-B34F-B0F2-5B92FC70D572}" name="Collection"/>
    <tableColumn id="3" xr3:uid="{ECC96A25-15AD-1547-B3F9-2C420732F4A8}" name="INVENTORY ID"/>
    <tableColumn id="4" xr3:uid="{64D71DA5-94E4-A140-A764-11E4662C70F8}" name="ALTERNATE ID"/>
    <tableColumn id="5" xr3:uid="{1CC2BB23-1A59-D24C-8892-D6F188C917C9}" name="Description"/>
    <tableColumn id="6" xr3:uid="{CEC573BE-0A89-5440-B875-76E16A327DB8}" name="Artist"/>
    <tableColumn id="7" xr3:uid="{68BBD485-8E84-1C44-BFB0-883AD265C318}" name="VO"/>
    <tableColumn id="8" xr3:uid="{8A3A7928-20B0-4444-A78A-690C9C0C0C20}" name="OD"/>
    <tableColumn id="9" xr3:uid="{B972036E-22A4-BA4F-8401-6A27EB54A0F8}" name="Print Type"/>
    <tableColumn id="10" xr3:uid="{B0BC006D-6CD8-DA4C-884A-9AA06273D7A2}" name="Substrate"/>
    <tableColumn id="11" xr3:uid="{E89A5E29-1F8F-FD44-9529-F02B6A063573}" name="Frame"/>
    <tableColumn id="12" xr3:uid="{8BB8911E-9EC3-B64D-B149-71F716DF1154}" name="Color"/>
    <tableColumn id="13" xr3:uid="{965344D0-B293-A54D-BC94-C6A8909663CB}" name="WSP"/>
    <tableColumn id="14" xr3:uid="{A633F0CD-9BF8-0D48-B9E1-49EE605CC05B}" name="Work Center"/>
    <tableColumn id="15" xr3:uid="{6D0327BB-D037-2E4A-B1C1-9C1CBC908B2B}" name="VO Wdth"/>
    <tableColumn id="16" xr3:uid="{3A2A5EEA-AD98-8244-B095-E1A51F9579A4}" name="VO Hgt"/>
    <tableColumn id="17" xr3:uid="{59716B5E-AD21-BE40-AB6B-5FCD22277A22}" name="Min VO"/>
    <tableColumn id="18" xr3:uid="{C41BE563-B320-574A-8D64-C3C4E763689B}" name="Max VO"/>
    <tableColumn id="19" xr3:uid="{C5AA065C-C888-764C-B4DF-0CD3C5B5FD84}" name="OD Wdth"/>
    <tableColumn id="20" xr3:uid="{FAE83EF9-ED49-3F44-995C-D8460A92EA6A}" name="OD Hgt"/>
    <tableColumn id="21" xr3:uid="{B427A53C-8EAD-F747-A082-3FC4880BB843}" name="Print Wth"/>
    <tableColumn id="22" xr3:uid="{446F4E97-C2A1-E44C-9CDE-22C75E11BA65}" name="Print Ht"/>
    <tableColumn id="23" xr3:uid="{A3D05EA1-E750-E54B-A786-E377CA5BDD05}" name="Canvas Roll"/>
    <tableColumn id="24" xr3:uid="{F2AEB2D4-F2B1-E94C-83C0-C62516B12486}" name="Cut Width"/>
    <tableColumn id="25" xr3:uid="{C9959D18-A634-234E-A812-9020BE932D46}" name="Cut Height"/>
    <tableColumn id="26" xr3:uid="{B6AF08F8-6940-C949-8B51-EAE437E93810}" name="Substrate SF"/>
    <tableColumn id="27" xr3:uid="{3DFE6256-0988-3F4B-9516-F84C138B3944}" name="Ink g/mL"/>
    <tableColumn id="28" xr3:uid="{797D1628-FAAB-104F-BBA5-E8D3EFE0B09B}" name="Substrate $"/>
    <tableColumn id="29" xr3:uid="{E04D855C-73EF-C046-A42F-AA77112D11E1}" name="Ink $"/>
    <tableColumn id="30" xr3:uid="{9CDA3667-080D-C74D-BD43-3D17A4E15C3C}" name="GP Labor/unit"/>
    <tableColumn id="31" xr3:uid="{A8AEADC0-1CD3-F845-A74E-621222FD0D1B}" name="CALI FINISH"/>
    <tableColumn id="32" xr3:uid="{AE9E4EA6-49AC-3844-AE2D-7244A569F661}" name="GP FINISH"/>
    <tableColumn id="33" xr3:uid="{23014898-09C7-8B43-8DC4-172235557E2E}" name="Royalty"/>
    <tableColumn id="34" xr3:uid="{72030376-A5EF-FF43-9992-5492CAB949FC}" name="Total Cost"/>
    <tableColumn id="35" xr3:uid="{4BBC47A6-ACBD-AE48-87BC-FF5C043BBFF4}" name="Margin"/>
    <tableColumn id="36" xr3:uid="{5CAF9049-13E4-F840-8C33-C73A772DDBD9}" name="Price/Sinch"/>
    <tableColumn id="37" xr3:uid="{52AA1C71-84F4-814B-8894-FFA367EFCBD1}" name="OD Sq Inch"/>
    <tableColumn id="38" xr3:uid="{9DCA4F78-9785-4C40-A8D8-F8BA0F7B31A9}" name="Frame2"/>
    <tableColumn id="39" xr3:uid="{17693CAA-EC83-B949-B51B-FF18B07737A4}" name="Print"/>
    <tableColumn id="40" xr3:uid="{1CD183AB-27BE-7F42-A66E-AFEB1E842C8F}" name="CB2 RSP"/>
    <tableColumn id="41" xr3:uid="{BAE7D457-823B-6142-B9A8-728B0E88B5DC}" name="Column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6" dT="2022-05-04T16:59:26.02" personId="{FE8C69F7-84F5-1046-8F83-9B09D29F64C9}" id="{5C50053C-1DCC-0342-8418-4BBC70BADF9E}">
    <text>Dropped from line</text>
  </threadedComment>
  <threadedComment ref="A152" dT="2023-04-20T18:45:23.63" personId="{FE8C69F7-84F5-1046-8F83-9B09D29F64C9}" id="{84971804-4F77-524D-823A-0BB73BAEEA53}">
    <text xml:space="preserve">WALNUT CAP ACRYLIC NO MAT </text>
  </threadedComment>
  <threadedComment ref="A153" dT="2023-03-16T22:19:25.44" personId="{FE8C69F7-84F5-1046-8F83-9B09D29F64C9}" id="{8DA56558-6441-D840-ACF5-6399F9F25AF0}">
    <text xml:space="preserve">WHITE ACYRLIC no mat
</text>
  </threadedComment>
  <threadedComment ref="A157" dT="2023-03-16T22:19:25.44" personId="{FE8C69F7-84F5-1046-8F83-9B09D29F64C9}" id="{7FC3F7C1-D7E5-234D-8845-18D12C0DDC3E}">
    <text xml:space="preserve">WHITE ACYRLIC no mat
</text>
  </threadedComment>
  <threadedComment ref="J223" dT="2022-04-21T18:03:54.78" personId="{FE8C69F7-84F5-1046-8F83-9B09D29F64C9}" id="{081D8958-BA4B-A94E-8193-32956B6D5539}">
    <text>CHG FROM BLK TO NAT 4.20.22</text>
  </threadedComment>
  <threadedComment ref="E385" dT="2022-07-18T18:08:52.71" personId="{FE8C69F7-84F5-1046-8F83-9B09D29F64C9}" id="{54D9DF0D-C4D9-2843-9392-8CB09981F850}">
    <text>size updated 7.14.22</text>
  </threadedComment>
  <threadedComment ref="A433" dT="2022-05-18T19:18:27.43" personId="{FE8C69F7-84F5-1046-8F83-9B09D29F64C9}" id="{B7E4F914-24AB-D64D-BF3C-CC9625B06E1E}">
    <text>DUPLICATE OF COCO SKU</text>
  </threadedComment>
  <threadedComment ref="J434" dT="2022-04-21T18:05:25.53" personId="{FE8C69F7-84F5-1046-8F83-9B09D29F64C9}" id="{595974EC-09A8-ED45-919F-19289AA4183D}">
    <text>CHG FROM WF TO BF 4.20.22</text>
  </threadedComment>
  <threadedComment ref="A436" dT="2022-05-18T19:18:08.97" personId="{FE8C69F7-84F5-1046-8F83-9B09D29F64C9}" id="{36655647-4C0B-FE48-A598-1BFD9BCB1EE8}">
    <text>DUPLICATE OF COCO SKU</text>
  </threadedComment>
  <threadedComment ref="J437" dT="2022-04-21T18:05:43.17" personId="{FE8C69F7-84F5-1046-8F83-9B09D29F64C9}" id="{6DAE2261-5133-B44C-820F-73BC9E96BF03}">
    <text>CHG FROM WF TO BF 4.20.22</text>
  </threadedComment>
  <threadedComment ref="J523" dT="2022-04-01T18:02:23.11" personId="{FE8C69F7-84F5-1046-8F83-9B09D29F64C9}" id="{483A392B-EDF7-474B-90DF-A366F9D437FD}">
    <text>CHAMPAGNE FLOAT</text>
  </threadedComment>
  <threadedComment ref="A603" dT="2021-05-05T22:47:21.07" personId="{FE8C69F7-84F5-1046-8F83-9B09D29F64C9}" id="{5CB82A7A-475B-BF4A-BE66-1F012758E955}">
    <text>PDR 5.5.21 leave Sonder on Inca.  RH on SwissQ</text>
  </threadedComment>
  <threadedComment ref="J679" dT="2022-04-21T18:07:27.21" personId="{FE8C69F7-84F5-1046-8F83-9B09D29F64C9}" id="{88D635F1-B7A3-4840-879F-4E7B0D3C42E1}">
    <text>CHG FROM WF TO NF 4.20.22</text>
  </threadedComment>
  <threadedComment ref="B735" dT="2023-03-20T19:37:56.06" personId="{FE8C69F7-84F5-1046-8F83-9B09D29F64C9}" id="{9A13EE67-5FA8-A348-8532-65D1A9B2E150}">
    <text>RH 10029362GMNT</text>
  </threadedComment>
  <threadedComment ref="J748" dT="2022-04-21T18:11:37.01" personId="{FE8C69F7-84F5-1046-8F83-9B09D29F64C9}" id="{81CBFB58-9415-334B-9817-37999CB6C8AE}">
    <text>CHG FROM GW TO NF 4.20.22</text>
  </threadedComment>
  <threadedComment ref="C781" dT="2023-09-21T22:14:11.01" personId="{FE8C69F7-84F5-1046-8F83-9B09D29F64C9}" id="{24421711-78A7-4245-8EF2-659D60C35638}">
    <text>CHG TO 12X24 FROM 12X6 9.21.23 PER SL</text>
  </threadedComment>
  <threadedComment ref="I890" dT="2022-05-16T21:50:35.63" personId="{FE8C69F7-84F5-1046-8F83-9B09D29F64C9}" id="{CB829F40-93E6-F545-817D-448EDF0D1E35}">
    <text xml:space="preserve">CHG FROM BA TO SHADOW BOX PER RH Deckle Edge
</text>
  </threadedComment>
  <threadedComment ref="I891" dT="2022-05-16T21:50:35.63" personId="{FE8C69F7-84F5-1046-8F83-9B09D29F64C9}" id="{3CE1AC3E-52AA-8C4D-ABEF-890C6B3E2910}">
    <text xml:space="preserve">CHG FROM BA TO SHADOW BOX PER RH Deckle Edge
</text>
  </threadedComment>
  <threadedComment ref="A941" dT="2024-01-10T18:55:38.18" personId="{FE8C69F7-84F5-1046-8F83-9B09D29F64C9}" id="{F90F72F4-2FBF-B348-9A7D-2B9B03B01CFA}">
    <text>RH SPO request Jan24</text>
  </threadedComment>
  <threadedComment ref="B994" dT="2023-07-12T18:03:57.92" personId="{FE8C69F7-84F5-1046-8F83-9B09D29F64C9}" id="{716E1F15-1BF9-BC48-857F-BFEBC24BED18}">
    <text>SR-ART-11513-C SONDER #</text>
  </threadedComment>
  <threadedComment ref="B1258" dT="2023-03-20T16:42:01.11" personId="{FE8C69F7-84F5-1046-8F83-9B09D29F64C9}" id="{7353E9E4-6C76-B54F-AEBE-0D30461F626C}">
    <text>RH 10062462GMNT</text>
  </threadedComment>
  <threadedComment ref="B1411" dT="2023-03-20T16:49:36.93" personId="{FE8C69F7-84F5-1046-8F83-9B09D29F64C9}" id="{18C4BDC2-6780-E643-B44F-48BDD5548217}">
    <text>10062048GMNT RH removed 3/23</text>
  </threadedComment>
  <threadedComment ref="C1481" dT="2022-01-31T19:59:36.97" personId="{FE8C69F7-84F5-1046-8F83-9B09D29F64C9}" id="{A2CDCCCE-3A5E-744B-9619-B5327556C7B9}">
    <text>chg from 16x24 to 20x30 1.31.22</text>
  </threadedComment>
  <threadedComment ref="C1481" dT="2022-02-28T17:12:42.76" personId="{FE8C69F7-84F5-1046-8F83-9B09D29F64C9}" id="{84E22A5F-55E2-D246-B631-63A1CD355BB3}" parentId="{A2CDCCCE-3A5E-744B-9619-B5327556C7B9}">
    <text>resize to 16x20 2.28.22</text>
  </threadedComment>
  <threadedComment ref="C1698" dT="2022-03-03T01:37:31.75" personId="{FE8C69F7-84F5-1046-8F83-9B09D29F64C9}" id="{46AD50D2-E5DB-5047-8707-72991AB2A4EA}">
    <text>possible change to 20x16. Laura to confirm 3.2.22</text>
  </threadedComment>
  <threadedComment ref="C1705" dT="2023-10-02T22:22:16.05" personId="{FE8C69F7-84F5-1046-8F83-9B09D29F64C9}" id="{4BBDD5DB-5F42-FB47-9C9E-76737D0DCC78}">
    <text>Canvas swatch 6”x6”
Card printed 6.25”x7.5”</text>
  </threadedComment>
  <threadedComment ref="J1738" dT="2022-04-21T18:15:30.17" personId="{FE8C69F7-84F5-1046-8F83-9B09D29F64C9}" id="{A238D969-9DFA-0C40-A559-BE2730938691}">
    <text>CHG FROM WF TO GW 4.20.22</text>
  </threadedComment>
  <threadedComment ref="J1739" dT="2022-04-21T18:15:30.17" personId="{FE8C69F7-84F5-1046-8F83-9B09D29F64C9}" id="{2C38F4CD-D5C3-744D-B748-B12079F0FE53}">
    <text>CHG FROM WF TO GW 4.20.22</text>
  </threadedComment>
  <threadedComment ref="J1740" dT="2022-04-21T18:15:30.17" personId="{FE8C69F7-84F5-1046-8F83-9B09D29F64C9}" id="{105A93FD-D8BA-5E45-9632-CAFB0C65A428}">
    <text>CHG FROM WF TO GW 4.20.22</text>
  </threadedComment>
  <threadedComment ref="J1856" dT="2022-06-14T17:31:27.68" personId="{FE8C69F7-84F5-1046-8F83-9B09D29F64C9}" id="{CCB1C06D-D6C3-A943-83D9-F2497866B492}">
    <text>chg to GF 6.14.22</text>
  </threadedComment>
  <threadedComment ref="G1990" dT="2023-09-05T18:18:11.79" personId="{FE8C69F7-84F5-1046-8F83-9B09D29F64C9}" id="{F0AD18D5-797F-AA43-9E21-378E047E09F2}">
    <text>Chg’d to Syno to Red+ 9.5.23 per SH</text>
  </threadedComment>
  <threadedComment ref="G1992" dT="2023-09-05T18:17:44.72" personId="{FE8C69F7-84F5-1046-8F83-9B09D29F64C9}" id="{9EB67F11-9BF9-8B48-A199-50933F5B92BB}">
    <text>Chg’d to Syno to Red+ 9.5.23 per SH</text>
  </threadedComment>
  <threadedComment ref="A2004" dT="2023-06-15T19:11:34.92" personId="{FE8C69F7-84F5-1046-8F83-9B09D29F64C9}" id="{C1632DF1-101F-9646-AC5C-E5FDF36A6400}">
    <text>chg to 20x16 6.15.23 from 16x20 per hannah</text>
  </threadedComment>
  <threadedComment ref="H2025" dT="2021-12-06T19:00:04.07" personId="{FE8C69F7-84F5-1046-8F83-9B09D29F64C9}" id="{FC11774A-8720-1B4A-B5BD-43E0E3704585}">
    <text>INCA 12.6.21 per ES</text>
  </threadedComment>
  <threadedComment ref="H2026" dT="2021-12-06T19:00:04.07" personId="{FE8C69F7-84F5-1046-8F83-9B09D29F64C9}" id="{B940399F-DCE3-8D4C-AA36-127074C29E79}">
    <text>INCA 12.6.21 per ES</text>
  </threadedComment>
  <threadedComment ref="H2028" dT="2021-12-06T19:00:21.15" personId="{FE8C69F7-84F5-1046-8F83-9B09D29F64C9}" id="{B1A358FC-54C1-3C4B-A5FC-C8C4F2B1D3AB}">
    <text>inca 12.6.21 per ES</text>
  </threadedComment>
  <threadedComment ref="J2077" dT="2022-06-14T17:09:45.25" personId="{FE8C69F7-84F5-1046-8F83-9B09D29F64C9}" id="{C48D17FB-065D-E74F-A00F-5755A9849634}">
    <text>chg to GF 6.14.22</text>
  </threadedComment>
  <threadedComment ref="C2184" dT="2023-11-20T18:32:31.66" personId="{FE8C69F7-84F5-1046-8F83-9B09D29F64C9}" id="{DEEF954D-DC28-AD46-AE99-693F5BE96A80}">
    <text>CHG FROM UNTITLED I 111/20/23</text>
  </threadedComment>
  <threadedComment ref="C2185" dT="2023-11-20T18:32:46.54" personId="{FE8C69F7-84F5-1046-8F83-9B09D29F64C9}" id="{34A39CF5-D1DF-654D-863B-172AADB15B60}">
    <text>CHG FROM UNTITLED I 111/20/23</text>
  </threadedComment>
  <threadedComment ref="C2186" dT="2023-11-20T18:32:56.28" personId="{FE8C69F7-84F5-1046-8F83-9B09D29F64C9}" id="{622B572B-C063-C64E-AC0A-6CFF89E920F2}">
    <text>CHG FROM UNTITLED I 111/20/23</text>
  </threadedComment>
  <threadedComment ref="J2203" dT="2022-04-22T17:32:18.84" personId="{FE8C69F7-84F5-1046-8F83-9B09D29F64C9}" id="{9B395CBE-27AF-BA49-9C8F-3F7D58E755D9}">
    <text>Chg from WF to NF 4.20.22</text>
  </threadedComment>
  <threadedComment ref="B2291" dT="2023-03-20T18:55:32.59" personId="{FE8C69F7-84F5-1046-8F83-9B09D29F64C9}" id="{7158C6A5-F2C1-A94A-95D4-4CAF48DEFFFB}">
    <text>RH 10014684GMNT</text>
  </threadedComment>
  <threadedComment ref="J2548" dT="2022-06-14T16:49:25.30" personId="{FE8C69F7-84F5-1046-8F83-9B09D29F64C9}" id="{3CF209CC-395A-DE44-9181-1338763E98C7}">
    <text>chg to GF 6.14.22</text>
  </threadedComment>
  <threadedComment ref="J2552" dT="2022-06-14T16:49:37.51" personId="{FE8C69F7-84F5-1046-8F83-9B09D29F64C9}" id="{79389E5D-212E-2643-B22E-7EEF729CABEB}">
    <text>chg to GF 6.14.22</text>
  </threadedComment>
  <threadedComment ref="C2600" dT="2022-02-14T22:07:28.05" personId="{FE8C69F7-84F5-1046-8F83-9B09D29F64C9}" id="{E1FF3EBB-AFD8-F449-AA3C-1B8D4A442E64}">
    <text>Name change from FAIL to FALL</text>
  </threadedComment>
  <threadedComment ref="B2665" dT="2023-03-20T19:30:06.97" personId="{FE8C69F7-84F5-1046-8F83-9B09D29F64C9}" id="{794FD858-AB53-6646-A152-FCB1F51510B0}">
    <text>RH 10088635GMNT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1-10-13T00:21:27.46" personId="{FE8C69F7-84F5-1046-8F83-9B09D29F64C9}" id="{B18AA621-9AFB-A341-866A-D213E853FFB7}">
    <text>new canvas cost 10.15.21 from  $ .43</text>
  </threadedComment>
  <threadedComment ref="D12" dT="2022-05-02T20:03:36.89" personId="{D6E70C1C-7BA2-E147-805D-ECD562C1D0B5}" id="{0259CE17-96D7-EE46-8761-F4D0A547FDF5}" parentId="{B18AA621-9AFB-A341-866A-D213E853FFB7}">
    <text>5/2/22 Price inc. to 0.55 for 122”</text>
  </threadedComment>
  <threadedComment ref="D12" dT="2023-10-03T23:59:58.91" personId="{FE8C69F7-84F5-1046-8F83-9B09D29F64C9}" id="{59B792CD-DBB4-C041-93F5-A61477439813}" parentId="{B18AA621-9AFB-A341-866A-D213E853FFB7}">
    <text>10.3.23 price decrease to 0.53 for 122”</text>
  </threadedComment>
  <threadedComment ref="D28" dT="2022-11-10T22:43:34.70" personId="{FE8C69F7-84F5-1046-8F83-9B09D29F64C9}" id="{3307FAD9-C4D0-5949-AE7D-FEF7762529ED}">
    <text>Inca data 11/22</text>
  </threadedComment>
  <threadedComment ref="C29" dT="2022-11-10T22:47:24.56" personId="{FE8C69F7-84F5-1046-8F83-9B09D29F64C9}" id="{464634E0-847F-5346-84D4-A9B2C6C87AFC}">
    <text>landed ink cost 9/22</text>
  </threadedComment>
  <threadedComment ref="D31" dT="2022-11-10T22:12:22.48" personId="{FE8C69F7-84F5-1046-8F83-9B09D29F64C9}" id="{97DDBCB1-1408-8B4A-819E-24F9F1E19199}">
    <text>update 11/22</text>
  </threadedComment>
  <threadedComment ref="B36" dT="2022-11-10T22:51:59.32" personId="{FE8C69F7-84F5-1046-8F83-9B09D29F64C9}" id="{FF4C4165-CB1D-7943-9D74-0FAC1DB9335D}">
    <text>update 11/22 landed cost (9/22)</text>
  </threadedComment>
  <threadedComment ref="C36" dT="2022-11-10T22:50:50.18" personId="{FE8C69F7-84F5-1046-8F83-9B09D29F64C9}" id="{AE627C7F-DB35-D041-A715-C9155B456D2C}">
    <text>updated 11/22</text>
  </threadedComment>
  <threadedComment ref="C37" dT="2022-05-02T21:04:35.71" personId="{D6E70C1C-7BA2-E147-805D-ECD562C1D0B5}" id="{FD8AA526-C2B8-224C-A03D-F5F2CD3E0D50}">
    <text xml:space="preserve">New ink profile. Reduce $5.55 to $5.0 5/2/22
</text>
  </threadedComment>
  <threadedComment ref="C37" dT="2022-11-10T21:56:20.26" personId="{FE8C69F7-84F5-1046-8F83-9B09D29F64C9}" id="{CD4BDC0E-2085-E745-B066-EB56A95A7884}" parentId="{FD8AA526-C2B8-224C-A03D-F5F2CD3E0D50}">
    <text>New ink profile cost  11/22 from $5.55</text>
  </threadedComment>
  <threadedComment ref="B40" dT="2022-11-10T22:51:59.32" personId="{FE8C69F7-84F5-1046-8F83-9B09D29F64C9}" id="{0BFA6F91-8DAB-2040-9BB6-0E5A8C92F907}">
    <text>update 11/22 landed cost (9/22)</text>
  </threadedComment>
  <threadedComment ref="C40" dT="2021-11-30T22:41:51.75" personId="{FE8C69F7-84F5-1046-8F83-9B09D29F64C9}" id="{1150A089-56DF-6C4A-81F4-C4FB66EF4828}">
    <text>update 11/30/21 new calc Zephyr</text>
  </threadedComment>
  <threadedComment ref="C40" dT="2022-11-10T23:29:11.88" personId="{FE8C69F7-84F5-1046-8F83-9B09D29F64C9}" id="{FD5D20FA-3C1A-8F48-8F32-6AB9A4BE26CB}" parentId="{1150A089-56DF-6C4A-81F4-C4FB66EF4828}">
    <text>update 9/30 data on 11/22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namedSheetView" Target="../namedSheetViews/namedSheetView1.xm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G2720"/>
  <sheetViews>
    <sheetView tabSelected="1" zoomScale="110" zoomScaleNormal="125" zoomScaleSheetLayoutView="125" zoomScalePageLayoutView="125" workbookViewId="0">
      <pane ySplit="1" topLeftCell="A2" activePane="bottomLeft" state="frozen"/>
      <selection pane="bottomLeft" activeCell="L21" sqref="L21"/>
    </sheetView>
  </sheetViews>
  <sheetFormatPr baseColWidth="10" defaultColWidth="14.7109375" defaultRowHeight="15" x14ac:dyDescent="0.2"/>
  <cols>
    <col min="1" max="1" width="14.7109375" style="159"/>
    <col min="2" max="2" width="14.7109375" style="546"/>
    <col min="3" max="3" width="35.140625" style="159" customWidth="1"/>
    <col min="4" max="4" width="14.7109375" style="160"/>
    <col min="5" max="16" width="14.7109375" style="159"/>
    <col min="17" max="16384" width="14.7109375" style="162"/>
  </cols>
  <sheetData>
    <row r="1" spans="1:319" s="982" customFormat="1" ht="16" x14ac:dyDescent="0.2">
      <c r="A1" s="979" t="s">
        <v>2</v>
      </c>
      <c r="B1" s="980" t="s">
        <v>3</v>
      </c>
      <c r="C1" s="979" t="s">
        <v>4</v>
      </c>
      <c r="D1" s="979" t="s">
        <v>5</v>
      </c>
      <c r="E1" s="979" t="s">
        <v>6</v>
      </c>
      <c r="F1" s="979" t="s">
        <v>7</v>
      </c>
      <c r="G1" s="979" t="s">
        <v>8</v>
      </c>
      <c r="H1" s="979" t="s">
        <v>9</v>
      </c>
      <c r="I1" s="979" t="s">
        <v>10</v>
      </c>
      <c r="J1" s="979" t="s">
        <v>11</v>
      </c>
      <c r="K1" s="981"/>
      <c r="L1" s="981"/>
      <c r="M1" s="981"/>
      <c r="N1" s="981"/>
      <c r="O1" s="981"/>
      <c r="P1" s="981"/>
      <c r="Q1" s="981"/>
      <c r="R1" s="981"/>
      <c r="S1" s="981"/>
      <c r="T1" s="981"/>
      <c r="U1" s="981"/>
      <c r="V1" s="981"/>
      <c r="W1" s="981"/>
      <c r="X1" s="981"/>
      <c r="Y1" s="981"/>
      <c r="Z1" s="981"/>
      <c r="AA1" s="981"/>
      <c r="AB1" s="981"/>
      <c r="AC1" s="981"/>
      <c r="AD1" s="981"/>
      <c r="AE1" s="981"/>
      <c r="AF1" s="981"/>
      <c r="AG1" s="981"/>
      <c r="AH1" s="981"/>
      <c r="AI1" s="981"/>
      <c r="AJ1" s="981"/>
      <c r="AK1" s="981"/>
      <c r="AL1" s="981"/>
      <c r="AM1" s="981"/>
      <c r="AN1" s="981"/>
      <c r="AO1" s="981"/>
      <c r="AP1" s="981"/>
      <c r="AQ1" s="981"/>
      <c r="AR1" s="981"/>
      <c r="AS1" s="981"/>
      <c r="AT1" s="981"/>
      <c r="AU1" s="981"/>
      <c r="AV1" s="981"/>
      <c r="AW1" s="981"/>
      <c r="AX1" s="981"/>
      <c r="AY1" s="981"/>
      <c r="AZ1" s="981"/>
      <c r="BA1" s="981"/>
      <c r="BB1" s="981"/>
      <c r="BC1" s="981"/>
      <c r="BD1" s="981"/>
      <c r="BE1" s="981"/>
      <c r="BF1" s="981"/>
      <c r="BG1" s="981"/>
      <c r="BH1" s="981"/>
      <c r="BI1" s="981"/>
      <c r="BJ1" s="981"/>
      <c r="BK1" s="981"/>
      <c r="BL1" s="981"/>
      <c r="BM1" s="981"/>
      <c r="BN1" s="981"/>
      <c r="BO1" s="981"/>
      <c r="BP1" s="981"/>
      <c r="BQ1" s="981"/>
      <c r="BR1" s="981"/>
      <c r="BS1" s="981"/>
      <c r="BT1" s="981"/>
      <c r="BU1" s="981"/>
      <c r="BV1" s="981"/>
      <c r="BW1" s="981"/>
      <c r="BX1" s="981"/>
      <c r="BY1" s="981"/>
      <c r="BZ1" s="981"/>
      <c r="CA1" s="981"/>
      <c r="CB1" s="981"/>
      <c r="CC1" s="981"/>
      <c r="CD1" s="981"/>
      <c r="CE1" s="981"/>
      <c r="CF1" s="981"/>
      <c r="CG1" s="981"/>
      <c r="CH1" s="981"/>
      <c r="CI1" s="981"/>
      <c r="CJ1" s="981"/>
      <c r="CK1" s="981"/>
      <c r="CL1" s="981"/>
      <c r="CM1" s="981"/>
      <c r="CN1" s="981"/>
      <c r="CO1" s="981"/>
      <c r="CP1" s="981"/>
      <c r="CQ1" s="981"/>
      <c r="CR1" s="981"/>
      <c r="CS1" s="981"/>
      <c r="CT1" s="981"/>
      <c r="CU1" s="981"/>
      <c r="CV1" s="981"/>
      <c r="CW1" s="981"/>
      <c r="CX1" s="981"/>
      <c r="CY1" s="981"/>
      <c r="CZ1" s="981"/>
      <c r="DA1" s="981"/>
      <c r="DB1" s="981"/>
      <c r="DC1" s="981"/>
      <c r="DD1" s="981"/>
      <c r="DE1" s="981"/>
      <c r="DF1" s="981"/>
      <c r="DG1" s="981"/>
      <c r="DH1" s="981"/>
      <c r="DI1" s="981"/>
      <c r="DJ1" s="981"/>
      <c r="DK1" s="981"/>
      <c r="DL1" s="981"/>
      <c r="DM1" s="981"/>
      <c r="DN1" s="981"/>
      <c r="DO1" s="981"/>
      <c r="DP1" s="981"/>
      <c r="DQ1" s="981"/>
      <c r="DR1" s="981"/>
      <c r="DS1" s="981"/>
      <c r="DT1" s="981"/>
      <c r="DU1" s="981"/>
      <c r="DV1" s="981"/>
      <c r="DW1" s="981"/>
      <c r="DX1" s="981"/>
      <c r="DY1" s="981"/>
      <c r="DZ1" s="981"/>
      <c r="EA1" s="981"/>
      <c r="EB1" s="981"/>
      <c r="EC1" s="981"/>
      <c r="ED1" s="981"/>
      <c r="EE1" s="981"/>
      <c r="EF1" s="981"/>
      <c r="EG1" s="981"/>
      <c r="EH1" s="981"/>
      <c r="EI1" s="981"/>
      <c r="EJ1" s="981"/>
      <c r="EK1" s="981"/>
      <c r="EL1" s="981"/>
      <c r="EM1" s="981"/>
      <c r="EN1" s="981"/>
      <c r="EO1" s="981"/>
      <c r="EP1" s="981"/>
      <c r="EQ1" s="981"/>
      <c r="ER1" s="981"/>
      <c r="ES1" s="981"/>
      <c r="ET1" s="981"/>
      <c r="EU1" s="981"/>
      <c r="EV1" s="981"/>
      <c r="EW1" s="981"/>
      <c r="EX1" s="981"/>
      <c r="EY1" s="981"/>
      <c r="EZ1" s="981"/>
      <c r="FA1" s="981"/>
      <c r="FB1" s="981"/>
      <c r="FC1" s="981"/>
      <c r="FD1" s="981"/>
      <c r="FE1" s="981"/>
      <c r="FF1" s="981"/>
      <c r="FG1" s="981"/>
      <c r="FH1" s="981"/>
      <c r="FI1" s="981"/>
      <c r="FJ1" s="981"/>
      <c r="FK1" s="981"/>
      <c r="FL1" s="981"/>
      <c r="FM1" s="981"/>
      <c r="FN1" s="981"/>
      <c r="FO1" s="981"/>
      <c r="FP1" s="981"/>
      <c r="FQ1" s="981"/>
      <c r="FR1" s="981"/>
      <c r="FS1" s="981"/>
      <c r="FT1" s="981"/>
      <c r="FU1" s="981"/>
      <c r="FV1" s="981"/>
      <c r="FW1" s="981"/>
      <c r="FX1" s="981"/>
      <c r="FY1" s="981"/>
      <c r="FZ1" s="981"/>
      <c r="GA1" s="981"/>
      <c r="GB1" s="981"/>
      <c r="GC1" s="981"/>
      <c r="GD1" s="981"/>
      <c r="GE1" s="981"/>
      <c r="GF1" s="981"/>
      <c r="GG1" s="981"/>
      <c r="GH1" s="981"/>
      <c r="GI1" s="981"/>
      <c r="GJ1" s="981"/>
      <c r="GK1" s="981"/>
      <c r="GL1" s="981"/>
      <c r="GM1" s="981"/>
      <c r="GN1" s="981"/>
      <c r="GO1" s="981"/>
      <c r="GP1" s="981"/>
      <c r="GQ1" s="981"/>
      <c r="GR1" s="981"/>
      <c r="GS1" s="981"/>
      <c r="GT1" s="981"/>
      <c r="GU1" s="981"/>
      <c r="GV1" s="981"/>
      <c r="GW1" s="981"/>
      <c r="GX1" s="981"/>
      <c r="GY1" s="981"/>
      <c r="GZ1" s="981"/>
      <c r="HA1" s="981"/>
      <c r="HB1" s="981"/>
      <c r="HC1" s="981"/>
      <c r="HD1" s="981"/>
      <c r="HE1" s="981"/>
      <c r="HF1" s="981"/>
      <c r="HG1" s="981"/>
      <c r="HH1" s="981"/>
      <c r="HI1" s="981"/>
      <c r="HJ1" s="981"/>
      <c r="HK1" s="981"/>
      <c r="HL1" s="981"/>
      <c r="HM1" s="981"/>
      <c r="HN1" s="981"/>
      <c r="HO1" s="981"/>
      <c r="HP1" s="981"/>
      <c r="HQ1" s="981"/>
      <c r="HR1" s="981"/>
      <c r="HS1" s="981"/>
      <c r="HT1" s="981"/>
      <c r="HU1" s="981"/>
      <c r="HV1" s="981"/>
      <c r="HW1" s="981"/>
      <c r="HX1" s="981"/>
      <c r="HY1" s="981"/>
      <c r="HZ1" s="981"/>
      <c r="IA1" s="981"/>
      <c r="IB1" s="981"/>
      <c r="IC1" s="981"/>
      <c r="ID1" s="981"/>
      <c r="IE1" s="981"/>
      <c r="IF1" s="981"/>
      <c r="IG1" s="981"/>
      <c r="IH1" s="981"/>
      <c r="II1" s="981"/>
      <c r="IJ1" s="981"/>
      <c r="IK1" s="981"/>
      <c r="IL1" s="981"/>
      <c r="IM1" s="981"/>
      <c r="IN1" s="981"/>
      <c r="IO1" s="981"/>
      <c r="IP1" s="981"/>
      <c r="IQ1" s="981"/>
      <c r="IR1" s="981"/>
      <c r="IS1" s="981"/>
      <c r="IT1" s="981"/>
      <c r="IU1" s="981"/>
      <c r="IV1" s="981"/>
      <c r="IW1" s="981"/>
      <c r="IX1" s="981"/>
      <c r="IY1" s="981"/>
      <c r="IZ1" s="981"/>
      <c r="JA1" s="981"/>
      <c r="JB1" s="981"/>
      <c r="JC1" s="981"/>
      <c r="JD1" s="981"/>
      <c r="JE1" s="981"/>
      <c r="JF1" s="981"/>
      <c r="JG1" s="981"/>
      <c r="JH1" s="981"/>
      <c r="JI1" s="981"/>
      <c r="JJ1" s="981"/>
      <c r="JK1" s="981"/>
      <c r="JL1" s="981"/>
      <c r="JM1" s="981"/>
      <c r="JN1" s="981"/>
      <c r="JO1" s="981"/>
      <c r="JP1" s="981"/>
      <c r="JQ1" s="981"/>
      <c r="JR1" s="981"/>
      <c r="JS1" s="981"/>
      <c r="JT1" s="981"/>
      <c r="JU1" s="981"/>
      <c r="JV1" s="981"/>
      <c r="JW1" s="981"/>
      <c r="JX1" s="981"/>
      <c r="JY1" s="981"/>
      <c r="JZ1" s="981"/>
      <c r="KA1" s="981"/>
      <c r="KB1" s="981"/>
      <c r="KC1" s="981"/>
      <c r="KD1" s="981"/>
      <c r="KE1" s="981"/>
      <c r="KF1" s="981"/>
      <c r="KG1" s="981"/>
      <c r="KH1" s="981"/>
      <c r="KI1" s="981"/>
      <c r="KJ1" s="981"/>
      <c r="KK1" s="981"/>
      <c r="KL1" s="981"/>
      <c r="KM1" s="981"/>
      <c r="KN1" s="981"/>
      <c r="KO1" s="981"/>
      <c r="KP1" s="981"/>
      <c r="KQ1" s="981"/>
      <c r="KR1" s="981"/>
      <c r="KS1" s="981"/>
      <c r="KT1" s="981"/>
      <c r="KU1" s="981"/>
      <c r="KV1" s="981"/>
      <c r="KW1" s="981"/>
      <c r="KX1" s="981"/>
      <c r="KY1" s="981"/>
      <c r="KZ1" s="981"/>
      <c r="LA1" s="981"/>
      <c r="LB1" s="981"/>
      <c r="LC1" s="981"/>
      <c r="LD1" s="981"/>
      <c r="LE1" s="981"/>
      <c r="LF1" s="981"/>
      <c r="LG1" s="981"/>
    </row>
    <row r="2" spans="1:319" s="742" customFormat="1" ht="16" x14ac:dyDescent="0.2">
      <c r="A2" s="63" t="s">
        <v>39</v>
      </c>
      <c r="B2" s="63" t="s">
        <v>40</v>
      </c>
      <c r="C2" s="64" t="s">
        <v>41</v>
      </c>
      <c r="D2" s="71" t="s">
        <v>42</v>
      </c>
      <c r="E2" s="62" t="s">
        <v>43</v>
      </c>
      <c r="F2" s="62" t="s">
        <v>43</v>
      </c>
      <c r="G2" s="58" t="s">
        <v>44</v>
      </c>
      <c r="H2" s="57" t="s">
        <v>45</v>
      </c>
      <c r="I2" s="58" t="s">
        <v>46</v>
      </c>
      <c r="J2" s="85" t="s">
        <v>47</v>
      </c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1"/>
      <c r="BO2" s="741"/>
      <c r="BP2" s="741"/>
      <c r="BQ2" s="741"/>
      <c r="BR2" s="741"/>
      <c r="BS2" s="741"/>
      <c r="BT2" s="741"/>
      <c r="BU2" s="741"/>
      <c r="BV2" s="741"/>
      <c r="BW2" s="741"/>
      <c r="BX2" s="741"/>
      <c r="BY2" s="741"/>
      <c r="BZ2" s="741"/>
      <c r="CA2" s="741"/>
      <c r="CB2" s="741"/>
      <c r="CC2" s="741"/>
      <c r="CD2" s="741"/>
      <c r="CE2" s="741"/>
      <c r="CF2" s="741"/>
      <c r="CG2" s="741"/>
      <c r="CH2" s="741"/>
      <c r="CI2" s="741"/>
      <c r="CJ2" s="741"/>
      <c r="CK2" s="741"/>
      <c r="CL2" s="741"/>
      <c r="CM2" s="741"/>
      <c r="CN2" s="741"/>
      <c r="CO2" s="741"/>
      <c r="CP2" s="741"/>
      <c r="CQ2" s="741"/>
      <c r="CR2" s="741"/>
      <c r="CS2" s="741"/>
      <c r="CT2" s="741"/>
      <c r="CU2" s="741"/>
      <c r="CV2" s="741"/>
      <c r="CW2" s="741"/>
      <c r="CX2" s="741"/>
      <c r="CY2" s="741"/>
      <c r="CZ2" s="741"/>
      <c r="DA2" s="741"/>
      <c r="DB2" s="741"/>
      <c r="DC2" s="741"/>
      <c r="DD2" s="741"/>
      <c r="DE2" s="741"/>
      <c r="DF2" s="741"/>
      <c r="DG2" s="741"/>
      <c r="DH2" s="741"/>
      <c r="DI2" s="741"/>
      <c r="DJ2" s="741"/>
      <c r="DK2" s="741"/>
      <c r="DL2" s="741"/>
      <c r="DM2" s="741"/>
      <c r="DN2" s="741"/>
      <c r="DO2" s="741"/>
      <c r="DP2" s="741"/>
      <c r="DQ2" s="741"/>
      <c r="DR2" s="741"/>
      <c r="DS2" s="741"/>
      <c r="DT2" s="741"/>
      <c r="DU2" s="741"/>
      <c r="DV2" s="741"/>
      <c r="DW2" s="741"/>
      <c r="DX2" s="741"/>
      <c r="DY2" s="741"/>
      <c r="DZ2" s="741"/>
      <c r="EA2" s="741"/>
      <c r="EB2" s="741"/>
      <c r="EC2" s="741"/>
      <c r="ED2" s="741"/>
      <c r="EE2" s="741"/>
      <c r="EF2" s="741"/>
      <c r="EG2" s="741"/>
      <c r="EH2" s="741"/>
      <c r="EI2" s="741"/>
      <c r="EJ2" s="741"/>
      <c r="EK2" s="741"/>
      <c r="EL2" s="741"/>
      <c r="EM2" s="741"/>
      <c r="EN2" s="741"/>
      <c r="EO2" s="741"/>
      <c r="EP2" s="741"/>
      <c r="EQ2" s="741"/>
      <c r="ER2" s="741"/>
      <c r="ES2" s="741"/>
      <c r="ET2" s="741"/>
      <c r="EU2" s="741"/>
      <c r="EV2" s="741"/>
      <c r="EW2" s="741"/>
      <c r="EX2" s="741"/>
      <c r="EY2" s="741"/>
      <c r="EZ2" s="741"/>
      <c r="FA2" s="741"/>
      <c r="FB2" s="741"/>
      <c r="FC2" s="741"/>
      <c r="FD2" s="741"/>
      <c r="FE2" s="741"/>
      <c r="FF2" s="741"/>
      <c r="FG2" s="741"/>
      <c r="FH2" s="741"/>
      <c r="FI2" s="741"/>
      <c r="FJ2" s="741"/>
      <c r="FK2" s="741"/>
      <c r="FL2" s="741"/>
      <c r="FM2" s="741"/>
      <c r="FN2" s="741"/>
      <c r="FO2" s="741"/>
      <c r="FP2" s="741"/>
      <c r="FQ2" s="741"/>
      <c r="FR2" s="741"/>
      <c r="FS2" s="741"/>
      <c r="FT2" s="741"/>
      <c r="FU2" s="741"/>
      <c r="FV2" s="741"/>
      <c r="FW2" s="741"/>
      <c r="FX2" s="741"/>
      <c r="FY2" s="741"/>
      <c r="FZ2" s="741"/>
      <c r="GA2" s="741"/>
      <c r="GB2" s="741"/>
      <c r="GC2" s="741"/>
      <c r="GD2" s="741"/>
      <c r="GE2" s="741"/>
      <c r="GF2" s="741"/>
      <c r="GG2" s="741"/>
      <c r="GH2" s="741"/>
      <c r="GI2" s="741"/>
      <c r="GJ2" s="741"/>
      <c r="GK2" s="741"/>
      <c r="GL2" s="741"/>
      <c r="GM2" s="741"/>
      <c r="GN2" s="741"/>
      <c r="GO2" s="741"/>
      <c r="GP2" s="741"/>
      <c r="GQ2" s="741"/>
      <c r="GR2" s="741"/>
      <c r="GS2" s="741"/>
      <c r="GT2" s="741"/>
      <c r="GU2" s="741"/>
      <c r="GV2" s="741"/>
      <c r="GW2" s="741"/>
      <c r="GX2" s="741"/>
      <c r="GY2" s="741"/>
      <c r="GZ2" s="741"/>
      <c r="HA2" s="741"/>
      <c r="HB2" s="741"/>
      <c r="HC2" s="741"/>
      <c r="HD2" s="741"/>
      <c r="HE2" s="741"/>
      <c r="HF2" s="741"/>
      <c r="HG2" s="741"/>
      <c r="HH2" s="741"/>
      <c r="HI2" s="741"/>
      <c r="HJ2" s="741"/>
      <c r="HK2" s="741"/>
      <c r="HL2" s="741"/>
      <c r="HM2" s="741"/>
      <c r="HN2" s="741"/>
      <c r="HO2" s="741"/>
      <c r="HP2" s="741"/>
      <c r="HQ2" s="741"/>
      <c r="HR2" s="741"/>
      <c r="HS2" s="741"/>
      <c r="HT2" s="741"/>
      <c r="HU2" s="741"/>
      <c r="HV2" s="741"/>
      <c r="HW2" s="741"/>
      <c r="HX2" s="741"/>
      <c r="HY2" s="741"/>
      <c r="HZ2" s="741"/>
      <c r="IA2" s="741"/>
      <c r="IB2" s="741"/>
      <c r="IC2" s="741"/>
      <c r="ID2" s="741"/>
      <c r="IE2" s="741"/>
      <c r="IF2" s="741"/>
      <c r="IG2" s="741"/>
      <c r="IH2" s="741"/>
      <c r="II2" s="741"/>
      <c r="IJ2" s="741"/>
      <c r="IK2" s="741"/>
      <c r="IL2" s="741"/>
      <c r="IM2" s="741"/>
      <c r="IN2" s="741"/>
      <c r="IO2" s="741"/>
      <c r="IP2" s="741"/>
      <c r="IQ2" s="741"/>
      <c r="IR2" s="741"/>
      <c r="IS2" s="741"/>
      <c r="IT2" s="741"/>
      <c r="IU2" s="741"/>
      <c r="IV2" s="741"/>
      <c r="IW2" s="741"/>
      <c r="IX2" s="741"/>
      <c r="IY2" s="741"/>
      <c r="IZ2" s="741"/>
      <c r="JA2" s="741"/>
      <c r="JB2" s="741"/>
      <c r="JC2" s="741"/>
      <c r="JD2" s="741"/>
      <c r="JE2" s="741"/>
      <c r="JF2" s="741"/>
      <c r="JG2" s="741"/>
      <c r="JH2" s="741"/>
      <c r="JI2" s="741"/>
      <c r="JJ2" s="741"/>
      <c r="JK2" s="741"/>
      <c r="JL2" s="741"/>
      <c r="JM2" s="741"/>
      <c r="JN2" s="741"/>
      <c r="JO2" s="741"/>
      <c r="JP2" s="741"/>
      <c r="JQ2" s="741"/>
      <c r="JR2" s="741"/>
      <c r="JS2" s="741"/>
      <c r="JT2" s="741"/>
      <c r="JU2" s="741"/>
      <c r="JV2" s="741"/>
      <c r="JW2" s="741"/>
      <c r="JX2" s="741"/>
      <c r="JY2" s="741"/>
      <c r="JZ2" s="741"/>
      <c r="KA2" s="741"/>
      <c r="KB2" s="741"/>
      <c r="KC2" s="741"/>
      <c r="KD2" s="741"/>
      <c r="KE2" s="741"/>
      <c r="KF2" s="741"/>
      <c r="KG2" s="741"/>
      <c r="KH2" s="741"/>
      <c r="KI2" s="741"/>
      <c r="KJ2" s="741"/>
      <c r="KK2" s="741"/>
      <c r="KL2" s="741"/>
      <c r="KM2" s="741"/>
      <c r="KN2" s="741"/>
      <c r="KO2" s="741"/>
      <c r="KP2" s="741"/>
      <c r="KQ2" s="741"/>
      <c r="KR2" s="741"/>
      <c r="KS2" s="741"/>
      <c r="KT2" s="741"/>
      <c r="KU2" s="741"/>
      <c r="KV2" s="741"/>
      <c r="KW2" s="741"/>
      <c r="KX2" s="741"/>
      <c r="KY2" s="741"/>
      <c r="KZ2" s="741"/>
      <c r="LA2" s="741"/>
      <c r="LB2" s="741"/>
      <c r="LC2" s="741"/>
      <c r="LD2" s="741"/>
      <c r="LE2" s="741"/>
      <c r="LF2" s="741"/>
      <c r="LG2" s="741"/>
    </row>
    <row r="3" spans="1:319" s="742" customFormat="1" ht="16" x14ac:dyDescent="0.2">
      <c r="A3" s="184" t="s">
        <v>48</v>
      </c>
      <c r="B3" s="780" t="s">
        <v>49</v>
      </c>
      <c r="C3" s="72" t="s">
        <v>50</v>
      </c>
      <c r="D3" s="72" t="s">
        <v>42</v>
      </c>
      <c r="E3" s="682" t="s">
        <v>51</v>
      </c>
      <c r="F3" s="682" t="s">
        <v>52</v>
      </c>
      <c r="G3" s="61" t="s">
        <v>44</v>
      </c>
      <c r="H3" s="108" t="s">
        <v>45</v>
      </c>
      <c r="I3" s="61" t="s">
        <v>53</v>
      </c>
      <c r="J3" s="61" t="s">
        <v>54</v>
      </c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  <c r="DP3" s="741"/>
      <c r="DQ3" s="741"/>
      <c r="DR3" s="741"/>
      <c r="DS3" s="741"/>
      <c r="DT3" s="741"/>
      <c r="DU3" s="741"/>
      <c r="DV3" s="741"/>
      <c r="DW3" s="741"/>
      <c r="DX3" s="741"/>
      <c r="DY3" s="741"/>
      <c r="DZ3" s="741"/>
      <c r="EA3" s="741"/>
      <c r="EB3" s="741"/>
      <c r="EC3" s="741"/>
      <c r="ED3" s="741"/>
      <c r="EE3" s="741"/>
      <c r="EF3" s="741"/>
      <c r="EG3" s="741"/>
      <c r="EH3" s="741"/>
      <c r="EI3" s="741"/>
      <c r="EJ3" s="741"/>
      <c r="EK3" s="741"/>
      <c r="EL3" s="741"/>
      <c r="EM3" s="741"/>
      <c r="EN3" s="741"/>
      <c r="EO3" s="741"/>
      <c r="EP3" s="741"/>
      <c r="EQ3" s="741"/>
      <c r="ER3" s="741"/>
      <c r="ES3" s="741"/>
      <c r="ET3" s="741"/>
      <c r="EU3" s="741"/>
      <c r="EV3" s="741"/>
      <c r="EW3" s="741"/>
      <c r="EX3" s="741"/>
      <c r="EY3" s="741"/>
      <c r="EZ3" s="741"/>
      <c r="FA3" s="741"/>
      <c r="FB3" s="741"/>
      <c r="FC3" s="741"/>
      <c r="FD3" s="741"/>
      <c r="FE3" s="741"/>
      <c r="FF3" s="741"/>
      <c r="FG3" s="741"/>
      <c r="FH3" s="741"/>
      <c r="FI3" s="741"/>
      <c r="FJ3" s="741"/>
      <c r="FK3" s="741"/>
      <c r="FL3" s="741"/>
      <c r="FM3" s="741"/>
      <c r="FN3" s="741"/>
      <c r="FO3" s="741"/>
      <c r="FP3" s="741"/>
      <c r="FQ3" s="741"/>
      <c r="FR3" s="741"/>
      <c r="FS3" s="741"/>
      <c r="FT3" s="741"/>
      <c r="FU3" s="741"/>
      <c r="FV3" s="741"/>
      <c r="FW3" s="741"/>
      <c r="FX3" s="741"/>
      <c r="FY3" s="741"/>
      <c r="FZ3" s="741"/>
      <c r="GA3" s="741"/>
      <c r="GB3" s="741"/>
      <c r="GC3" s="741"/>
      <c r="GD3" s="741"/>
      <c r="GE3" s="741"/>
      <c r="GF3" s="741"/>
      <c r="GG3" s="741"/>
      <c r="GH3" s="741"/>
      <c r="GI3" s="741"/>
      <c r="GJ3" s="741"/>
      <c r="GK3" s="741"/>
      <c r="GL3" s="741"/>
      <c r="GM3" s="741"/>
      <c r="GN3" s="741"/>
      <c r="GO3" s="741"/>
      <c r="GP3" s="741"/>
      <c r="GQ3" s="741"/>
      <c r="GR3" s="741"/>
      <c r="GS3" s="741"/>
      <c r="GT3" s="741"/>
      <c r="GU3" s="741"/>
      <c r="GV3" s="741"/>
      <c r="GW3" s="741"/>
      <c r="GX3" s="741"/>
      <c r="GY3" s="741"/>
      <c r="GZ3" s="741"/>
      <c r="HA3" s="741"/>
      <c r="HB3" s="741"/>
      <c r="HC3" s="741"/>
      <c r="HD3" s="741"/>
      <c r="HE3" s="741"/>
      <c r="HF3" s="741"/>
      <c r="HG3" s="741"/>
      <c r="HH3" s="741"/>
      <c r="HI3" s="741"/>
      <c r="HJ3" s="741"/>
      <c r="HK3" s="741"/>
      <c r="HL3" s="741"/>
      <c r="HM3" s="741"/>
      <c r="HN3" s="741"/>
      <c r="HO3" s="741"/>
      <c r="HP3" s="741"/>
      <c r="HQ3" s="741"/>
      <c r="HR3" s="741"/>
      <c r="HS3" s="741"/>
      <c r="HT3" s="741"/>
      <c r="HU3" s="741"/>
      <c r="HV3" s="741"/>
      <c r="HW3" s="741"/>
      <c r="HX3" s="741"/>
      <c r="HY3" s="741"/>
      <c r="HZ3" s="741"/>
      <c r="IA3" s="741"/>
      <c r="IB3" s="741"/>
      <c r="IC3" s="741"/>
      <c r="ID3" s="741"/>
      <c r="IE3" s="741"/>
      <c r="IF3" s="741"/>
      <c r="IG3" s="741"/>
      <c r="IH3" s="741"/>
      <c r="II3" s="741"/>
      <c r="IJ3" s="741"/>
      <c r="IK3" s="741"/>
      <c r="IL3" s="741"/>
      <c r="IM3" s="741"/>
      <c r="IN3" s="741"/>
      <c r="IO3" s="741"/>
      <c r="IP3" s="741"/>
      <c r="IQ3" s="741"/>
      <c r="IR3" s="741"/>
      <c r="IS3" s="741"/>
      <c r="IT3" s="741"/>
      <c r="IU3" s="741"/>
      <c r="IV3" s="741"/>
      <c r="IW3" s="741"/>
      <c r="IX3" s="741"/>
      <c r="IY3" s="741"/>
      <c r="IZ3" s="741"/>
      <c r="JA3" s="741"/>
      <c r="JB3" s="741"/>
      <c r="JC3" s="741"/>
      <c r="JD3" s="741"/>
      <c r="JE3" s="741"/>
      <c r="JF3" s="741"/>
      <c r="JG3" s="741"/>
      <c r="JH3" s="741"/>
      <c r="JI3" s="741"/>
      <c r="JJ3" s="741"/>
      <c r="JK3" s="741"/>
      <c r="JL3" s="741"/>
      <c r="JM3" s="741"/>
      <c r="JN3" s="741"/>
      <c r="JO3" s="741"/>
      <c r="JP3" s="741"/>
      <c r="JQ3" s="741"/>
      <c r="JR3" s="741"/>
      <c r="JS3" s="741"/>
      <c r="JT3" s="741"/>
      <c r="JU3" s="741"/>
      <c r="JV3" s="741"/>
      <c r="JW3" s="741"/>
      <c r="JX3" s="741"/>
      <c r="JY3" s="741"/>
      <c r="JZ3" s="741"/>
      <c r="KA3" s="741"/>
      <c r="KB3" s="741"/>
      <c r="KC3" s="741"/>
      <c r="KD3" s="741"/>
      <c r="KE3" s="741"/>
      <c r="KF3" s="741"/>
      <c r="KG3" s="741"/>
      <c r="KH3" s="741"/>
      <c r="KI3" s="741"/>
      <c r="KJ3" s="741"/>
      <c r="KK3" s="741"/>
      <c r="KL3" s="741"/>
      <c r="KM3" s="741"/>
      <c r="KN3" s="741"/>
      <c r="KO3" s="741"/>
      <c r="KP3" s="741"/>
      <c r="KQ3" s="741"/>
      <c r="KR3" s="741"/>
      <c r="KS3" s="741"/>
      <c r="KT3" s="741"/>
      <c r="KU3" s="741"/>
      <c r="KV3" s="741"/>
      <c r="KW3" s="741"/>
      <c r="KX3" s="741"/>
      <c r="KY3" s="741"/>
      <c r="KZ3" s="741"/>
      <c r="LA3" s="741"/>
      <c r="LB3" s="741"/>
      <c r="LC3" s="741"/>
      <c r="LD3" s="741"/>
      <c r="LE3" s="741"/>
      <c r="LF3" s="741"/>
      <c r="LG3" s="741"/>
    </row>
    <row r="4" spans="1:319" s="742" customFormat="1" ht="16" x14ac:dyDescent="0.2">
      <c r="A4" s="63" t="s">
        <v>55</v>
      </c>
      <c r="B4" s="780" t="s">
        <v>56</v>
      </c>
      <c r="C4" s="71" t="s">
        <v>50</v>
      </c>
      <c r="D4" s="71" t="s">
        <v>42</v>
      </c>
      <c r="E4" s="62" t="s">
        <v>51</v>
      </c>
      <c r="F4" s="62" t="s">
        <v>52</v>
      </c>
      <c r="G4" s="58" t="s">
        <v>44</v>
      </c>
      <c r="H4" s="57" t="s">
        <v>45</v>
      </c>
      <c r="I4" s="58" t="s">
        <v>53</v>
      </c>
      <c r="J4" s="58" t="s">
        <v>57</v>
      </c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1"/>
      <c r="X4" s="741"/>
      <c r="Y4" s="741"/>
      <c r="Z4" s="741"/>
      <c r="AA4" s="741"/>
      <c r="AB4" s="741"/>
      <c r="AC4" s="741"/>
      <c r="AD4" s="741"/>
      <c r="AE4" s="741"/>
      <c r="AF4" s="741"/>
      <c r="AG4" s="741"/>
      <c r="AH4" s="741"/>
      <c r="AI4" s="741"/>
      <c r="AJ4" s="741"/>
      <c r="AK4" s="741"/>
      <c r="AL4" s="741"/>
      <c r="AM4" s="741"/>
      <c r="AN4" s="741"/>
      <c r="AO4" s="741"/>
      <c r="AP4" s="741"/>
      <c r="AQ4" s="741"/>
      <c r="AR4" s="741"/>
      <c r="AS4" s="741"/>
      <c r="AT4" s="741"/>
      <c r="AU4" s="741"/>
      <c r="AV4" s="741"/>
      <c r="AW4" s="741"/>
      <c r="AX4" s="741"/>
      <c r="AY4" s="741"/>
      <c r="AZ4" s="741"/>
      <c r="BA4" s="741"/>
      <c r="BB4" s="741"/>
      <c r="BC4" s="741"/>
      <c r="BD4" s="741"/>
      <c r="BE4" s="741"/>
      <c r="BF4" s="741"/>
      <c r="BG4" s="741"/>
      <c r="BH4" s="741"/>
      <c r="BI4" s="741"/>
      <c r="BJ4" s="741"/>
      <c r="BK4" s="741"/>
      <c r="BL4" s="741"/>
      <c r="BM4" s="741"/>
      <c r="BN4" s="741"/>
      <c r="BO4" s="741"/>
      <c r="BP4" s="741"/>
      <c r="BQ4" s="741"/>
      <c r="BR4" s="741"/>
      <c r="BS4" s="741"/>
      <c r="BT4" s="741"/>
      <c r="BU4" s="741"/>
      <c r="BV4" s="741"/>
      <c r="BW4" s="741"/>
      <c r="BX4" s="741"/>
      <c r="BY4" s="741"/>
      <c r="BZ4" s="741"/>
      <c r="CA4" s="741"/>
      <c r="CB4" s="741"/>
      <c r="CC4" s="741"/>
      <c r="CD4" s="741"/>
      <c r="CE4" s="741"/>
      <c r="CF4" s="741"/>
      <c r="CG4" s="741"/>
      <c r="CH4" s="741"/>
      <c r="CI4" s="741"/>
      <c r="CJ4" s="741"/>
      <c r="CK4" s="741"/>
      <c r="CL4" s="741"/>
      <c r="CM4" s="741"/>
      <c r="CN4" s="741"/>
      <c r="CO4" s="741"/>
      <c r="CP4" s="741"/>
      <c r="CQ4" s="741"/>
      <c r="CR4" s="741"/>
      <c r="CS4" s="741"/>
      <c r="CT4" s="741"/>
      <c r="CU4" s="741"/>
      <c r="CV4" s="741"/>
      <c r="CW4" s="741"/>
      <c r="CX4" s="741"/>
      <c r="CY4" s="741"/>
      <c r="CZ4" s="741"/>
      <c r="DA4" s="741"/>
      <c r="DB4" s="741"/>
      <c r="DC4" s="741"/>
      <c r="DD4" s="741"/>
      <c r="DE4" s="741"/>
      <c r="DF4" s="741"/>
      <c r="DG4" s="741"/>
      <c r="DH4" s="741"/>
      <c r="DI4" s="741"/>
      <c r="DJ4" s="741"/>
      <c r="DK4" s="741"/>
      <c r="DL4" s="741"/>
      <c r="DM4" s="741"/>
      <c r="DN4" s="741"/>
      <c r="DO4" s="741"/>
      <c r="DP4" s="741"/>
      <c r="DQ4" s="741"/>
      <c r="DR4" s="741"/>
      <c r="DS4" s="741"/>
      <c r="DT4" s="741"/>
      <c r="DU4" s="741"/>
      <c r="DV4" s="741"/>
      <c r="DW4" s="741"/>
      <c r="DX4" s="741"/>
      <c r="DY4" s="741"/>
      <c r="DZ4" s="741"/>
      <c r="EA4" s="741"/>
      <c r="EB4" s="741"/>
      <c r="EC4" s="741"/>
      <c r="ED4" s="741"/>
      <c r="EE4" s="741"/>
      <c r="EF4" s="741"/>
      <c r="EG4" s="741"/>
      <c r="EH4" s="741"/>
      <c r="EI4" s="741"/>
      <c r="EJ4" s="741"/>
      <c r="EK4" s="741"/>
      <c r="EL4" s="741"/>
      <c r="EM4" s="741"/>
      <c r="EN4" s="741"/>
      <c r="EO4" s="741"/>
      <c r="EP4" s="741"/>
      <c r="EQ4" s="741"/>
      <c r="ER4" s="741"/>
      <c r="ES4" s="741"/>
      <c r="ET4" s="741"/>
      <c r="EU4" s="741"/>
      <c r="EV4" s="741"/>
      <c r="EW4" s="741"/>
      <c r="EX4" s="741"/>
      <c r="EY4" s="741"/>
      <c r="EZ4" s="741"/>
      <c r="FA4" s="741"/>
      <c r="FB4" s="741"/>
      <c r="FC4" s="741"/>
      <c r="FD4" s="741"/>
      <c r="FE4" s="741"/>
      <c r="FF4" s="741"/>
      <c r="FG4" s="741"/>
      <c r="FH4" s="741"/>
      <c r="FI4" s="741"/>
      <c r="FJ4" s="741"/>
      <c r="FK4" s="741"/>
      <c r="FL4" s="741"/>
      <c r="FM4" s="741"/>
      <c r="FN4" s="741"/>
      <c r="FO4" s="741"/>
      <c r="FP4" s="741"/>
      <c r="FQ4" s="741"/>
      <c r="FR4" s="741"/>
      <c r="FS4" s="741"/>
      <c r="FT4" s="741"/>
      <c r="FU4" s="741"/>
      <c r="FV4" s="741"/>
      <c r="FW4" s="741"/>
      <c r="FX4" s="741"/>
      <c r="FY4" s="741"/>
      <c r="FZ4" s="741"/>
      <c r="GA4" s="741"/>
      <c r="GB4" s="741"/>
      <c r="GC4" s="741"/>
      <c r="GD4" s="741"/>
      <c r="GE4" s="741"/>
      <c r="GF4" s="741"/>
      <c r="GG4" s="741"/>
      <c r="GH4" s="741"/>
      <c r="GI4" s="741"/>
      <c r="GJ4" s="741"/>
      <c r="GK4" s="741"/>
      <c r="GL4" s="741"/>
      <c r="GM4" s="741"/>
      <c r="GN4" s="741"/>
      <c r="GO4" s="741"/>
      <c r="GP4" s="741"/>
      <c r="GQ4" s="741"/>
      <c r="GR4" s="741"/>
      <c r="GS4" s="741"/>
      <c r="GT4" s="741"/>
      <c r="GU4" s="741"/>
      <c r="GV4" s="741"/>
      <c r="GW4" s="741"/>
      <c r="GX4" s="741"/>
      <c r="GY4" s="741"/>
      <c r="GZ4" s="741"/>
      <c r="HA4" s="741"/>
      <c r="HB4" s="741"/>
      <c r="HC4" s="741"/>
      <c r="HD4" s="741"/>
      <c r="HE4" s="741"/>
      <c r="HF4" s="741"/>
      <c r="HG4" s="741"/>
      <c r="HH4" s="741"/>
      <c r="HI4" s="741"/>
      <c r="HJ4" s="741"/>
      <c r="HK4" s="741"/>
      <c r="HL4" s="741"/>
      <c r="HM4" s="741"/>
      <c r="HN4" s="741"/>
      <c r="HO4" s="741"/>
      <c r="HP4" s="741"/>
      <c r="HQ4" s="741"/>
      <c r="HR4" s="741"/>
      <c r="HS4" s="741"/>
      <c r="HT4" s="741"/>
      <c r="HU4" s="741"/>
      <c r="HV4" s="741"/>
      <c r="HW4" s="741"/>
      <c r="HX4" s="741"/>
      <c r="HY4" s="741"/>
      <c r="HZ4" s="741"/>
      <c r="IA4" s="741"/>
      <c r="IB4" s="741"/>
      <c r="IC4" s="741"/>
      <c r="ID4" s="741"/>
      <c r="IE4" s="741"/>
      <c r="IF4" s="741"/>
      <c r="IG4" s="741"/>
      <c r="IH4" s="741"/>
      <c r="II4" s="741"/>
      <c r="IJ4" s="741"/>
      <c r="IK4" s="741"/>
      <c r="IL4" s="741"/>
      <c r="IM4" s="741"/>
      <c r="IN4" s="741"/>
      <c r="IO4" s="741"/>
      <c r="IP4" s="741"/>
      <c r="IQ4" s="741"/>
      <c r="IR4" s="741"/>
      <c r="IS4" s="741"/>
      <c r="IT4" s="741"/>
      <c r="IU4" s="741"/>
      <c r="IV4" s="741"/>
      <c r="IW4" s="741"/>
      <c r="IX4" s="741"/>
      <c r="IY4" s="741"/>
      <c r="IZ4" s="741"/>
      <c r="JA4" s="741"/>
      <c r="JB4" s="741"/>
      <c r="JC4" s="741"/>
      <c r="JD4" s="741"/>
      <c r="JE4" s="741"/>
      <c r="JF4" s="741"/>
      <c r="JG4" s="741"/>
      <c r="JH4" s="741"/>
      <c r="JI4" s="741"/>
      <c r="JJ4" s="741"/>
      <c r="JK4" s="741"/>
      <c r="JL4" s="741"/>
      <c r="JM4" s="741"/>
      <c r="JN4" s="741"/>
      <c r="JO4" s="741"/>
      <c r="JP4" s="741"/>
      <c r="JQ4" s="741"/>
      <c r="JR4" s="741"/>
      <c r="JS4" s="741"/>
      <c r="JT4" s="741"/>
      <c r="JU4" s="741"/>
      <c r="JV4" s="741"/>
      <c r="JW4" s="741"/>
      <c r="JX4" s="741"/>
      <c r="JY4" s="741"/>
      <c r="JZ4" s="741"/>
      <c r="KA4" s="741"/>
      <c r="KB4" s="741"/>
      <c r="KC4" s="741"/>
      <c r="KD4" s="741"/>
      <c r="KE4" s="741"/>
      <c r="KF4" s="741"/>
      <c r="KG4" s="741"/>
      <c r="KH4" s="741"/>
      <c r="KI4" s="741"/>
      <c r="KJ4" s="741"/>
      <c r="KK4" s="741"/>
      <c r="KL4" s="741"/>
      <c r="KM4" s="741"/>
      <c r="KN4" s="741"/>
      <c r="KO4" s="741"/>
      <c r="KP4" s="741"/>
      <c r="KQ4" s="741"/>
      <c r="KR4" s="741"/>
      <c r="KS4" s="741"/>
      <c r="KT4" s="741"/>
      <c r="KU4" s="741"/>
      <c r="KV4" s="741"/>
      <c r="KW4" s="741"/>
      <c r="KX4" s="741"/>
      <c r="KY4" s="741"/>
      <c r="KZ4" s="741"/>
      <c r="LA4" s="741"/>
      <c r="LB4" s="741"/>
      <c r="LC4" s="741"/>
      <c r="LD4" s="741"/>
      <c r="LE4" s="741"/>
      <c r="LF4" s="741"/>
      <c r="LG4" s="741"/>
    </row>
    <row r="5" spans="1:319" s="742" customFormat="1" ht="16" x14ac:dyDescent="0.2">
      <c r="A5" s="63" t="s">
        <v>58</v>
      </c>
      <c r="B5" s="63" t="s">
        <v>59</v>
      </c>
      <c r="C5" s="71" t="s">
        <v>50</v>
      </c>
      <c r="D5" s="71" t="s">
        <v>42</v>
      </c>
      <c r="E5" s="62" t="s">
        <v>51</v>
      </c>
      <c r="F5" s="62" t="s">
        <v>51</v>
      </c>
      <c r="G5" s="58" t="s">
        <v>44</v>
      </c>
      <c r="H5" s="57" t="s">
        <v>45</v>
      </c>
      <c r="I5" s="58" t="s">
        <v>46</v>
      </c>
      <c r="J5" s="58" t="s">
        <v>47</v>
      </c>
      <c r="K5" s="741"/>
      <c r="L5" s="741"/>
      <c r="M5" s="741"/>
      <c r="N5" s="741"/>
      <c r="O5" s="741"/>
      <c r="P5" s="741"/>
      <c r="Q5" s="741"/>
      <c r="R5" s="741"/>
      <c r="S5" s="741"/>
      <c r="T5" s="741"/>
      <c r="U5" s="741"/>
      <c r="V5" s="741"/>
      <c r="W5" s="741"/>
      <c r="X5" s="741"/>
      <c r="Y5" s="741"/>
      <c r="Z5" s="741"/>
      <c r="AA5" s="741"/>
      <c r="AB5" s="741"/>
      <c r="AC5" s="741"/>
      <c r="AD5" s="741"/>
      <c r="AE5" s="741"/>
      <c r="AF5" s="741"/>
      <c r="AG5" s="741"/>
      <c r="AH5" s="741"/>
      <c r="AI5" s="741"/>
      <c r="AJ5" s="741"/>
      <c r="AK5" s="741"/>
      <c r="AL5" s="741"/>
      <c r="AM5" s="741"/>
      <c r="AN5" s="741"/>
      <c r="AO5" s="741"/>
      <c r="AP5" s="741"/>
      <c r="AQ5" s="741"/>
      <c r="AR5" s="741"/>
      <c r="AS5" s="741"/>
      <c r="AT5" s="741"/>
      <c r="AU5" s="741"/>
      <c r="AV5" s="741"/>
      <c r="AW5" s="741"/>
      <c r="AX5" s="741"/>
      <c r="AY5" s="741"/>
      <c r="AZ5" s="741"/>
      <c r="BA5" s="741"/>
      <c r="BB5" s="741"/>
      <c r="BC5" s="741"/>
      <c r="BD5" s="741"/>
      <c r="BE5" s="741"/>
      <c r="BF5" s="741"/>
      <c r="BG5" s="741"/>
      <c r="BH5" s="741"/>
      <c r="BI5" s="741"/>
      <c r="BJ5" s="741"/>
      <c r="BK5" s="741"/>
      <c r="BL5" s="741"/>
      <c r="BM5" s="741"/>
      <c r="BN5" s="741"/>
      <c r="BO5" s="741"/>
      <c r="BP5" s="741"/>
      <c r="BQ5" s="741"/>
      <c r="BR5" s="741"/>
      <c r="BS5" s="741"/>
      <c r="BT5" s="741"/>
      <c r="BU5" s="741"/>
      <c r="BV5" s="741"/>
      <c r="BW5" s="741"/>
      <c r="BX5" s="741"/>
      <c r="BY5" s="741"/>
      <c r="BZ5" s="741"/>
      <c r="CA5" s="741"/>
      <c r="CB5" s="741"/>
      <c r="CC5" s="741"/>
      <c r="CD5" s="741"/>
      <c r="CE5" s="741"/>
      <c r="CF5" s="741"/>
      <c r="CG5" s="741"/>
      <c r="CH5" s="741"/>
      <c r="CI5" s="741"/>
      <c r="CJ5" s="741"/>
      <c r="CK5" s="741"/>
      <c r="CL5" s="741"/>
      <c r="CM5" s="741"/>
      <c r="CN5" s="741"/>
      <c r="CO5" s="741"/>
      <c r="CP5" s="741"/>
      <c r="CQ5" s="741"/>
      <c r="CR5" s="741"/>
      <c r="CS5" s="741"/>
      <c r="CT5" s="741"/>
      <c r="CU5" s="741"/>
      <c r="CV5" s="741"/>
      <c r="CW5" s="741"/>
      <c r="CX5" s="741"/>
      <c r="CY5" s="741"/>
      <c r="CZ5" s="741"/>
      <c r="DA5" s="741"/>
      <c r="DB5" s="741"/>
      <c r="DC5" s="741"/>
      <c r="DD5" s="741"/>
      <c r="DE5" s="741"/>
      <c r="DF5" s="741"/>
      <c r="DG5" s="741"/>
      <c r="DH5" s="741"/>
      <c r="DI5" s="741"/>
      <c r="DJ5" s="741"/>
      <c r="DK5" s="741"/>
      <c r="DL5" s="741"/>
      <c r="DM5" s="741"/>
      <c r="DN5" s="741"/>
      <c r="DO5" s="741"/>
      <c r="DP5" s="741"/>
      <c r="DQ5" s="741"/>
      <c r="DR5" s="741"/>
      <c r="DS5" s="741"/>
      <c r="DT5" s="741"/>
      <c r="DU5" s="741"/>
      <c r="DV5" s="741"/>
      <c r="DW5" s="741"/>
      <c r="DX5" s="741"/>
      <c r="DY5" s="741"/>
      <c r="DZ5" s="741"/>
      <c r="EA5" s="741"/>
      <c r="EB5" s="741"/>
      <c r="EC5" s="741"/>
      <c r="ED5" s="741"/>
      <c r="EE5" s="741"/>
      <c r="EF5" s="741"/>
      <c r="EG5" s="741"/>
      <c r="EH5" s="741"/>
      <c r="EI5" s="741"/>
      <c r="EJ5" s="741"/>
      <c r="EK5" s="741"/>
      <c r="EL5" s="741"/>
      <c r="EM5" s="741"/>
      <c r="EN5" s="741"/>
      <c r="EO5" s="741"/>
      <c r="EP5" s="741"/>
      <c r="EQ5" s="741"/>
      <c r="ER5" s="741"/>
      <c r="ES5" s="741"/>
      <c r="ET5" s="741"/>
      <c r="EU5" s="741"/>
      <c r="EV5" s="741"/>
      <c r="EW5" s="741"/>
      <c r="EX5" s="741"/>
      <c r="EY5" s="741"/>
      <c r="EZ5" s="741"/>
      <c r="FA5" s="741"/>
      <c r="FB5" s="741"/>
      <c r="FC5" s="741"/>
      <c r="FD5" s="741"/>
      <c r="FE5" s="741"/>
      <c r="FF5" s="741"/>
      <c r="FG5" s="741"/>
      <c r="FH5" s="741"/>
      <c r="FI5" s="741"/>
      <c r="FJ5" s="741"/>
      <c r="FK5" s="741"/>
      <c r="FL5" s="741"/>
      <c r="FM5" s="741"/>
      <c r="FN5" s="741"/>
      <c r="FO5" s="741"/>
      <c r="FP5" s="741"/>
      <c r="FQ5" s="741"/>
      <c r="FR5" s="741"/>
      <c r="FS5" s="741"/>
      <c r="FT5" s="741"/>
      <c r="FU5" s="741"/>
      <c r="FV5" s="741"/>
      <c r="FW5" s="741"/>
      <c r="FX5" s="741"/>
      <c r="FY5" s="741"/>
      <c r="FZ5" s="741"/>
      <c r="GA5" s="741"/>
      <c r="GB5" s="741"/>
      <c r="GC5" s="741"/>
      <c r="GD5" s="741"/>
      <c r="GE5" s="741"/>
      <c r="GF5" s="741"/>
      <c r="GG5" s="741"/>
      <c r="GH5" s="741"/>
      <c r="GI5" s="741"/>
      <c r="GJ5" s="741"/>
      <c r="GK5" s="741"/>
      <c r="GL5" s="741"/>
      <c r="GM5" s="741"/>
      <c r="GN5" s="741"/>
      <c r="GO5" s="741"/>
      <c r="GP5" s="741"/>
      <c r="GQ5" s="741"/>
      <c r="GR5" s="741"/>
      <c r="GS5" s="741"/>
      <c r="GT5" s="741"/>
      <c r="GU5" s="741"/>
      <c r="GV5" s="741"/>
      <c r="GW5" s="741"/>
      <c r="GX5" s="741"/>
      <c r="GY5" s="741"/>
      <c r="GZ5" s="741"/>
      <c r="HA5" s="741"/>
      <c r="HB5" s="741"/>
      <c r="HC5" s="741"/>
      <c r="HD5" s="741"/>
      <c r="HE5" s="741"/>
      <c r="HF5" s="741"/>
      <c r="HG5" s="741"/>
      <c r="HH5" s="741"/>
      <c r="HI5" s="741"/>
      <c r="HJ5" s="741"/>
      <c r="HK5" s="741"/>
      <c r="HL5" s="741"/>
      <c r="HM5" s="741"/>
      <c r="HN5" s="741"/>
      <c r="HO5" s="741"/>
      <c r="HP5" s="741"/>
      <c r="HQ5" s="741"/>
      <c r="HR5" s="741"/>
      <c r="HS5" s="741"/>
      <c r="HT5" s="741"/>
      <c r="HU5" s="741"/>
      <c r="HV5" s="741"/>
      <c r="HW5" s="741"/>
      <c r="HX5" s="741"/>
      <c r="HY5" s="741"/>
      <c r="HZ5" s="741"/>
      <c r="IA5" s="741"/>
      <c r="IB5" s="741"/>
      <c r="IC5" s="741"/>
      <c r="ID5" s="741"/>
      <c r="IE5" s="741"/>
      <c r="IF5" s="741"/>
      <c r="IG5" s="741"/>
      <c r="IH5" s="741"/>
      <c r="II5" s="741"/>
      <c r="IJ5" s="741"/>
      <c r="IK5" s="741"/>
      <c r="IL5" s="741"/>
      <c r="IM5" s="741"/>
      <c r="IN5" s="741"/>
      <c r="IO5" s="741"/>
      <c r="IP5" s="741"/>
      <c r="IQ5" s="741"/>
      <c r="IR5" s="741"/>
      <c r="IS5" s="741"/>
      <c r="IT5" s="741"/>
      <c r="IU5" s="741"/>
      <c r="IV5" s="741"/>
      <c r="IW5" s="741"/>
      <c r="IX5" s="741"/>
      <c r="IY5" s="741"/>
      <c r="IZ5" s="741"/>
      <c r="JA5" s="741"/>
      <c r="JB5" s="741"/>
      <c r="JC5" s="741"/>
      <c r="JD5" s="741"/>
      <c r="JE5" s="741"/>
      <c r="JF5" s="741"/>
      <c r="JG5" s="741"/>
      <c r="JH5" s="741"/>
      <c r="JI5" s="741"/>
      <c r="JJ5" s="741"/>
      <c r="JK5" s="741"/>
      <c r="JL5" s="741"/>
      <c r="JM5" s="741"/>
      <c r="JN5" s="741"/>
      <c r="JO5" s="741"/>
      <c r="JP5" s="741"/>
      <c r="JQ5" s="741"/>
      <c r="JR5" s="741"/>
      <c r="JS5" s="741"/>
      <c r="JT5" s="741"/>
      <c r="JU5" s="741"/>
      <c r="JV5" s="741"/>
      <c r="JW5" s="741"/>
      <c r="JX5" s="741"/>
      <c r="JY5" s="741"/>
      <c r="JZ5" s="741"/>
      <c r="KA5" s="741"/>
      <c r="KB5" s="741"/>
      <c r="KC5" s="741"/>
      <c r="KD5" s="741"/>
      <c r="KE5" s="741"/>
      <c r="KF5" s="741"/>
      <c r="KG5" s="741"/>
      <c r="KH5" s="741"/>
      <c r="KI5" s="741"/>
      <c r="KJ5" s="741"/>
      <c r="KK5" s="741"/>
      <c r="KL5" s="741"/>
      <c r="KM5" s="741"/>
      <c r="KN5" s="741"/>
      <c r="KO5" s="741"/>
      <c r="KP5" s="741"/>
      <c r="KQ5" s="741"/>
      <c r="KR5" s="741"/>
      <c r="KS5" s="741"/>
      <c r="KT5" s="741"/>
      <c r="KU5" s="741"/>
      <c r="KV5" s="741"/>
      <c r="KW5" s="741"/>
      <c r="KX5" s="741"/>
      <c r="KY5" s="741"/>
      <c r="KZ5" s="741"/>
      <c r="LA5" s="741"/>
      <c r="LB5" s="741"/>
      <c r="LC5" s="741"/>
      <c r="LD5" s="741"/>
      <c r="LE5" s="741"/>
      <c r="LF5" s="741"/>
      <c r="LG5" s="741"/>
    </row>
    <row r="6" spans="1:319" s="778" customFormat="1" ht="16" x14ac:dyDescent="0.2">
      <c r="A6" s="184" t="s">
        <v>60</v>
      </c>
      <c r="B6" s="907" t="s">
        <v>61</v>
      </c>
      <c r="C6" s="72" t="s">
        <v>50</v>
      </c>
      <c r="D6" s="72" t="s">
        <v>42</v>
      </c>
      <c r="E6" s="682" t="s">
        <v>51</v>
      </c>
      <c r="F6" s="682" t="s">
        <v>52</v>
      </c>
      <c r="G6" s="61" t="s">
        <v>44</v>
      </c>
      <c r="H6" s="108" t="s">
        <v>45</v>
      </c>
      <c r="I6" s="61" t="s">
        <v>53</v>
      </c>
      <c r="J6" s="61" t="s">
        <v>62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</row>
    <row r="7" spans="1:319" s="742" customFormat="1" ht="16" x14ac:dyDescent="0.2">
      <c r="A7" s="646" t="s">
        <v>63</v>
      </c>
      <c r="B7" s="905"/>
      <c r="C7" s="72" t="s">
        <v>64</v>
      </c>
      <c r="D7" s="72" t="s">
        <v>42</v>
      </c>
      <c r="E7" s="682" t="s">
        <v>65</v>
      </c>
      <c r="F7" s="682" t="s">
        <v>66</v>
      </c>
      <c r="G7" s="61" t="s">
        <v>44</v>
      </c>
      <c r="H7" s="108" t="s">
        <v>45</v>
      </c>
      <c r="I7" s="61" t="s">
        <v>67</v>
      </c>
      <c r="J7" s="61" t="s">
        <v>68</v>
      </c>
      <c r="K7" s="741"/>
      <c r="L7" s="741"/>
      <c r="M7" s="741"/>
      <c r="N7" s="741"/>
      <c r="O7" s="741"/>
      <c r="P7" s="741"/>
      <c r="Q7" s="741"/>
      <c r="R7" s="741"/>
      <c r="S7" s="741"/>
      <c r="T7" s="741"/>
      <c r="U7" s="741"/>
      <c r="V7" s="741"/>
      <c r="W7" s="741"/>
      <c r="X7" s="741"/>
      <c r="Y7" s="741"/>
      <c r="Z7" s="741"/>
      <c r="AA7" s="741"/>
      <c r="AB7" s="741"/>
      <c r="AC7" s="741"/>
      <c r="AD7" s="741"/>
      <c r="AE7" s="741"/>
      <c r="AF7" s="741"/>
      <c r="AG7" s="741"/>
      <c r="AH7" s="741"/>
      <c r="AI7" s="741"/>
      <c r="AJ7" s="741"/>
      <c r="AK7" s="741"/>
      <c r="AL7" s="741"/>
      <c r="AM7" s="741"/>
      <c r="AN7" s="741"/>
      <c r="AO7" s="741"/>
      <c r="AP7" s="741"/>
      <c r="AQ7" s="741"/>
      <c r="AR7" s="741"/>
      <c r="AS7" s="741"/>
      <c r="AT7" s="741"/>
      <c r="AU7" s="741"/>
      <c r="AV7" s="741"/>
      <c r="AW7" s="741"/>
      <c r="AX7" s="741"/>
      <c r="AY7" s="741"/>
      <c r="AZ7" s="741"/>
      <c r="BA7" s="741"/>
      <c r="BB7" s="741"/>
      <c r="BC7" s="741"/>
      <c r="BD7" s="741"/>
      <c r="BE7" s="741"/>
      <c r="BF7" s="741"/>
      <c r="BG7" s="741"/>
      <c r="BH7" s="741"/>
      <c r="BI7" s="741"/>
      <c r="BJ7" s="741"/>
      <c r="BK7" s="741"/>
      <c r="BL7" s="741"/>
      <c r="BM7" s="741"/>
      <c r="BN7" s="741"/>
      <c r="BO7" s="741"/>
      <c r="BP7" s="741"/>
      <c r="BQ7" s="741"/>
      <c r="BR7" s="741"/>
      <c r="BS7" s="741"/>
      <c r="BT7" s="741"/>
      <c r="BU7" s="741"/>
      <c r="BV7" s="741"/>
      <c r="BW7" s="741"/>
      <c r="BX7" s="741"/>
      <c r="BY7" s="741"/>
      <c r="BZ7" s="741"/>
      <c r="CA7" s="741"/>
      <c r="CB7" s="741"/>
      <c r="CC7" s="741"/>
      <c r="CD7" s="741"/>
      <c r="CE7" s="741"/>
      <c r="CF7" s="741"/>
      <c r="CG7" s="741"/>
      <c r="CH7" s="741"/>
      <c r="CI7" s="741"/>
      <c r="CJ7" s="741"/>
      <c r="CK7" s="741"/>
      <c r="CL7" s="741"/>
      <c r="CM7" s="741"/>
      <c r="CN7" s="741"/>
      <c r="CO7" s="741"/>
      <c r="CP7" s="741"/>
      <c r="CQ7" s="741"/>
      <c r="CR7" s="741"/>
      <c r="CS7" s="741"/>
      <c r="CT7" s="741"/>
      <c r="CU7" s="741"/>
      <c r="CV7" s="741"/>
      <c r="CW7" s="741"/>
      <c r="CX7" s="741"/>
      <c r="CY7" s="741"/>
      <c r="CZ7" s="741"/>
      <c r="DA7" s="741"/>
      <c r="DB7" s="741"/>
      <c r="DC7" s="741"/>
      <c r="DD7" s="741"/>
      <c r="DE7" s="741"/>
      <c r="DF7" s="741"/>
      <c r="DG7" s="741"/>
      <c r="DH7" s="741"/>
      <c r="DI7" s="741"/>
      <c r="DJ7" s="741"/>
      <c r="DK7" s="741"/>
      <c r="DL7" s="741"/>
      <c r="DM7" s="741"/>
      <c r="DN7" s="741"/>
      <c r="DO7" s="741"/>
      <c r="DP7" s="741"/>
      <c r="DQ7" s="741"/>
      <c r="DR7" s="741"/>
      <c r="DS7" s="741"/>
      <c r="DT7" s="741"/>
      <c r="DU7" s="741"/>
      <c r="DV7" s="741"/>
      <c r="DW7" s="741"/>
      <c r="DX7" s="741"/>
      <c r="DY7" s="741"/>
      <c r="DZ7" s="741"/>
      <c r="EA7" s="741"/>
      <c r="EB7" s="741"/>
      <c r="EC7" s="741"/>
      <c r="ED7" s="741"/>
      <c r="EE7" s="741"/>
      <c r="EF7" s="741"/>
      <c r="EG7" s="741"/>
      <c r="EH7" s="741"/>
      <c r="EI7" s="741"/>
      <c r="EJ7" s="741"/>
      <c r="EK7" s="741"/>
      <c r="EL7" s="741"/>
      <c r="EM7" s="741"/>
      <c r="EN7" s="741"/>
      <c r="EO7" s="741"/>
      <c r="EP7" s="741"/>
      <c r="EQ7" s="741"/>
      <c r="ER7" s="741"/>
      <c r="ES7" s="741"/>
      <c r="ET7" s="741"/>
      <c r="EU7" s="741"/>
      <c r="EV7" s="741"/>
      <c r="EW7" s="741"/>
      <c r="EX7" s="741"/>
      <c r="EY7" s="741"/>
      <c r="EZ7" s="741"/>
      <c r="FA7" s="741"/>
      <c r="FB7" s="741"/>
      <c r="FC7" s="741"/>
      <c r="FD7" s="741"/>
      <c r="FE7" s="741"/>
      <c r="FF7" s="741"/>
      <c r="FG7" s="741"/>
      <c r="FH7" s="741"/>
      <c r="FI7" s="741"/>
      <c r="FJ7" s="741"/>
      <c r="FK7" s="741"/>
      <c r="FL7" s="741"/>
      <c r="FM7" s="741"/>
      <c r="FN7" s="741"/>
      <c r="FO7" s="741"/>
      <c r="FP7" s="741"/>
      <c r="FQ7" s="741"/>
      <c r="FR7" s="741"/>
      <c r="FS7" s="741"/>
      <c r="FT7" s="741"/>
      <c r="FU7" s="741"/>
      <c r="FV7" s="741"/>
      <c r="FW7" s="741"/>
      <c r="FX7" s="741"/>
      <c r="FY7" s="741"/>
      <c r="FZ7" s="741"/>
      <c r="GA7" s="741"/>
      <c r="GB7" s="741"/>
      <c r="GC7" s="741"/>
      <c r="GD7" s="741"/>
      <c r="GE7" s="741"/>
      <c r="GF7" s="741"/>
      <c r="GG7" s="741"/>
      <c r="GH7" s="741"/>
      <c r="GI7" s="741"/>
      <c r="GJ7" s="741"/>
      <c r="GK7" s="741"/>
      <c r="GL7" s="741"/>
      <c r="GM7" s="741"/>
      <c r="GN7" s="741"/>
      <c r="GO7" s="741"/>
      <c r="GP7" s="741"/>
      <c r="GQ7" s="741"/>
      <c r="GR7" s="741"/>
      <c r="GS7" s="741"/>
      <c r="GT7" s="741"/>
      <c r="GU7" s="741"/>
      <c r="GV7" s="741"/>
      <c r="GW7" s="741"/>
      <c r="GX7" s="741"/>
      <c r="GY7" s="741"/>
      <c r="GZ7" s="741"/>
      <c r="HA7" s="741"/>
      <c r="HB7" s="741"/>
      <c r="HC7" s="741"/>
      <c r="HD7" s="741"/>
      <c r="HE7" s="741"/>
      <c r="HF7" s="741"/>
      <c r="HG7" s="741"/>
      <c r="HH7" s="741"/>
      <c r="HI7" s="741"/>
      <c r="HJ7" s="741"/>
      <c r="HK7" s="741"/>
      <c r="HL7" s="741"/>
      <c r="HM7" s="741"/>
      <c r="HN7" s="741"/>
      <c r="HO7" s="741"/>
      <c r="HP7" s="741"/>
      <c r="HQ7" s="741"/>
      <c r="HR7" s="741"/>
      <c r="HS7" s="741"/>
      <c r="HT7" s="741"/>
      <c r="HU7" s="741"/>
      <c r="HV7" s="741"/>
      <c r="HW7" s="741"/>
      <c r="HX7" s="741"/>
      <c r="HY7" s="741"/>
      <c r="HZ7" s="741"/>
      <c r="IA7" s="741"/>
      <c r="IB7" s="741"/>
      <c r="IC7" s="741"/>
      <c r="ID7" s="741"/>
      <c r="IE7" s="741"/>
      <c r="IF7" s="741"/>
      <c r="IG7" s="741"/>
      <c r="IH7" s="741"/>
      <c r="II7" s="741"/>
      <c r="IJ7" s="741"/>
      <c r="IK7" s="741"/>
      <c r="IL7" s="741"/>
      <c r="IM7" s="741"/>
      <c r="IN7" s="741"/>
      <c r="IO7" s="741"/>
      <c r="IP7" s="741"/>
      <c r="IQ7" s="741"/>
      <c r="IR7" s="741"/>
      <c r="IS7" s="741"/>
      <c r="IT7" s="741"/>
      <c r="IU7" s="741"/>
      <c r="IV7" s="741"/>
      <c r="IW7" s="741"/>
      <c r="IX7" s="741"/>
      <c r="IY7" s="741"/>
      <c r="IZ7" s="741"/>
      <c r="JA7" s="741"/>
      <c r="JB7" s="741"/>
      <c r="JC7" s="741"/>
      <c r="JD7" s="741"/>
      <c r="JE7" s="741"/>
      <c r="JF7" s="741"/>
      <c r="JG7" s="741"/>
      <c r="JH7" s="741"/>
      <c r="JI7" s="741"/>
      <c r="JJ7" s="741"/>
      <c r="JK7" s="741"/>
      <c r="JL7" s="741"/>
      <c r="JM7" s="741"/>
      <c r="JN7" s="741"/>
      <c r="JO7" s="741"/>
      <c r="JP7" s="741"/>
      <c r="JQ7" s="741"/>
      <c r="JR7" s="741"/>
      <c r="JS7" s="741"/>
      <c r="JT7" s="741"/>
      <c r="JU7" s="741"/>
      <c r="JV7" s="741"/>
      <c r="JW7" s="741"/>
      <c r="JX7" s="741"/>
      <c r="JY7" s="741"/>
      <c r="JZ7" s="741"/>
      <c r="KA7" s="741"/>
      <c r="KB7" s="741"/>
      <c r="KC7" s="741"/>
      <c r="KD7" s="741"/>
      <c r="KE7" s="741"/>
      <c r="KF7" s="741"/>
      <c r="KG7" s="741"/>
      <c r="KH7" s="741"/>
      <c r="KI7" s="741"/>
      <c r="KJ7" s="741"/>
      <c r="KK7" s="741"/>
      <c r="KL7" s="741"/>
      <c r="KM7" s="741"/>
      <c r="KN7" s="741"/>
      <c r="KO7" s="741"/>
      <c r="KP7" s="741"/>
      <c r="KQ7" s="741"/>
      <c r="KR7" s="741"/>
      <c r="KS7" s="741"/>
      <c r="KT7" s="741"/>
      <c r="KU7" s="741"/>
      <c r="KV7" s="741"/>
      <c r="KW7" s="741"/>
      <c r="KX7" s="741"/>
      <c r="KY7" s="741"/>
      <c r="KZ7" s="741"/>
      <c r="LA7" s="741"/>
      <c r="LB7" s="741"/>
      <c r="LC7" s="741"/>
      <c r="LD7" s="741"/>
      <c r="LE7" s="741"/>
      <c r="LF7" s="741"/>
      <c r="LG7" s="741"/>
    </row>
    <row r="8" spans="1:319" s="742" customFormat="1" ht="16" x14ac:dyDescent="0.2">
      <c r="A8" s="646" t="s">
        <v>69</v>
      </c>
      <c r="B8" s="908" t="s">
        <v>49</v>
      </c>
      <c r="C8" s="72" t="s">
        <v>64</v>
      </c>
      <c r="D8" s="72" t="s">
        <v>42</v>
      </c>
      <c r="E8" s="682" t="s">
        <v>65</v>
      </c>
      <c r="F8" s="682" t="s">
        <v>70</v>
      </c>
      <c r="G8" s="61" t="s">
        <v>44</v>
      </c>
      <c r="H8" s="108" t="s">
        <v>45</v>
      </c>
      <c r="I8" s="61" t="s">
        <v>53</v>
      </c>
      <c r="J8" s="61" t="s">
        <v>54</v>
      </c>
      <c r="K8" s="741"/>
      <c r="L8" s="741"/>
      <c r="M8" s="741"/>
      <c r="N8" s="741"/>
      <c r="O8" s="741"/>
      <c r="P8" s="741"/>
      <c r="Q8" s="741"/>
      <c r="R8" s="741"/>
      <c r="S8" s="741"/>
      <c r="T8" s="741"/>
      <c r="U8" s="741"/>
      <c r="V8" s="741"/>
      <c r="W8" s="741"/>
      <c r="X8" s="741"/>
      <c r="Y8" s="741"/>
      <c r="Z8" s="741"/>
      <c r="AA8" s="741"/>
      <c r="AB8" s="741"/>
      <c r="AC8" s="741"/>
      <c r="AD8" s="741"/>
      <c r="AE8" s="741"/>
      <c r="AF8" s="741"/>
      <c r="AG8" s="741"/>
      <c r="AH8" s="741"/>
      <c r="AI8" s="741"/>
      <c r="AJ8" s="741"/>
      <c r="AK8" s="741"/>
      <c r="AL8" s="741"/>
      <c r="AM8" s="741"/>
      <c r="AN8" s="741"/>
      <c r="AO8" s="741"/>
      <c r="AP8" s="741"/>
      <c r="AQ8" s="741"/>
      <c r="AR8" s="741"/>
      <c r="AS8" s="741"/>
      <c r="AT8" s="741"/>
      <c r="AU8" s="741"/>
      <c r="AV8" s="741"/>
      <c r="AW8" s="741"/>
      <c r="AX8" s="741"/>
      <c r="AY8" s="741"/>
      <c r="AZ8" s="741"/>
      <c r="BA8" s="741"/>
      <c r="BB8" s="741"/>
      <c r="BC8" s="741"/>
      <c r="BD8" s="741"/>
      <c r="BE8" s="741"/>
      <c r="BF8" s="741"/>
      <c r="BG8" s="741"/>
      <c r="BH8" s="741"/>
      <c r="BI8" s="741"/>
      <c r="BJ8" s="741"/>
      <c r="BK8" s="741"/>
      <c r="BL8" s="741"/>
      <c r="BM8" s="741"/>
      <c r="BN8" s="741"/>
      <c r="BO8" s="741"/>
      <c r="BP8" s="741"/>
      <c r="BQ8" s="741"/>
      <c r="BR8" s="741"/>
      <c r="BS8" s="741"/>
      <c r="BT8" s="741"/>
      <c r="BU8" s="741"/>
      <c r="BV8" s="741"/>
      <c r="BW8" s="741"/>
      <c r="BX8" s="741"/>
      <c r="BY8" s="741"/>
      <c r="BZ8" s="741"/>
      <c r="CA8" s="741"/>
      <c r="CB8" s="741"/>
      <c r="CC8" s="741"/>
      <c r="CD8" s="741"/>
      <c r="CE8" s="741"/>
      <c r="CF8" s="741"/>
      <c r="CG8" s="741"/>
      <c r="CH8" s="741"/>
      <c r="CI8" s="741"/>
      <c r="CJ8" s="741"/>
      <c r="CK8" s="741"/>
      <c r="CL8" s="741"/>
      <c r="CM8" s="741"/>
      <c r="CN8" s="741"/>
      <c r="CO8" s="741"/>
      <c r="CP8" s="741"/>
      <c r="CQ8" s="741"/>
      <c r="CR8" s="741"/>
      <c r="CS8" s="741"/>
      <c r="CT8" s="741"/>
      <c r="CU8" s="741"/>
      <c r="CV8" s="741"/>
      <c r="CW8" s="741"/>
      <c r="CX8" s="741"/>
      <c r="CY8" s="741"/>
      <c r="CZ8" s="741"/>
      <c r="DA8" s="741"/>
      <c r="DB8" s="741"/>
      <c r="DC8" s="741"/>
      <c r="DD8" s="741"/>
      <c r="DE8" s="741"/>
      <c r="DF8" s="741"/>
      <c r="DG8" s="741"/>
      <c r="DH8" s="741"/>
      <c r="DI8" s="741"/>
      <c r="DJ8" s="741"/>
      <c r="DK8" s="741"/>
      <c r="DL8" s="741"/>
      <c r="DM8" s="741"/>
      <c r="DN8" s="741"/>
      <c r="DO8" s="741"/>
      <c r="DP8" s="741"/>
      <c r="DQ8" s="741"/>
      <c r="DR8" s="741"/>
      <c r="DS8" s="741"/>
      <c r="DT8" s="741"/>
      <c r="DU8" s="741"/>
      <c r="DV8" s="741"/>
      <c r="DW8" s="741"/>
      <c r="DX8" s="741"/>
      <c r="DY8" s="741"/>
      <c r="DZ8" s="741"/>
      <c r="EA8" s="741"/>
      <c r="EB8" s="741"/>
      <c r="EC8" s="741"/>
      <c r="ED8" s="741"/>
      <c r="EE8" s="741"/>
      <c r="EF8" s="741"/>
      <c r="EG8" s="741"/>
      <c r="EH8" s="741"/>
      <c r="EI8" s="741"/>
      <c r="EJ8" s="741"/>
      <c r="EK8" s="741"/>
      <c r="EL8" s="741"/>
      <c r="EM8" s="741"/>
      <c r="EN8" s="741"/>
      <c r="EO8" s="741"/>
      <c r="EP8" s="741"/>
      <c r="EQ8" s="741"/>
      <c r="ER8" s="741"/>
      <c r="ES8" s="741"/>
      <c r="ET8" s="741"/>
      <c r="EU8" s="741"/>
      <c r="EV8" s="741"/>
      <c r="EW8" s="741"/>
      <c r="EX8" s="741"/>
      <c r="EY8" s="741"/>
      <c r="EZ8" s="741"/>
      <c r="FA8" s="741"/>
      <c r="FB8" s="741"/>
      <c r="FC8" s="741"/>
      <c r="FD8" s="741"/>
      <c r="FE8" s="741"/>
      <c r="FF8" s="741"/>
      <c r="FG8" s="741"/>
      <c r="FH8" s="741"/>
      <c r="FI8" s="741"/>
      <c r="FJ8" s="741"/>
      <c r="FK8" s="741"/>
      <c r="FL8" s="741"/>
      <c r="FM8" s="741"/>
      <c r="FN8" s="741"/>
      <c r="FO8" s="741"/>
      <c r="FP8" s="741"/>
      <c r="FQ8" s="741"/>
      <c r="FR8" s="741"/>
      <c r="FS8" s="741"/>
      <c r="FT8" s="741"/>
      <c r="FU8" s="741"/>
      <c r="FV8" s="741"/>
      <c r="FW8" s="741"/>
      <c r="FX8" s="741"/>
      <c r="FY8" s="741"/>
      <c r="FZ8" s="741"/>
      <c r="GA8" s="741"/>
      <c r="GB8" s="741"/>
      <c r="GC8" s="741"/>
      <c r="GD8" s="741"/>
      <c r="GE8" s="741"/>
      <c r="GF8" s="741"/>
      <c r="GG8" s="741"/>
      <c r="GH8" s="741"/>
      <c r="GI8" s="741"/>
      <c r="GJ8" s="741"/>
      <c r="GK8" s="741"/>
      <c r="GL8" s="741"/>
      <c r="GM8" s="741"/>
      <c r="GN8" s="741"/>
      <c r="GO8" s="741"/>
      <c r="GP8" s="741"/>
      <c r="GQ8" s="741"/>
      <c r="GR8" s="741"/>
      <c r="GS8" s="741"/>
      <c r="GT8" s="741"/>
      <c r="GU8" s="741"/>
      <c r="GV8" s="741"/>
      <c r="GW8" s="741"/>
      <c r="GX8" s="741"/>
      <c r="GY8" s="741"/>
      <c r="GZ8" s="741"/>
      <c r="HA8" s="741"/>
      <c r="HB8" s="741"/>
      <c r="HC8" s="741"/>
      <c r="HD8" s="741"/>
      <c r="HE8" s="741"/>
      <c r="HF8" s="741"/>
      <c r="HG8" s="741"/>
      <c r="HH8" s="741"/>
      <c r="HI8" s="741"/>
      <c r="HJ8" s="741"/>
      <c r="HK8" s="741"/>
      <c r="HL8" s="741"/>
      <c r="HM8" s="741"/>
      <c r="HN8" s="741"/>
      <c r="HO8" s="741"/>
      <c r="HP8" s="741"/>
      <c r="HQ8" s="741"/>
      <c r="HR8" s="741"/>
      <c r="HS8" s="741"/>
      <c r="HT8" s="741"/>
      <c r="HU8" s="741"/>
      <c r="HV8" s="741"/>
      <c r="HW8" s="741"/>
      <c r="HX8" s="741"/>
      <c r="HY8" s="741"/>
      <c r="HZ8" s="741"/>
      <c r="IA8" s="741"/>
      <c r="IB8" s="741"/>
      <c r="IC8" s="741"/>
      <c r="ID8" s="741"/>
      <c r="IE8" s="741"/>
      <c r="IF8" s="741"/>
      <c r="IG8" s="741"/>
      <c r="IH8" s="741"/>
      <c r="II8" s="741"/>
      <c r="IJ8" s="741"/>
      <c r="IK8" s="741"/>
      <c r="IL8" s="741"/>
      <c r="IM8" s="741"/>
      <c r="IN8" s="741"/>
      <c r="IO8" s="741"/>
      <c r="IP8" s="741"/>
      <c r="IQ8" s="741"/>
      <c r="IR8" s="741"/>
      <c r="IS8" s="741"/>
      <c r="IT8" s="741"/>
      <c r="IU8" s="741"/>
      <c r="IV8" s="741"/>
      <c r="IW8" s="741"/>
      <c r="IX8" s="741"/>
      <c r="IY8" s="741"/>
      <c r="IZ8" s="741"/>
      <c r="JA8" s="741"/>
      <c r="JB8" s="741"/>
      <c r="JC8" s="741"/>
      <c r="JD8" s="741"/>
      <c r="JE8" s="741"/>
      <c r="JF8" s="741"/>
      <c r="JG8" s="741"/>
      <c r="JH8" s="741"/>
      <c r="JI8" s="741"/>
      <c r="JJ8" s="741"/>
      <c r="JK8" s="741"/>
      <c r="JL8" s="741"/>
      <c r="JM8" s="741"/>
      <c r="JN8" s="741"/>
      <c r="JO8" s="741"/>
      <c r="JP8" s="741"/>
      <c r="JQ8" s="741"/>
      <c r="JR8" s="741"/>
      <c r="JS8" s="741"/>
      <c r="JT8" s="741"/>
      <c r="JU8" s="741"/>
      <c r="JV8" s="741"/>
      <c r="JW8" s="741"/>
      <c r="JX8" s="741"/>
      <c r="JY8" s="741"/>
      <c r="JZ8" s="741"/>
      <c r="KA8" s="741"/>
      <c r="KB8" s="741"/>
      <c r="KC8" s="741"/>
      <c r="KD8" s="741"/>
      <c r="KE8" s="741"/>
      <c r="KF8" s="741"/>
      <c r="KG8" s="741"/>
      <c r="KH8" s="741"/>
      <c r="KI8" s="741"/>
      <c r="KJ8" s="741"/>
      <c r="KK8" s="741"/>
      <c r="KL8" s="741"/>
      <c r="KM8" s="741"/>
      <c r="KN8" s="741"/>
      <c r="KO8" s="741"/>
      <c r="KP8" s="741"/>
      <c r="KQ8" s="741"/>
      <c r="KR8" s="741"/>
      <c r="KS8" s="741"/>
      <c r="KT8" s="741"/>
      <c r="KU8" s="741"/>
      <c r="KV8" s="741"/>
      <c r="KW8" s="741"/>
      <c r="KX8" s="741"/>
      <c r="KY8" s="741"/>
      <c r="KZ8" s="741"/>
      <c r="LA8" s="741"/>
      <c r="LB8" s="741"/>
      <c r="LC8" s="741"/>
      <c r="LD8" s="741"/>
      <c r="LE8" s="741"/>
      <c r="LF8" s="741"/>
      <c r="LG8" s="741"/>
    </row>
    <row r="9" spans="1:319" s="742" customFormat="1" ht="16" x14ac:dyDescent="0.2">
      <c r="A9" s="646" t="s">
        <v>71</v>
      </c>
      <c r="B9" s="184" t="s">
        <v>56</v>
      </c>
      <c r="C9" s="72" t="s">
        <v>64</v>
      </c>
      <c r="D9" s="72" t="s">
        <v>42</v>
      </c>
      <c r="E9" s="682" t="s">
        <v>65</v>
      </c>
      <c r="F9" s="682" t="s">
        <v>70</v>
      </c>
      <c r="G9" s="61" t="s">
        <v>44</v>
      </c>
      <c r="H9" s="108" t="s">
        <v>45</v>
      </c>
      <c r="I9" s="61" t="s">
        <v>53</v>
      </c>
      <c r="J9" s="61" t="s">
        <v>57</v>
      </c>
      <c r="K9" s="741"/>
      <c r="L9" s="741"/>
      <c r="M9" s="741"/>
      <c r="N9" s="741"/>
      <c r="O9" s="741"/>
      <c r="P9" s="741"/>
      <c r="Q9" s="741"/>
      <c r="R9" s="741"/>
      <c r="S9" s="741"/>
      <c r="T9" s="741"/>
      <c r="U9" s="741"/>
      <c r="V9" s="741"/>
      <c r="W9" s="741"/>
      <c r="X9" s="741"/>
      <c r="Y9" s="741"/>
      <c r="Z9" s="741"/>
      <c r="AA9" s="741"/>
      <c r="AB9" s="741"/>
      <c r="AC9" s="741"/>
      <c r="AD9" s="741"/>
      <c r="AE9" s="741"/>
      <c r="AF9" s="741"/>
      <c r="AG9" s="741"/>
      <c r="AH9" s="741"/>
      <c r="AI9" s="741"/>
      <c r="AJ9" s="741"/>
      <c r="AK9" s="741"/>
      <c r="AL9" s="741"/>
      <c r="AM9" s="741"/>
      <c r="AN9" s="741"/>
      <c r="AO9" s="741"/>
      <c r="AP9" s="741"/>
      <c r="AQ9" s="741"/>
      <c r="AR9" s="741"/>
      <c r="AS9" s="741"/>
      <c r="AT9" s="741"/>
      <c r="AU9" s="741"/>
      <c r="AV9" s="741"/>
      <c r="AW9" s="741"/>
      <c r="AX9" s="741"/>
      <c r="AY9" s="741"/>
      <c r="AZ9" s="741"/>
      <c r="BA9" s="741"/>
      <c r="BB9" s="741"/>
      <c r="BC9" s="741"/>
      <c r="BD9" s="741"/>
      <c r="BE9" s="741"/>
      <c r="BF9" s="741"/>
      <c r="BG9" s="741"/>
      <c r="BH9" s="741"/>
      <c r="BI9" s="741"/>
      <c r="BJ9" s="741"/>
      <c r="BK9" s="741"/>
      <c r="BL9" s="741"/>
      <c r="BM9" s="741"/>
      <c r="BN9" s="741"/>
      <c r="BO9" s="741"/>
      <c r="BP9" s="741"/>
      <c r="BQ9" s="741"/>
      <c r="BR9" s="741"/>
      <c r="BS9" s="741"/>
      <c r="BT9" s="741"/>
      <c r="BU9" s="741"/>
      <c r="BV9" s="741"/>
      <c r="BW9" s="741"/>
      <c r="BX9" s="741"/>
      <c r="BY9" s="741"/>
      <c r="BZ9" s="741"/>
      <c r="CA9" s="741"/>
      <c r="CB9" s="741"/>
      <c r="CC9" s="741"/>
      <c r="CD9" s="741"/>
      <c r="CE9" s="741"/>
      <c r="CF9" s="741"/>
      <c r="CG9" s="741"/>
      <c r="CH9" s="741"/>
      <c r="CI9" s="741"/>
      <c r="CJ9" s="741"/>
      <c r="CK9" s="741"/>
      <c r="CL9" s="741"/>
      <c r="CM9" s="741"/>
      <c r="CN9" s="741"/>
      <c r="CO9" s="741"/>
      <c r="CP9" s="741"/>
      <c r="CQ9" s="741"/>
      <c r="CR9" s="741"/>
      <c r="CS9" s="741"/>
      <c r="CT9" s="741"/>
      <c r="CU9" s="741"/>
      <c r="CV9" s="741"/>
      <c r="CW9" s="741"/>
      <c r="CX9" s="741"/>
      <c r="CY9" s="741"/>
      <c r="CZ9" s="741"/>
      <c r="DA9" s="741"/>
      <c r="DB9" s="741"/>
      <c r="DC9" s="741"/>
      <c r="DD9" s="741"/>
      <c r="DE9" s="741"/>
      <c r="DF9" s="741"/>
      <c r="DG9" s="741"/>
      <c r="DH9" s="741"/>
      <c r="DI9" s="741"/>
      <c r="DJ9" s="741"/>
      <c r="DK9" s="741"/>
      <c r="DL9" s="741"/>
      <c r="DM9" s="741"/>
      <c r="DN9" s="741"/>
      <c r="DO9" s="741"/>
      <c r="DP9" s="741"/>
      <c r="DQ9" s="741"/>
      <c r="DR9" s="741"/>
      <c r="DS9" s="741"/>
      <c r="DT9" s="741"/>
      <c r="DU9" s="741"/>
      <c r="DV9" s="741"/>
      <c r="DW9" s="741"/>
      <c r="DX9" s="741"/>
      <c r="DY9" s="741"/>
      <c r="DZ9" s="741"/>
      <c r="EA9" s="741"/>
      <c r="EB9" s="741"/>
      <c r="EC9" s="741"/>
      <c r="ED9" s="741"/>
      <c r="EE9" s="741"/>
      <c r="EF9" s="741"/>
      <c r="EG9" s="741"/>
      <c r="EH9" s="741"/>
      <c r="EI9" s="741"/>
      <c r="EJ9" s="741"/>
      <c r="EK9" s="741"/>
      <c r="EL9" s="741"/>
      <c r="EM9" s="741"/>
      <c r="EN9" s="741"/>
      <c r="EO9" s="741"/>
      <c r="EP9" s="741"/>
      <c r="EQ9" s="741"/>
      <c r="ER9" s="741"/>
      <c r="ES9" s="741"/>
      <c r="ET9" s="741"/>
      <c r="EU9" s="741"/>
      <c r="EV9" s="741"/>
      <c r="EW9" s="741"/>
      <c r="EX9" s="741"/>
      <c r="EY9" s="741"/>
      <c r="EZ9" s="741"/>
      <c r="FA9" s="741"/>
      <c r="FB9" s="741"/>
      <c r="FC9" s="741"/>
      <c r="FD9" s="741"/>
      <c r="FE9" s="741"/>
      <c r="FF9" s="741"/>
      <c r="FG9" s="741"/>
      <c r="FH9" s="741"/>
      <c r="FI9" s="741"/>
      <c r="FJ9" s="741"/>
      <c r="FK9" s="741"/>
      <c r="FL9" s="741"/>
      <c r="FM9" s="741"/>
      <c r="FN9" s="741"/>
      <c r="FO9" s="741"/>
      <c r="FP9" s="741"/>
      <c r="FQ9" s="741"/>
      <c r="FR9" s="741"/>
      <c r="FS9" s="741"/>
      <c r="FT9" s="741"/>
      <c r="FU9" s="741"/>
      <c r="FV9" s="741"/>
      <c r="FW9" s="741"/>
      <c r="FX9" s="741"/>
      <c r="FY9" s="741"/>
      <c r="FZ9" s="741"/>
      <c r="GA9" s="741"/>
      <c r="GB9" s="741"/>
      <c r="GC9" s="741"/>
      <c r="GD9" s="741"/>
      <c r="GE9" s="741"/>
      <c r="GF9" s="741"/>
      <c r="GG9" s="741"/>
      <c r="GH9" s="741"/>
      <c r="GI9" s="741"/>
      <c r="GJ9" s="741"/>
      <c r="GK9" s="741"/>
      <c r="GL9" s="741"/>
      <c r="GM9" s="741"/>
      <c r="GN9" s="741"/>
      <c r="GO9" s="741"/>
      <c r="GP9" s="741"/>
      <c r="GQ9" s="741"/>
      <c r="GR9" s="741"/>
      <c r="GS9" s="741"/>
      <c r="GT9" s="741"/>
      <c r="GU9" s="741"/>
      <c r="GV9" s="741"/>
      <c r="GW9" s="741"/>
      <c r="GX9" s="741"/>
      <c r="GY9" s="741"/>
      <c r="GZ9" s="741"/>
      <c r="HA9" s="741"/>
      <c r="HB9" s="741"/>
      <c r="HC9" s="741"/>
      <c r="HD9" s="741"/>
      <c r="HE9" s="741"/>
      <c r="HF9" s="741"/>
      <c r="HG9" s="741"/>
      <c r="HH9" s="741"/>
      <c r="HI9" s="741"/>
      <c r="HJ9" s="741"/>
      <c r="HK9" s="741"/>
      <c r="HL9" s="741"/>
      <c r="HM9" s="741"/>
      <c r="HN9" s="741"/>
      <c r="HO9" s="741"/>
      <c r="HP9" s="741"/>
      <c r="HQ9" s="741"/>
      <c r="HR9" s="741"/>
      <c r="HS9" s="741"/>
      <c r="HT9" s="741"/>
      <c r="HU9" s="741"/>
      <c r="HV9" s="741"/>
      <c r="HW9" s="741"/>
      <c r="HX9" s="741"/>
      <c r="HY9" s="741"/>
      <c r="HZ9" s="741"/>
      <c r="IA9" s="741"/>
      <c r="IB9" s="741"/>
      <c r="IC9" s="741"/>
      <c r="ID9" s="741"/>
      <c r="IE9" s="741"/>
      <c r="IF9" s="741"/>
      <c r="IG9" s="741"/>
      <c r="IH9" s="741"/>
      <c r="II9" s="741"/>
      <c r="IJ9" s="741"/>
      <c r="IK9" s="741"/>
      <c r="IL9" s="741"/>
      <c r="IM9" s="741"/>
      <c r="IN9" s="741"/>
      <c r="IO9" s="741"/>
      <c r="IP9" s="741"/>
      <c r="IQ9" s="741"/>
      <c r="IR9" s="741"/>
      <c r="IS9" s="741"/>
      <c r="IT9" s="741"/>
      <c r="IU9" s="741"/>
      <c r="IV9" s="741"/>
      <c r="IW9" s="741"/>
      <c r="IX9" s="741"/>
      <c r="IY9" s="741"/>
      <c r="IZ9" s="741"/>
      <c r="JA9" s="741"/>
      <c r="JB9" s="741"/>
      <c r="JC9" s="741"/>
      <c r="JD9" s="741"/>
      <c r="JE9" s="741"/>
      <c r="JF9" s="741"/>
      <c r="JG9" s="741"/>
      <c r="JH9" s="741"/>
      <c r="JI9" s="741"/>
      <c r="JJ9" s="741"/>
      <c r="JK9" s="741"/>
      <c r="JL9" s="741"/>
      <c r="JM9" s="741"/>
      <c r="JN9" s="741"/>
      <c r="JO9" s="741"/>
      <c r="JP9" s="741"/>
      <c r="JQ9" s="741"/>
      <c r="JR9" s="741"/>
      <c r="JS9" s="741"/>
      <c r="JT9" s="741"/>
      <c r="JU9" s="741"/>
      <c r="JV9" s="741"/>
      <c r="JW9" s="741"/>
      <c r="JX9" s="741"/>
      <c r="JY9" s="741"/>
      <c r="JZ9" s="741"/>
      <c r="KA9" s="741"/>
      <c r="KB9" s="741"/>
      <c r="KC9" s="741"/>
      <c r="KD9" s="741"/>
      <c r="KE9" s="741"/>
      <c r="KF9" s="741"/>
      <c r="KG9" s="741"/>
      <c r="KH9" s="741"/>
      <c r="KI9" s="741"/>
      <c r="KJ9" s="741"/>
      <c r="KK9" s="741"/>
      <c r="KL9" s="741"/>
      <c r="KM9" s="741"/>
      <c r="KN9" s="741"/>
      <c r="KO9" s="741"/>
      <c r="KP9" s="741"/>
      <c r="KQ9" s="741"/>
      <c r="KR9" s="741"/>
      <c r="KS9" s="741"/>
      <c r="KT9" s="741"/>
      <c r="KU9" s="741"/>
      <c r="KV9" s="741"/>
      <c r="KW9" s="741"/>
      <c r="KX9" s="741"/>
      <c r="KY9" s="741"/>
      <c r="KZ9" s="741"/>
      <c r="LA9" s="741"/>
      <c r="LB9" s="741"/>
      <c r="LC9" s="741"/>
      <c r="LD9" s="741"/>
      <c r="LE9" s="741"/>
      <c r="LF9" s="741"/>
      <c r="LG9" s="741"/>
    </row>
    <row r="10" spans="1:319" s="82" customFormat="1" x14ac:dyDescent="0.2">
      <c r="A10" s="646" t="s">
        <v>72</v>
      </c>
      <c r="B10" s="184" t="s">
        <v>59</v>
      </c>
      <c r="C10" s="197" t="s">
        <v>64</v>
      </c>
      <c r="D10" s="197" t="s">
        <v>42</v>
      </c>
      <c r="E10" s="679" t="s">
        <v>65</v>
      </c>
      <c r="F10" s="679" t="s">
        <v>65</v>
      </c>
      <c r="G10" s="196" t="s">
        <v>44</v>
      </c>
      <c r="H10" s="238" t="s">
        <v>45</v>
      </c>
      <c r="I10" s="196" t="s">
        <v>46</v>
      </c>
      <c r="J10" s="196" t="s">
        <v>47</v>
      </c>
    </row>
    <row r="11" spans="1:319" s="161" customFormat="1" x14ac:dyDescent="0.2">
      <c r="A11" s="646" t="s">
        <v>73</v>
      </c>
      <c r="B11" s="184" t="s">
        <v>61</v>
      </c>
      <c r="C11" s="72" t="s">
        <v>64</v>
      </c>
      <c r="D11" s="72" t="s">
        <v>42</v>
      </c>
      <c r="E11" s="682" t="s">
        <v>65</v>
      </c>
      <c r="F11" s="682" t="s">
        <v>70</v>
      </c>
      <c r="G11" s="61" t="s">
        <v>44</v>
      </c>
      <c r="H11" s="108" t="s">
        <v>45</v>
      </c>
      <c r="I11" s="61" t="s">
        <v>53</v>
      </c>
      <c r="J11" s="61" t="s">
        <v>62</v>
      </c>
    </row>
    <row r="12" spans="1:319" s="169" customFormat="1" x14ac:dyDescent="0.2">
      <c r="A12" s="63" t="s">
        <v>74</v>
      </c>
      <c r="B12" s="80"/>
      <c r="C12" s="71" t="s">
        <v>75</v>
      </c>
      <c r="D12" s="201" t="s">
        <v>76</v>
      </c>
      <c r="E12" s="58" t="s">
        <v>77</v>
      </c>
      <c r="F12" s="58" t="s">
        <v>78</v>
      </c>
      <c r="G12" s="58" t="s">
        <v>79</v>
      </c>
      <c r="H12" s="57" t="s">
        <v>80</v>
      </c>
      <c r="I12" s="652" t="s">
        <v>81</v>
      </c>
      <c r="J12" s="58" t="s">
        <v>82</v>
      </c>
    </row>
    <row r="13" spans="1:319" s="169" customFormat="1" x14ac:dyDescent="0.2">
      <c r="A13" s="64" t="s">
        <v>83</v>
      </c>
      <c r="B13" s="211"/>
      <c r="C13" s="201" t="s">
        <v>84</v>
      </c>
      <c r="D13" s="201" t="s">
        <v>85</v>
      </c>
      <c r="E13" s="130" t="s">
        <v>86</v>
      </c>
      <c r="F13" s="130" t="s">
        <v>86</v>
      </c>
      <c r="G13" s="130" t="s">
        <v>44</v>
      </c>
      <c r="H13" s="218" t="s">
        <v>45</v>
      </c>
      <c r="I13" s="130" t="s">
        <v>46</v>
      </c>
      <c r="J13" s="130" t="s">
        <v>47</v>
      </c>
    </row>
    <row r="14" spans="1:319" s="169" customFormat="1" x14ac:dyDescent="0.2">
      <c r="A14" s="64" t="s">
        <v>87</v>
      </c>
      <c r="B14" s="226"/>
      <c r="C14" s="197" t="s">
        <v>88</v>
      </c>
      <c r="D14" s="197" t="s">
        <v>89</v>
      </c>
      <c r="E14" s="196" t="s">
        <v>90</v>
      </c>
      <c r="F14" s="196" t="s">
        <v>91</v>
      </c>
      <c r="G14" s="196" t="s">
        <v>92</v>
      </c>
      <c r="H14" s="238" t="s">
        <v>45</v>
      </c>
      <c r="I14" s="196" t="s">
        <v>53</v>
      </c>
      <c r="J14" s="196" t="s">
        <v>62</v>
      </c>
    </row>
    <row r="15" spans="1:319" s="281" customFormat="1" x14ac:dyDescent="0.2">
      <c r="A15" s="84" t="s">
        <v>93</v>
      </c>
      <c r="B15" s="84"/>
      <c r="C15" s="91" t="s">
        <v>94</v>
      </c>
      <c r="D15" s="91" t="s">
        <v>95</v>
      </c>
      <c r="E15" s="85" t="s">
        <v>96</v>
      </c>
      <c r="F15" s="85" t="s">
        <v>96</v>
      </c>
      <c r="G15" s="85" t="s">
        <v>44</v>
      </c>
      <c r="H15" s="343" t="s">
        <v>45</v>
      </c>
      <c r="I15" s="85" t="s">
        <v>46</v>
      </c>
      <c r="J15" s="85" t="s">
        <v>47</v>
      </c>
    </row>
    <row r="16" spans="1:319" s="202" customFormat="1" x14ac:dyDescent="0.2">
      <c r="A16" s="64" t="s">
        <v>97</v>
      </c>
      <c r="B16" s="64"/>
      <c r="C16" s="71" t="s">
        <v>98</v>
      </c>
      <c r="D16" s="71" t="s">
        <v>89</v>
      </c>
      <c r="E16" s="58" t="s">
        <v>99</v>
      </c>
      <c r="F16" s="58" t="s">
        <v>99</v>
      </c>
      <c r="G16" s="58" t="s">
        <v>92</v>
      </c>
      <c r="H16" s="57" t="s">
        <v>45</v>
      </c>
      <c r="I16" s="58" t="s">
        <v>100</v>
      </c>
      <c r="J16" s="58" t="s">
        <v>101</v>
      </c>
    </row>
    <row r="17" spans="1:10" s="574" customFormat="1" x14ac:dyDescent="0.2">
      <c r="A17" s="556" t="s">
        <v>102</v>
      </c>
      <c r="B17" s="556"/>
      <c r="C17" s="470" t="s">
        <v>103</v>
      </c>
      <c r="D17" s="470" t="s">
        <v>104</v>
      </c>
      <c r="E17" s="387" t="s">
        <v>105</v>
      </c>
      <c r="F17" s="387" t="s">
        <v>105</v>
      </c>
      <c r="G17" s="387" t="s">
        <v>44</v>
      </c>
      <c r="H17" s="568" t="s">
        <v>45</v>
      </c>
      <c r="I17" s="387" t="s">
        <v>46</v>
      </c>
      <c r="J17" s="387" t="s">
        <v>47</v>
      </c>
    </row>
    <row r="18" spans="1:10" s="126" customFormat="1" x14ac:dyDescent="0.2">
      <c r="A18" s="84" t="s">
        <v>106</v>
      </c>
      <c r="B18" s="123"/>
      <c r="C18" s="91" t="s">
        <v>107</v>
      </c>
      <c r="D18" s="91" t="s">
        <v>108</v>
      </c>
      <c r="E18" s="85" t="s">
        <v>109</v>
      </c>
      <c r="F18" s="85" t="s">
        <v>109</v>
      </c>
      <c r="G18" s="85" t="s">
        <v>44</v>
      </c>
      <c r="H18" s="343" t="s">
        <v>45</v>
      </c>
      <c r="I18" s="85" t="s">
        <v>46</v>
      </c>
      <c r="J18" s="85" t="s">
        <v>47</v>
      </c>
    </row>
    <row r="19" spans="1:10" s="126" customFormat="1" x14ac:dyDescent="0.2">
      <c r="A19" s="84" t="s">
        <v>110</v>
      </c>
      <c r="B19" s="123"/>
      <c r="C19" s="91" t="s">
        <v>111</v>
      </c>
      <c r="D19" s="91" t="s">
        <v>108</v>
      </c>
      <c r="E19" s="85" t="s">
        <v>109</v>
      </c>
      <c r="F19" s="85" t="s">
        <v>109</v>
      </c>
      <c r="G19" s="85" t="s">
        <v>44</v>
      </c>
      <c r="H19" s="343" t="s">
        <v>45</v>
      </c>
      <c r="I19" s="85" t="s">
        <v>46</v>
      </c>
      <c r="J19" s="85" t="s">
        <v>47</v>
      </c>
    </row>
    <row r="20" spans="1:10" s="126" customFormat="1" x14ac:dyDescent="0.2">
      <c r="A20" s="64" t="s">
        <v>112</v>
      </c>
      <c r="B20" s="67"/>
      <c r="C20" s="71" t="s">
        <v>113</v>
      </c>
      <c r="D20" s="71" t="s">
        <v>114</v>
      </c>
      <c r="E20" s="58" t="s">
        <v>86</v>
      </c>
      <c r="F20" s="58" t="s">
        <v>115</v>
      </c>
      <c r="G20" s="58" t="s">
        <v>44</v>
      </c>
      <c r="H20" s="57" t="s">
        <v>45</v>
      </c>
      <c r="I20" s="58" t="s">
        <v>53</v>
      </c>
      <c r="J20" s="58" t="s">
        <v>54</v>
      </c>
    </row>
    <row r="21" spans="1:10" s="281" customFormat="1" x14ac:dyDescent="0.2">
      <c r="A21" s="84" t="s">
        <v>117</v>
      </c>
      <c r="B21" s="123"/>
      <c r="C21" s="91" t="s">
        <v>118</v>
      </c>
      <c r="D21" s="71" t="s">
        <v>114</v>
      </c>
      <c r="E21" s="85" t="s">
        <v>119</v>
      </c>
      <c r="F21" s="85" t="s">
        <v>120</v>
      </c>
      <c r="G21" s="85" t="s">
        <v>44</v>
      </c>
      <c r="H21" s="85" t="s">
        <v>45</v>
      </c>
      <c r="I21" s="85" t="s">
        <v>53</v>
      </c>
      <c r="J21" s="85" t="s">
        <v>54</v>
      </c>
    </row>
    <row r="22" spans="1:10" s="202" customFormat="1" x14ac:dyDescent="0.2">
      <c r="A22" s="84" t="s">
        <v>121</v>
      </c>
      <c r="B22" s="123"/>
      <c r="C22" s="91" t="s">
        <v>118</v>
      </c>
      <c r="D22" s="91" t="s">
        <v>114</v>
      </c>
      <c r="E22" s="85" t="s">
        <v>119</v>
      </c>
      <c r="F22" s="85" t="s">
        <v>119</v>
      </c>
      <c r="G22" s="85" t="s">
        <v>44</v>
      </c>
      <c r="H22" s="85" t="s">
        <v>45</v>
      </c>
      <c r="I22" s="85" t="s">
        <v>46</v>
      </c>
      <c r="J22" s="85" t="s">
        <v>47</v>
      </c>
    </row>
    <row r="23" spans="1:10" s="584" customFormat="1" x14ac:dyDescent="0.2">
      <c r="A23" s="84" t="s">
        <v>122</v>
      </c>
      <c r="B23" s="123"/>
      <c r="C23" s="91" t="s">
        <v>123</v>
      </c>
      <c r="D23" s="91" t="s">
        <v>124</v>
      </c>
      <c r="E23" s="85" t="s">
        <v>125</v>
      </c>
      <c r="F23" s="85" t="s">
        <v>125</v>
      </c>
      <c r="G23" s="85" t="s">
        <v>44</v>
      </c>
      <c r="H23" s="343" t="s">
        <v>45</v>
      </c>
      <c r="I23" s="85" t="s">
        <v>46</v>
      </c>
      <c r="J23" s="85" t="s">
        <v>47</v>
      </c>
    </row>
    <row r="24" spans="1:10" s="125" customFormat="1" x14ac:dyDescent="0.2">
      <c r="A24" s="556" t="s">
        <v>126</v>
      </c>
      <c r="B24" s="65"/>
      <c r="C24" s="470" t="s">
        <v>127</v>
      </c>
      <c r="D24" s="470" t="s">
        <v>128</v>
      </c>
      <c r="E24" s="387" t="s">
        <v>96</v>
      </c>
      <c r="F24" s="387" t="s">
        <v>129</v>
      </c>
      <c r="G24" s="387" t="s">
        <v>44</v>
      </c>
      <c r="H24" s="568" t="s">
        <v>45</v>
      </c>
      <c r="I24" s="387" t="s">
        <v>53</v>
      </c>
      <c r="J24" s="387" t="s">
        <v>54</v>
      </c>
    </row>
    <row r="25" spans="1:10" s="130" customFormat="1" x14ac:dyDescent="0.2">
      <c r="A25" s="84" t="s">
        <v>116</v>
      </c>
      <c r="B25" s="80"/>
      <c r="C25" s="66" t="s">
        <v>130</v>
      </c>
      <c r="D25" s="72" t="s">
        <v>131</v>
      </c>
      <c r="E25" s="61" t="s">
        <v>132</v>
      </c>
      <c r="F25" s="61" t="s">
        <v>133</v>
      </c>
      <c r="G25" s="61" t="s">
        <v>44</v>
      </c>
      <c r="H25" s="61" t="s">
        <v>80</v>
      </c>
      <c r="I25" s="130" t="s">
        <v>134</v>
      </c>
      <c r="J25" s="61" t="s">
        <v>82</v>
      </c>
    </row>
    <row r="26" spans="1:10" s="196" customFormat="1" x14ac:dyDescent="0.2">
      <c r="A26" s="66" t="s">
        <v>135</v>
      </c>
      <c r="B26" s="80"/>
      <c r="C26" s="66" t="s">
        <v>136</v>
      </c>
      <c r="D26" s="72" t="s">
        <v>131</v>
      </c>
      <c r="E26" s="61" t="s">
        <v>137</v>
      </c>
      <c r="F26" s="61" t="s">
        <v>138</v>
      </c>
      <c r="G26" s="61" t="s">
        <v>139</v>
      </c>
      <c r="H26" s="61" t="s">
        <v>80</v>
      </c>
      <c r="I26" s="61" t="s">
        <v>140</v>
      </c>
      <c r="J26" s="61" t="s">
        <v>82</v>
      </c>
    </row>
    <row r="27" spans="1:10" s="196" customFormat="1" x14ac:dyDescent="0.2">
      <c r="A27" s="66" t="s">
        <v>141</v>
      </c>
      <c r="B27" s="80"/>
      <c r="C27" s="66" t="s">
        <v>142</v>
      </c>
      <c r="D27" s="72" t="s">
        <v>131</v>
      </c>
      <c r="E27" s="61" t="s">
        <v>137</v>
      </c>
      <c r="F27" s="61" t="s">
        <v>138</v>
      </c>
      <c r="G27" s="61" t="s">
        <v>139</v>
      </c>
      <c r="H27" s="61" t="s">
        <v>80</v>
      </c>
      <c r="I27" s="61" t="s">
        <v>140</v>
      </c>
      <c r="J27" s="61" t="s">
        <v>82</v>
      </c>
    </row>
    <row r="28" spans="1:10" s="279" customFormat="1" x14ac:dyDescent="0.2">
      <c r="A28" s="84" t="s">
        <v>143</v>
      </c>
      <c r="B28" s="80"/>
      <c r="C28" s="84" t="s">
        <v>144</v>
      </c>
      <c r="D28" s="91" t="s">
        <v>131</v>
      </c>
      <c r="E28" s="85" t="s">
        <v>132</v>
      </c>
      <c r="F28" s="85" t="s">
        <v>133</v>
      </c>
      <c r="G28" s="85" t="s">
        <v>44</v>
      </c>
      <c r="H28" s="85" t="s">
        <v>80</v>
      </c>
      <c r="I28" s="130" t="s">
        <v>134</v>
      </c>
      <c r="J28" s="85" t="s">
        <v>82</v>
      </c>
    </row>
    <row r="29" spans="1:10" s="279" customFormat="1" x14ac:dyDescent="0.2">
      <c r="A29" s="84" t="s">
        <v>145</v>
      </c>
      <c r="B29" s="80"/>
      <c r="C29" s="84" t="s">
        <v>146</v>
      </c>
      <c r="D29" s="91" t="s">
        <v>131</v>
      </c>
      <c r="E29" s="85" t="s">
        <v>132</v>
      </c>
      <c r="F29" s="85" t="s">
        <v>133</v>
      </c>
      <c r="G29" s="85" t="s">
        <v>44</v>
      </c>
      <c r="H29" s="85" t="s">
        <v>80</v>
      </c>
      <c r="I29" s="130" t="s">
        <v>134</v>
      </c>
      <c r="J29" s="85" t="s">
        <v>82</v>
      </c>
    </row>
    <row r="30" spans="1:10" s="196" customFormat="1" x14ac:dyDescent="0.2">
      <c r="A30" s="84" t="s">
        <v>147</v>
      </c>
      <c r="B30" s="80"/>
      <c r="C30" s="66" t="s">
        <v>148</v>
      </c>
      <c r="D30" s="72" t="s">
        <v>131</v>
      </c>
      <c r="E30" s="61" t="s">
        <v>132</v>
      </c>
      <c r="F30" s="61" t="s">
        <v>133</v>
      </c>
      <c r="G30" s="61" t="s">
        <v>44</v>
      </c>
      <c r="H30" s="61" t="s">
        <v>80</v>
      </c>
      <c r="I30" s="130" t="s">
        <v>134</v>
      </c>
      <c r="J30" s="61" t="s">
        <v>82</v>
      </c>
    </row>
    <row r="31" spans="1:10" s="279" customFormat="1" x14ac:dyDescent="0.2">
      <c r="A31" s="114" t="s">
        <v>149</v>
      </c>
      <c r="B31" s="114"/>
      <c r="C31" s="112" t="s">
        <v>150</v>
      </c>
      <c r="D31" s="113" t="s">
        <v>131</v>
      </c>
      <c r="E31" s="117" t="s">
        <v>151</v>
      </c>
      <c r="F31" s="117" t="s">
        <v>151</v>
      </c>
      <c r="G31" s="111" t="s">
        <v>44</v>
      </c>
      <c r="H31" s="111" t="s">
        <v>45</v>
      </c>
      <c r="I31" s="111" t="s">
        <v>46</v>
      </c>
      <c r="J31" s="111" t="s">
        <v>47</v>
      </c>
    </row>
    <row r="32" spans="1:10" s="196" customFormat="1" x14ac:dyDescent="0.2">
      <c r="A32" s="114" t="s">
        <v>152</v>
      </c>
      <c r="B32" s="978"/>
      <c r="C32" s="112" t="s">
        <v>153</v>
      </c>
      <c r="D32" s="113" t="s">
        <v>131</v>
      </c>
      <c r="E32" s="111" t="s">
        <v>154</v>
      </c>
      <c r="F32" s="111" t="s">
        <v>155</v>
      </c>
      <c r="G32" s="111" t="s">
        <v>44</v>
      </c>
      <c r="H32" s="111" t="s">
        <v>45</v>
      </c>
      <c r="I32" s="111" t="s">
        <v>67</v>
      </c>
      <c r="J32" s="111" t="s">
        <v>68</v>
      </c>
    </row>
    <row r="33" spans="1:16" s="86" customFormat="1" x14ac:dyDescent="0.2">
      <c r="A33" s="114" t="s">
        <v>156</v>
      </c>
      <c r="B33" s="978"/>
      <c r="C33" s="112" t="s">
        <v>153</v>
      </c>
      <c r="D33" s="113" t="s">
        <v>131</v>
      </c>
      <c r="E33" s="111" t="s">
        <v>154</v>
      </c>
      <c r="F33" s="111" t="s">
        <v>154</v>
      </c>
      <c r="G33" s="111" t="s">
        <v>44</v>
      </c>
      <c r="H33" s="111" t="s">
        <v>45</v>
      </c>
      <c r="I33" s="111" t="s">
        <v>46</v>
      </c>
      <c r="J33" s="111" t="s">
        <v>47</v>
      </c>
    </row>
    <row r="34" spans="1:16" s="86" customFormat="1" x14ac:dyDescent="0.2">
      <c r="A34" s="114" t="s">
        <v>157</v>
      </c>
      <c r="B34" s="978" t="s">
        <v>158</v>
      </c>
      <c r="C34" s="112" t="s">
        <v>159</v>
      </c>
      <c r="D34" s="113" t="s">
        <v>131</v>
      </c>
      <c r="E34" s="111" t="s">
        <v>160</v>
      </c>
      <c r="F34" s="111" t="s">
        <v>160</v>
      </c>
      <c r="G34" s="111" t="s">
        <v>44</v>
      </c>
      <c r="H34" s="111" t="s">
        <v>45</v>
      </c>
      <c r="I34" s="111" t="s">
        <v>46</v>
      </c>
      <c r="J34" s="111" t="s">
        <v>47</v>
      </c>
    </row>
    <row r="35" spans="1:16" x14ac:dyDescent="0.2">
      <c r="A35" s="112" t="s">
        <v>161</v>
      </c>
      <c r="B35" s="978"/>
      <c r="C35" s="112" t="s">
        <v>162</v>
      </c>
      <c r="D35" s="116" t="s">
        <v>131</v>
      </c>
      <c r="E35" s="111" t="s">
        <v>154</v>
      </c>
      <c r="F35" s="111" t="s">
        <v>155</v>
      </c>
      <c r="G35" s="111" t="s">
        <v>44</v>
      </c>
      <c r="H35" s="111" t="s">
        <v>45</v>
      </c>
      <c r="I35" s="111" t="s">
        <v>67</v>
      </c>
      <c r="J35" s="111" t="s">
        <v>68</v>
      </c>
      <c r="K35" s="162"/>
      <c r="L35" s="162"/>
      <c r="M35" s="162"/>
      <c r="N35" s="162"/>
      <c r="O35" s="162"/>
      <c r="P35" s="162"/>
    </row>
    <row r="36" spans="1:16" s="45" customFormat="1" x14ac:dyDescent="0.2">
      <c r="A36" s="112" t="s">
        <v>163</v>
      </c>
      <c r="B36" s="114"/>
      <c r="C36" s="112" t="s">
        <v>162</v>
      </c>
      <c r="D36" s="116" t="s">
        <v>131</v>
      </c>
      <c r="E36" s="111" t="s">
        <v>154</v>
      </c>
      <c r="F36" s="111" t="s">
        <v>154</v>
      </c>
      <c r="G36" s="111" t="s">
        <v>44</v>
      </c>
      <c r="H36" s="111" t="s">
        <v>45</v>
      </c>
      <c r="I36" s="111" t="s">
        <v>46</v>
      </c>
      <c r="J36" s="111" t="s">
        <v>47</v>
      </c>
    </row>
    <row r="37" spans="1:16" s="86" customFormat="1" x14ac:dyDescent="0.2">
      <c r="A37" s="112" t="s">
        <v>164</v>
      </c>
      <c r="B37" s="114" t="s">
        <v>165</v>
      </c>
      <c r="C37" s="112" t="s">
        <v>166</v>
      </c>
      <c r="D37" s="116" t="s">
        <v>131</v>
      </c>
      <c r="E37" s="111" t="s">
        <v>160</v>
      </c>
      <c r="F37" s="111" t="s">
        <v>160</v>
      </c>
      <c r="G37" s="111" t="s">
        <v>44</v>
      </c>
      <c r="H37" s="111" t="s">
        <v>45</v>
      </c>
      <c r="I37" s="111" t="s">
        <v>46</v>
      </c>
      <c r="J37" s="111" t="s">
        <v>47</v>
      </c>
    </row>
    <row r="38" spans="1:16" s="189" customFormat="1" x14ac:dyDescent="0.2">
      <c r="A38" s="114" t="s">
        <v>167</v>
      </c>
      <c r="B38" s="114"/>
      <c r="C38" s="112" t="s">
        <v>168</v>
      </c>
      <c r="D38" s="113" t="s">
        <v>131</v>
      </c>
      <c r="E38" s="111" t="s">
        <v>160</v>
      </c>
      <c r="F38" s="111" t="s">
        <v>160</v>
      </c>
      <c r="G38" s="117" t="s">
        <v>44</v>
      </c>
      <c r="H38" s="117" t="s">
        <v>45</v>
      </c>
      <c r="I38" s="117" t="s">
        <v>46</v>
      </c>
      <c r="J38" s="117" t="s">
        <v>47</v>
      </c>
    </row>
    <row r="39" spans="1:16" s="58" customFormat="1" x14ac:dyDescent="0.2">
      <c r="A39" s="64" t="s">
        <v>169</v>
      </c>
      <c r="B39" s="64"/>
      <c r="C39" s="71" t="s">
        <v>170</v>
      </c>
      <c r="D39" s="71" t="s">
        <v>131</v>
      </c>
      <c r="E39" s="130" t="s">
        <v>171</v>
      </c>
      <c r="F39" s="58" t="s">
        <v>171</v>
      </c>
      <c r="G39" s="58" t="s">
        <v>92</v>
      </c>
      <c r="H39" s="57" t="s">
        <v>172</v>
      </c>
      <c r="I39" s="58" t="s">
        <v>173</v>
      </c>
      <c r="J39" s="58" t="s">
        <v>174</v>
      </c>
    </row>
    <row r="40" spans="1:16" s="58" customFormat="1" x14ac:dyDescent="0.2">
      <c r="A40" s="64" t="s">
        <v>175</v>
      </c>
      <c r="B40" s="64"/>
      <c r="C40" s="71" t="s">
        <v>176</v>
      </c>
      <c r="D40" s="71" t="s">
        <v>131</v>
      </c>
      <c r="E40" s="130" t="s">
        <v>171</v>
      </c>
      <c r="F40" s="58" t="s">
        <v>177</v>
      </c>
      <c r="G40" s="58" t="s">
        <v>44</v>
      </c>
      <c r="H40" s="57" t="s">
        <v>45</v>
      </c>
      <c r="I40" s="58" t="s">
        <v>53</v>
      </c>
      <c r="J40" s="58" t="s">
        <v>54</v>
      </c>
    </row>
    <row r="41" spans="1:16" x14ac:dyDescent="0.2">
      <c r="A41" s="64" t="s">
        <v>178</v>
      </c>
      <c r="B41" s="64"/>
      <c r="C41" s="71" t="s">
        <v>176</v>
      </c>
      <c r="D41" s="71" t="s">
        <v>131</v>
      </c>
      <c r="E41" s="130" t="s">
        <v>171</v>
      </c>
      <c r="F41" s="58" t="s">
        <v>171</v>
      </c>
      <c r="G41" s="58" t="s">
        <v>44</v>
      </c>
      <c r="H41" s="57" t="s">
        <v>45</v>
      </c>
      <c r="I41" s="58" t="s">
        <v>46</v>
      </c>
      <c r="J41" s="58" t="s">
        <v>47</v>
      </c>
    </row>
    <row r="42" spans="1:16" s="86" customFormat="1" x14ac:dyDescent="0.2">
      <c r="A42" s="64" t="s">
        <v>179</v>
      </c>
      <c r="B42" s="64"/>
      <c r="C42" s="71" t="s">
        <v>176</v>
      </c>
      <c r="D42" s="71" t="s">
        <v>131</v>
      </c>
      <c r="E42" s="130" t="s">
        <v>171</v>
      </c>
      <c r="F42" s="58" t="s">
        <v>177</v>
      </c>
      <c r="G42" s="58" t="s">
        <v>44</v>
      </c>
      <c r="H42" s="57" t="s">
        <v>45</v>
      </c>
      <c r="I42" s="58" t="s">
        <v>53</v>
      </c>
      <c r="J42" s="58" t="s">
        <v>62</v>
      </c>
    </row>
    <row r="43" spans="1:16" s="86" customFormat="1" x14ac:dyDescent="0.2">
      <c r="A43" s="84" t="s">
        <v>180</v>
      </c>
      <c r="B43" s="84" t="s">
        <v>181</v>
      </c>
      <c r="C43" s="64" t="s">
        <v>182</v>
      </c>
      <c r="D43" s="91" t="s">
        <v>131</v>
      </c>
      <c r="E43" s="85" t="s">
        <v>183</v>
      </c>
      <c r="F43" s="85" t="s">
        <v>184</v>
      </c>
      <c r="G43" s="85" t="s">
        <v>44</v>
      </c>
      <c r="H43" s="58" t="s">
        <v>45</v>
      </c>
      <c r="I43" s="85" t="s">
        <v>67</v>
      </c>
      <c r="J43" s="85" t="s">
        <v>68</v>
      </c>
    </row>
    <row r="44" spans="1:16" x14ac:dyDescent="0.2">
      <c r="A44" s="64" t="s">
        <v>185</v>
      </c>
      <c r="B44" s="64" t="s">
        <v>186</v>
      </c>
      <c r="C44" s="64" t="s">
        <v>187</v>
      </c>
      <c r="D44" s="91" t="s">
        <v>131</v>
      </c>
      <c r="E44" s="85" t="s">
        <v>188</v>
      </c>
      <c r="F44" s="85" t="s">
        <v>189</v>
      </c>
      <c r="G44" s="85" t="s">
        <v>44</v>
      </c>
      <c r="H44" s="58" t="s">
        <v>45</v>
      </c>
      <c r="I44" s="85" t="s">
        <v>67</v>
      </c>
      <c r="J44" s="85" t="s">
        <v>68</v>
      </c>
    </row>
    <row r="45" spans="1:16" s="86" customFormat="1" x14ac:dyDescent="0.2">
      <c r="A45" s="64" t="s">
        <v>190</v>
      </c>
      <c r="B45" s="64" t="s">
        <v>191</v>
      </c>
      <c r="C45" s="64" t="s">
        <v>187</v>
      </c>
      <c r="D45" s="91" t="s">
        <v>131</v>
      </c>
      <c r="E45" s="85" t="s">
        <v>188</v>
      </c>
      <c r="F45" s="85" t="s">
        <v>188</v>
      </c>
      <c r="G45" s="85" t="s">
        <v>44</v>
      </c>
      <c r="H45" s="58" t="s">
        <v>45</v>
      </c>
      <c r="I45" s="85" t="s">
        <v>46</v>
      </c>
      <c r="J45" s="85" t="s">
        <v>47</v>
      </c>
    </row>
    <row r="46" spans="1:16" s="128" customFormat="1" x14ac:dyDescent="0.2">
      <c r="A46" s="66" t="s">
        <v>192</v>
      </c>
      <c r="B46" s="84"/>
      <c r="C46" s="72" t="s">
        <v>193</v>
      </c>
      <c r="D46" s="91" t="s">
        <v>131</v>
      </c>
      <c r="E46" s="85" t="s">
        <v>171</v>
      </c>
      <c r="F46" s="282" t="s">
        <v>171</v>
      </c>
      <c r="G46" s="58" t="s">
        <v>92</v>
      </c>
      <c r="H46" s="57" t="s">
        <v>172</v>
      </c>
      <c r="I46" s="58" t="s">
        <v>173</v>
      </c>
      <c r="J46" s="85" t="s">
        <v>174</v>
      </c>
    </row>
    <row r="47" spans="1:16" s="128" customFormat="1" x14ac:dyDescent="0.2">
      <c r="A47" s="66" t="s">
        <v>194</v>
      </c>
      <c r="B47" s="84"/>
      <c r="C47" s="72" t="s">
        <v>195</v>
      </c>
      <c r="D47" s="91" t="s">
        <v>131</v>
      </c>
      <c r="E47" s="85" t="s">
        <v>171</v>
      </c>
      <c r="F47" s="85"/>
      <c r="G47" s="58"/>
      <c r="H47" s="57"/>
      <c r="I47" s="58"/>
      <c r="J47" s="85"/>
    </row>
    <row r="48" spans="1:16" s="128" customFormat="1" x14ac:dyDescent="0.2">
      <c r="A48" s="66" t="s">
        <v>196</v>
      </c>
      <c r="B48" s="84"/>
      <c r="C48" s="72" t="s">
        <v>195</v>
      </c>
      <c r="D48" s="91" t="s">
        <v>131</v>
      </c>
      <c r="E48" s="85" t="s">
        <v>171</v>
      </c>
      <c r="F48" s="85"/>
      <c r="G48" s="58"/>
      <c r="H48" s="57"/>
      <c r="I48" s="58"/>
      <c r="J48" s="85"/>
    </row>
    <row r="49" spans="1:10" s="46" customFormat="1" x14ac:dyDescent="0.2">
      <c r="A49" s="66" t="s">
        <v>197</v>
      </c>
      <c r="B49" s="84"/>
      <c r="C49" s="72" t="s">
        <v>195</v>
      </c>
      <c r="D49" s="91" t="s">
        <v>131</v>
      </c>
      <c r="E49" s="85" t="s">
        <v>171</v>
      </c>
      <c r="F49" s="85"/>
      <c r="G49" s="58"/>
      <c r="H49" s="57"/>
      <c r="I49" s="58"/>
      <c r="J49" s="85"/>
    </row>
    <row r="50" spans="1:10" s="159" customFormat="1" x14ac:dyDescent="0.2">
      <c r="A50" s="84" t="s">
        <v>198</v>
      </c>
      <c r="B50" s="84" t="s">
        <v>199</v>
      </c>
      <c r="C50" s="91" t="s">
        <v>200</v>
      </c>
      <c r="D50" s="91" t="s">
        <v>131</v>
      </c>
      <c r="E50" s="85" t="s">
        <v>201</v>
      </c>
      <c r="F50" s="85" t="s">
        <v>202</v>
      </c>
      <c r="G50" s="58" t="s">
        <v>44</v>
      </c>
      <c r="H50" s="57" t="s">
        <v>45</v>
      </c>
      <c r="I50" s="58" t="s">
        <v>67</v>
      </c>
      <c r="J50" s="85" t="s">
        <v>68</v>
      </c>
    </row>
    <row r="51" spans="1:10" s="86" customFormat="1" x14ac:dyDescent="0.2">
      <c r="A51" s="84" t="s">
        <v>203</v>
      </c>
      <c r="B51" s="84" t="s">
        <v>204</v>
      </c>
      <c r="C51" s="91" t="s">
        <v>200</v>
      </c>
      <c r="D51" s="91" t="s">
        <v>131</v>
      </c>
      <c r="E51" s="85" t="s">
        <v>201</v>
      </c>
      <c r="F51" s="85" t="s">
        <v>201</v>
      </c>
      <c r="G51" s="58" t="s">
        <v>44</v>
      </c>
      <c r="H51" s="57" t="s">
        <v>45</v>
      </c>
      <c r="I51" s="58" t="s">
        <v>46</v>
      </c>
      <c r="J51" s="85" t="s">
        <v>47</v>
      </c>
    </row>
    <row r="52" spans="1:10" s="86" customFormat="1" x14ac:dyDescent="0.2">
      <c r="A52" s="64" t="s">
        <v>205</v>
      </c>
      <c r="B52" s="211"/>
      <c r="C52" s="201" t="s">
        <v>206</v>
      </c>
      <c r="D52" s="71" t="s">
        <v>131</v>
      </c>
      <c r="E52" s="130" t="s">
        <v>171</v>
      </c>
      <c r="F52" s="58" t="s">
        <v>171</v>
      </c>
      <c r="G52" s="58" t="s">
        <v>92</v>
      </c>
      <c r="H52" s="57" t="s">
        <v>172</v>
      </c>
      <c r="I52" s="58" t="s">
        <v>173</v>
      </c>
      <c r="J52" s="58" t="s">
        <v>174</v>
      </c>
    </row>
    <row r="53" spans="1:10" s="86" customFormat="1" x14ac:dyDescent="0.2">
      <c r="A53" s="64" t="s">
        <v>207</v>
      </c>
      <c r="B53" s="211"/>
      <c r="C53" s="201" t="s">
        <v>208</v>
      </c>
      <c r="D53" s="71" t="s">
        <v>131</v>
      </c>
      <c r="E53" s="130" t="s">
        <v>171</v>
      </c>
      <c r="F53" s="58" t="s">
        <v>177</v>
      </c>
      <c r="G53" s="58" t="s">
        <v>44</v>
      </c>
      <c r="H53" s="57" t="s">
        <v>45</v>
      </c>
      <c r="I53" s="58" t="s">
        <v>53</v>
      </c>
      <c r="J53" s="58" t="s">
        <v>54</v>
      </c>
    </row>
    <row r="54" spans="1:10" s="159" customFormat="1" x14ac:dyDescent="0.2">
      <c r="A54" s="64" t="s">
        <v>209</v>
      </c>
      <c r="B54" s="211"/>
      <c r="C54" s="201" t="s">
        <v>208</v>
      </c>
      <c r="D54" s="71" t="s">
        <v>131</v>
      </c>
      <c r="E54" s="130" t="s">
        <v>171</v>
      </c>
      <c r="F54" s="58" t="s">
        <v>171</v>
      </c>
      <c r="G54" s="58" t="s">
        <v>44</v>
      </c>
      <c r="H54" s="57" t="s">
        <v>45</v>
      </c>
      <c r="I54" s="58" t="s">
        <v>46</v>
      </c>
      <c r="J54" s="58" t="s">
        <v>47</v>
      </c>
    </row>
    <row r="55" spans="1:10" s="86" customFormat="1" x14ac:dyDescent="0.2">
      <c r="A55" s="64" t="s">
        <v>210</v>
      </c>
      <c r="B55" s="211"/>
      <c r="C55" s="201" t="s">
        <v>208</v>
      </c>
      <c r="D55" s="71" t="s">
        <v>131</v>
      </c>
      <c r="E55" s="130" t="s">
        <v>171</v>
      </c>
      <c r="F55" s="58" t="s">
        <v>177</v>
      </c>
      <c r="G55" s="58" t="s">
        <v>44</v>
      </c>
      <c r="H55" s="57" t="s">
        <v>45</v>
      </c>
      <c r="I55" s="58" t="s">
        <v>53</v>
      </c>
      <c r="J55" s="58" t="s">
        <v>62</v>
      </c>
    </row>
    <row r="56" spans="1:10" s="161" customFormat="1" x14ac:dyDescent="0.2">
      <c r="A56" s="84" t="s">
        <v>211</v>
      </c>
      <c r="B56" s="84" t="s">
        <v>212</v>
      </c>
      <c r="C56" s="84" t="s">
        <v>213</v>
      </c>
      <c r="D56" s="91" t="s">
        <v>131</v>
      </c>
      <c r="E56" s="85" t="s">
        <v>214</v>
      </c>
      <c r="F56" s="85" t="s">
        <v>215</v>
      </c>
      <c r="G56" s="85" t="s">
        <v>44</v>
      </c>
      <c r="H56" s="58" t="s">
        <v>45</v>
      </c>
      <c r="I56" s="85" t="s">
        <v>67</v>
      </c>
      <c r="J56" s="85" t="s">
        <v>68</v>
      </c>
    </row>
    <row r="57" spans="1:10" s="161" customFormat="1" x14ac:dyDescent="0.2">
      <c r="A57" s="84" t="s">
        <v>216</v>
      </c>
      <c r="B57" s="84" t="s">
        <v>217</v>
      </c>
      <c r="C57" s="84" t="s">
        <v>213</v>
      </c>
      <c r="D57" s="91" t="s">
        <v>131</v>
      </c>
      <c r="E57" s="85" t="s">
        <v>214</v>
      </c>
      <c r="F57" s="85" t="s">
        <v>214</v>
      </c>
      <c r="G57" s="85" t="s">
        <v>44</v>
      </c>
      <c r="H57" s="58" t="s">
        <v>45</v>
      </c>
      <c r="I57" s="85" t="s">
        <v>46</v>
      </c>
      <c r="J57" s="85" t="s">
        <v>47</v>
      </c>
    </row>
    <row r="58" spans="1:10" s="161" customFormat="1" x14ac:dyDescent="0.2">
      <c r="A58" s="64" t="s">
        <v>218</v>
      </c>
      <c r="B58" s="64" t="s">
        <v>219</v>
      </c>
      <c r="C58" s="64" t="s">
        <v>220</v>
      </c>
      <c r="D58" s="71" t="s">
        <v>131</v>
      </c>
      <c r="E58" s="58" t="s">
        <v>214</v>
      </c>
      <c r="F58" s="58" t="s">
        <v>221</v>
      </c>
      <c r="G58" s="58" t="s">
        <v>44</v>
      </c>
      <c r="H58" s="58" t="s">
        <v>45</v>
      </c>
      <c r="I58" s="58" t="s">
        <v>53</v>
      </c>
      <c r="J58" s="58" t="s">
        <v>62</v>
      </c>
    </row>
    <row r="59" spans="1:10" s="161" customFormat="1" x14ac:dyDescent="0.2">
      <c r="A59" s="64" t="s">
        <v>222</v>
      </c>
      <c r="B59" s="64"/>
      <c r="C59" s="64" t="s">
        <v>223</v>
      </c>
      <c r="D59" s="71" t="s">
        <v>131</v>
      </c>
      <c r="E59" s="58" t="s">
        <v>224</v>
      </c>
      <c r="F59" s="58" t="s">
        <v>225</v>
      </c>
      <c r="G59" s="58" t="s">
        <v>44</v>
      </c>
      <c r="H59" s="58" t="s">
        <v>45</v>
      </c>
      <c r="I59" s="58" t="s">
        <v>67</v>
      </c>
      <c r="J59" s="58" t="s">
        <v>68</v>
      </c>
    </row>
    <row r="60" spans="1:10" s="164" customFormat="1" x14ac:dyDescent="0.2">
      <c r="A60" s="64" t="s">
        <v>226</v>
      </c>
      <c r="B60" s="64"/>
      <c r="C60" s="64" t="s">
        <v>223</v>
      </c>
      <c r="D60" s="71" t="s">
        <v>131</v>
      </c>
      <c r="E60" s="58" t="s">
        <v>224</v>
      </c>
      <c r="F60" s="58" t="s">
        <v>224</v>
      </c>
      <c r="G60" s="58" t="s">
        <v>44</v>
      </c>
      <c r="H60" s="58" t="s">
        <v>45</v>
      </c>
      <c r="I60" s="58" t="s">
        <v>46</v>
      </c>
      <c r="J60" s="58" t="s">
        <v>47</v>
      </c>
    </row>
    <row r="61" spans="1:10" s="392" customFormat="1" x14ac:dyDescent="0.2">
      <c r="A61" s="64" t="s">
        <v>227</v>
      </c>
      <c r="B61" s="64"/>
      <c r="C61" s="64" t="s">
        <v>223</v>
      </c>
      <c r="D61" s="71" t="s">
        <v>131</v>
      </c>
      <c r="E61" s="58" t="s">
        <v>224</v>
      </c>
      <c r="F61" s="58" t="s">
        <v>228</v>
      </c>
      <c r="G61" s="58" t="s">
        <v>44</v>
      </c>
      <c r="H61" s="58" t="s">
        <v>45</v>
      </c>
      <c r="I61" s="58" t="s">
        <v>53</v>
      </c>
      <c r="J61" s="58" t="s">
        <v>62</v>
      </c>
    </row>
    <row r="62" spans="1:10" s="392" customFormat="1" x14ac:dyDescent="0.2">
      <c r="A62" s="64" t="s">
        <v>229</v>
      </c>
      <c r="B62" s="64" t="s">
        <v>230</v>
      </c>
      <c r="C62" s="64" t="s">
        <v>231</v>
      </c>
      <c r="D62" s="71" t="s">
        <v>131</v>
      </c>
      <c r="E62" s="85" t="s">
        <v>214</v>
      </c>
      <c r="F62" s="85" t="s">
        <v>215</v>
      </c>
      <c r="G62" s="85" t="s">
        <v>44</v>
      </c>
      <c r="H62" s="58" t="s">
        <v>45</v>
      </c>
      <c r="I62" s="85" t="s">
        <v>67</v>
      </c>
      <c r="J62" s="85" t="s">
        <v>68</v>
      </c>
    </row>
    <row r="63" spans="1:10" s="750" customFormat="1" x14ac:dyDescent="0.2">
      <c r="A63" s="123" t="s">
        <v>233</v>
      </c>
      <c r="B63" s="123"/>
      <c r="C63" s="124" t="s">
        <v>234</v>
      </c>
      <c r="D63" s="124" t="s">
        <v>235</v>
      </c>
      <c r="E63" s="85" t="s">
        <v>236</v>
      </c>
      <c r="F63" s="85" t="s">
        <v>237</v>
      </c>
      <c r="G63" s="85" t="s">
        <v>79</v>
      </c>
      <c r="H63" s="343" t="s">
        <v>80</v>
      </c>
      <c r="I63" s="85" t="s">
        <v>140</v>
      </c>
      <c r="J63" s="85" t="s">
        <v>82</v>
      </c>
    </row>
    <row r="64" spans="1:10" s="392" customFormat="1" x14ac:dyDescent="0.2">
      <c r="A64" s="67" t="s">
        <v>238</v>
      </c>
      <c r="B64" s="67"/>
      <c r="C64" s="83" t="s">
        <v>239</v>
      </c>
      <c r="D64" s="83" t="s">
        <v>235</v>
      </c>
      <c r="E64" s="58" t="s">
        <v>119</v>
      </c>
      <c r="F64" s="58" t="s">
        <v>240</v>
      </c>
      <c r="G64" s="58" t="s">
        <v>92</v>
      </c>
      <c r="H64" s="57" t="s">
        <v>172</v>
      </c>
      <c r="I64" s="58" t="s">
        <v>241</v>
      </c>
      <c r="J64" s="58" t="s">
        <v>82</v>
      </c>
    </row>
    <row r="65" spans="1:10" s="59" customFormat="1" x14ac:dyDescent="0.2">
      <c r="A65" s="67" t="s">
        <v>242</v>
      </c>
      <c r="B65" s="67"/>
      <c r="C65" s="83" t="s">
        <v>243</v>
      </c>
      <c r="D65" s="83" t="s">
        <v>235</v>
      </c>
      <c r="E65" s="58" t="s">
        <v>119</v>
      </c>
      <c r="F65" s="58" t="s">
        <v>240</v>
      </c>
      <c r="G65" s="58" t="s">
        <v>92</v>
      </c>
      <c r="H65" s="57" t="s">
        <v>172</v>
      </c>
      <c r="I65" s="58" t="s">
        <v>244</v>
      </c>
      <c r="J65" s="58" t="s">
        <v>245</v>
      </c>
    </row>
    <row r="66" spans="1:10" s="256" customFormat="1" x14ac:dyDescent="0.2">
      <c r="A66" s="80" t="s">
        <v>246</v>
      </c>
      <c r="B66" s="80"/>
      <c r="C66" s="127" t="s">
        <v>247</v>
      </c>
      <c r="D66" s="127" t="s">
        <v>235</v>
      </c>
      <c r="E66" s="61" t="s">
        <v>119</v>
      </c>
      <c r="F66" s="61" t="s">
        <v>119</v>
      </c>
      <c r="G66" s="61" t="s">
        <v>92</v>
      </c>
      <c r="H66" s="108" t="s">
        <v>172</v>
      </c>
      <c r="I66" s="61" t="s">
        <v>173</v>
      </c>
      <c r="J66" s="61" t="s">
        <v>174</v>
      </c>
    </row>
    <row r="67" spans="1:10" s="46" customFormat="1" x14ac:dyDescent="0.2">
      <c r="A67" s="165" t="s">
        <v>248</v>
      </c>
      <c r="B67" s="267"/>
      <c r="C67" s="158" t="s">
        <v>249</v>
      </c>
      <c r="D67" s="158" t="s">
        <v>124</v>
      </c>
      <c r="E67" s="157" t="s">
        <v>250</v>
      </c>
      <c r="F67" s="157" t="s">
        <v>250</v>
      </c>
      <c r="G67" s="157" t="s">
        <v>92</v>
      </c>
      <c r="H67" s="157" t="s">
        <v>45</v>
      </c>
      <c r="I67" s="157" t="s">
        <v>46</v>
      </c>
      <c r="J67" s="157" t="s">
        <v>47</v>
      </c>
    </row>
    <row r="68" spans="1:10" s="46" customFormat="1" x14ac:dyDescent="0.2">
      <c r="A68" s="556" t="s">
        <v>251</v>
      </c>
      <c r="B68" s="556"/>
      <c r="C68" s="470" t="s">
        <v>252</v>
      </c>
      <c r="D68" s="470" t="s">
        <v>124</v>
      </c>
      <c r="E68" s="387" t="s">
        <v>125</v>
      </c>
      <c r="F68" s="387" t="s">
        <v>125</v>
      </c>
      <c r="G68" s="387" t="s">
        <v>44</v>
      </c>
      <c r="H68" s="568" t="s">
        <v>253</v>
      </c>
      <c r="I68" s="387" t="s">
        <v>254</v>
      </c>
      <c r="J68" s="387" t="s">
        <v>255</v>
      </c>
    </row>
    <row r="69" spans="1:10" s="46" customFormat="1" x14ac:dyDescent="0.2">
      <c r="A69" s="165" t="s">
        <v>256</v>
      </c>
      <c r="B69" s="230"/>
      <c r="C69" s="158" t="s">
        <v>257</v>
      </c>
      <c r="D69" s="158" t="s">
        <v>124</v>
      </c>
      <c r="E69" s="157" t="s">
        <v>250</v>
      </c>
      <c r="F69" s="157" t="s">
        <v>250</v>
      </c>
      <c r="G69" s="157" t="s">
        <v>44</v>
      </c>
      <c r="H69" s="157" t="s">
        <v>45</v>
      </c>
      <c r="I69" s="157" t="s">
        <v>46</v>
      </c>
      <c r="J69" s="157" t="s">
        <v>47</v>
      </c>
    </row>
    <row r="70" spans="1:10" s="46" customFormat="1" x14ac:dyDescent="0.2">
      <c r="A70" s="64" t="s">
        <v>258</v>
      </c>
      <c r="B70" s="64"/>
      <c r="C70" s="71" t="s">
        <v>259</v>
      </c>
      <c r="D70" s="71" t="s">
        <v>260</v>
      </c>
      <c r="E70" s="58" t="s">
        <v>261</v>
      </c>
      <c r="F70" s="58" t="s">
        <v>262</v>
      </c>
      <c r="G70" s="58" t="s">
        <v>92</v>
      </c>
      <c r="H70" s="57" t="s">
        <v>45</v>
      </c>
      <c r="I70" s="58" t="s">
        <v>53</v>
      </c>
      <c r="J70" s="58" t="s">
        <v>62</v>
      </c>
    </row>
    <row r="71" spans="1:10" s="86" customFormat="1" x14ac:dyDescent="0.2">
      <c r="A71" s="64" t="s">
        <v>263</v>
      </c>
      <c r="B71" s="84" t="s">
        <v>264</v>
      </c>
      <c r="C71" s="71" t="s">
        <v>265</v>
      </c>
      <c r="D71" s="71" t="s">
        <v>260</v>
      </c>
      <c r="E71" s="58" t="s">
        <v>266</v>
      </c>
      <c r="F71" s="58" t="s">
        <v>267</v>
      </c>
      <c r="G71" s="58" t="s">
        <v>44</v>
      </c>
      <c r="H71" s="57" t="s">
        <v>45</v>
      </c>
      <c r="I71" s="58" t="s">
        <v>67</v>
      </c>
      <c r="J71" s="58" t="s">
        <v>268</v>
      </c>
    </row>
    <row r="72" spans="1:10" s="46" customFormat="1" x14ac:dyDescent="0.2">
      <c r="A72" s="66" t="s">
        <v>269</v>
      </c>
      <c r="B72" s="66"/>
      <c r="C72" s="66" t="s">
        <v>270</v>
      </c>
      <c r="D72" s="72" t="s">
        <v>271</v>
      </c>
      <c r="E72" s="61" t="s">
        <v>272</v>
      </c>
      <c r="F72" s="61" t="s">
        <v>273</v>
      </c>
      <c r="G72" s="61" t="s">
        <v>139</v>
      </c>
      <c r="H72" s="61" t="s">
        <v>80</v>
      </c>
      <c r="I72" s="61" t="s">
        <v>140</v>
      </c>
      <c r="J72" s="61" t="s">
        <v>245</v>
      </c>
    </row>
    <row r="73" spans="1:10" s="46" customFormat="1" x14ac:dyDescent="0.2">
      <c r="A73" s="66" t="s">
        <v>274</v>
      </c>
      <c r="B73" s="66"/>
      <c r="C73" s="72" t="s">
        <v>275</v>
      </c>
      <c r="D73" s="72" t="s">
        <v>276</v>
      </c>
      <c r="E73" s="61" t="s">
        <v>277</v>
      </c>
      <c r="F73" s="61" t="s">
        <v>278</v>
      </c>
      <c r="G73" s="61" t="s">
        <v>44</v>
      </c>
      <c r="H73" s="108" t="s">
        <v>45</v>
      </c>
      <c r="I73" s="61" t="s">
        <v>53</v>
      </c>
      <c r="J73" s="61" t="s">
        <v>54</v>
      </c>
    </row>
    <row r="74" spans="1:10" s="59" customFormat="1" x14ac:dyDescent="0.2">
      <c r="A74" s="66" t="s">
        <v>279</v>
      </c>
      <c r="B74" s="66"/>
      <c r="C74" s="72" t="s">
        <v>275</v>
      </c>
      <c r="D74" s="72" t="s">
        <v>276</v>
      </c>
      <c r="E74" s="61" t="s">
        <v>277</v>
      </c>
      <c r="F74" s="61" t="s">
        <v>278</v>
      </c>
      <c r="G74" s="61" t="s">
        <v>44</v>
      </c>
      <c r="H74" s="108" t="s">
        <v>45</v>
      </c>
      <c r="I74" s="61" t="s">
        <v>53</v>
      </c>
      <c r="J74" s="61" t="s">
        <v>57</v>
      </c>
    </row>
    <row r="75" spans="1:10" s="59" customFormat="1" x14ac:dyDescent="0.2">
      <c r="A75" s="64" t="s">
        <v>280</v>
      </c>
      <c r="B75" s="64"/>
      <c r="C75" s="71" t="s">
        <v>275</v>
      </c>
      <c r="D75" s="71" t="s">
        <v>276</v>
      </c>
      <c r="E75" s="58" t="s">
        <v>277</v>
      </c>
      <c r="F75" s="58" t="s">
        <v>277</v>
      </c>
      <c r="G75" s="58" t="s">
        <v>44</v>
      </c>
      <c r="H75" s="57" t="s">
        <v>45</v>
      </c>
      <c r="I75" s="58" t="s">
        <v>46</v>
      </c>
      <c r="J75" s="58" t="s">
        <v>47</v>
      </c>
    </row>
    <row r="76" spans="1:10" s="59" customFormat="1" x14ac:dyDescent="0.2">
      <c r="A76" s="66" t="s">
        <v>281</v>
      </c>
      <c r="B76" s="66"/>
      <c r="C76" s="72" t="s">
        <v>275</v>
      </c>
      <c r="D76" s="72" t="s">
        <v>276</v>
      </c>
      <c r="E76" s="61" t="s">
        <v>277</v>
      </c>
      <c r="F76" s="61" t="s">
        <v>278</v>
      </c>
      <c r="G76" s="61" t="s">
        <v>44</v>
      </c>
      <c r="H76" s="108" t="s">
        <v>45</v>
      </c>
      <c r="I76" s="61" t="s">
        <v>53</v>
      </c>
      <c r="J76" s="61" t="s">
        <v>282</v>
      </c>
    </row>
    <row r="77" spans="1:10" s="46" customFormat="1" x14ac:dyDescent="0.2">
      <c r="A77" s="64" t="s">
        <v>283</v>
      </c>
      <c r="B77" s="64"/>
      <c r="C77" s="71" t="s">
        <v>284</v>
      </c>
      <c r="D77" s="71" t="s">
        <v>276</v>
      </c>
      <c r="E77" s="58" t="s">
        <v>277</v>
      </c>
      <c r="F77" s="58" t="s">
        <v>277</v>
      </c>
      <c r="G77" s="58" t="s">
        <v>44</v>
      </c>
      <c r="H77" s="57" t="s">
        <v>45</v>
      </c>
      <c r="I77" s="58" t="s">
        <v>46</v>
      </c>
      <c r="J77" s="58" t="s">
        <v>47</v>
      </c>
    </row>
    <row r="78" spans="1:10" s="768" customFormat="1" x14ac:dyDescent="0.2">
      <c r="A78" s="64" t="s">
        <v>285</v>
      </c>
      <c r="B78" s="64"/>
      <c r="C78" s="71" t="s">
        <v>286</v>
      </c>
      <c r="D78" s="71" t="s">
        <v>287</v>
      </c>
      <c r="E78" s="58" t="s">
        <v>288</v>
      </c>
      <c r="F78" s="58" t="s">
        <v>289</v>
      </c>
      <c r="G78" s="58" t="s">
        <v>44</v>
      </c>
      <c r="H78" s="57" t="s">
        <v>45</v>
      </c>
      <c r="I78" s="58" t="s">
        <v>53</v>
      </c>
      <c r="J78" s="58" t="s">
        <v>290</v>
      </c>
    </row>
    <row r="79" spans="1:10" s="86" customFormat="1" x14ac:dyDescent="0.2">
      <c r="A79" s="64" t="s">
        <v>292</v>
      </c>
      <c r="B79" s="64"/>
      <c r="C79" s="71" t="s">
        <v>286</v>
      </c>
      <c r="D79" s="71" t="s">
        <v>287</v>
      </c>
      <c r="E79" s="58" t="s">
        <v>288</v>
      </c>
      <c r="F79" s="58" t="s">
        <v>288</v>
      </c>
      <c r="G79" s="58" t="s">
        <v>44</v>
      </c>
      <c r="H79" s="57" t="s">
        <v>45</v>
      </c>
      <c r="I79" s="58" t="s">
        <v>46</v>
      </c>
      <c r="J79" s="58" t="s">
        <v>47</v>
      </c>
    </row>
    <row r="80" spans="1:10" s="86" customFormat="1" x14ac:dyDescent="0.2">
      <c r="A80" s="226" t="s">
        <v>293</v>
      </c>
      <c r="B80" s="66"/>
      <c r="C80" s="197" t="s">
        <v>294</v>
      </c>
      <c r="D80" s="197" t="s">
        <v>108</v>
      </c>
      <c r="E80" s="196" t="s">
        <v>125</v>
      </c>
      <c r="F80" s="196" t="s">
        <v>125</v>
      </c>
      <c r="G80" s="196" t="s">
        <v>44</v>
      </c>
      <c r="H80" s="238" t="s">
        <v>45</v>
      </c>
      <c r="I80" s="61" t="s">
        <v>67</v>
      </c>
      <c r="J80" s="61" t="s">
        <v>68</v>
      </c>
    </row>
    <row r="81" spans="1:10" s="45" customFormat="1" x14ac:dyDescent="0.2">
      <c r="A81" s="226" t="s">
        <v>295</v>
      </c>
      <c r="B81" s="66"/>
      <c r="C81" s="197" t="s">
        <v>294</v>
      </c>
      <c r="D81" s="197" t="s">
        <v>108</v>
      </c>
      <c r="E81" s="196" t="s">
        <v>125</v>
      </c>
      <c r="F81" s="196" t="s">
        <v>125</v>
      </c>
      <c r="G81" s="196" t="s">
        <v>44</v>
      </c>
      <c r="H81" s="238" t="s">
        <v>45</v>
      </c>
      <c r="I81" s="61" t="s">
        <v>53</v>
      </c>
      <c r="J81" s="61" t="s">
        <v>54</v>
      </c>
    </row>
    <row r="82" spans="1:10" s="59" customFormat="1" x14ac:dyDescent="0.2">
      <c r="A82" s="226" t="s">
        <v>296</v>
      </c>
      <c r="B82" s="66"/>
      <c r="C82" s="197" t="s">
        <v>294</v>
      </c>
      <c r="D82" s="197" t="s">
        <v>108</v>
      </c>
      <c r="E82" s="196" t="s">
        <v>125</v>
      </c>
      <c r="F82" s="196" t="s">
        <v>125</v>
      </c>
      <c r="G82" s="196" t="s">
        <v>44</v>
      </c>
      <c r="H82" s="238" t="s">
        <v>45</v>
      </c>
      <c r="I82" s="61" t="s">
        <v>67</v>
      </c>
      <c r="J82" s="61" t="s">
        <v>268</v>
      </c>
    </row>
    <row r="83" spans="1:10" s="46" customFormat="1" x14ac:dyDescent="0.2">
      <c r="A83" s="226" t="s">
        <v>297</v>
      </c>
      <c r="B83" s="66"/>
      <c r="C83" s="197" t="s">
        <v>294</v>
      </c>
      <c r="D83" s="197" t="s">
        <v>108</v>
      </c>
      <c r="E83" s="196" t="s">
        <v>125</v>
      </c>
      <c r="F83" s="196" t="s">
        <v>125</v>
      </c>
      <c r="G83" s="196" t="s">
        <v>44</v>
      </c>
      <c r="H83" s="238" t="s">
        <v>45</v>
      </c>
      <c r="I83" s="61" t="s">
        <v>53</v>
      </c>
      <c r="J83" s="61" t="s">
        <v>57</v>
      </c>
    </row>
    <row r="84" spans="1:10" s="46" customFormat="1" x14ac:dyDescent="0.2">
      <c r="A84" s="348" t="s">
        <v>298</v>
      </c>
      <c r="B84" s="957"/>
      <c r="C84" s="280" t="s">
        <v>294</v>
      </c>
      <c r="D84" s="280" t="s">
        <v>108</v>
      </c>
      <c r="E84" s="279" t="s">
        <v>125</v>
      </c>
      <c r="F84" s="279" t="s">
        <v>125</v>
      </c>
      <c r="G84" s="279" t="s">
        <v>44</v>
      </c>
      <c r="H84" s="349" t="s">
        <v>45</v>
      </c>
      <c r="I84" s="279" t="s">
        <v>46</v>
      </c>
      <c r="J84" s="279" t="s">
        <v>47</v>
      </c>
    </row>
    <row r="85" spans="1:10" s="232" customFormat="1" x14ac:dyDescent="0.2">
      <c r="A85" s="226" t="s">
        <v>299</v>
      </c>
      <c r="B85" s="66"/>
      <c r="C85" s="197" t="s">
        <v>294</v>
      </c>
      <c r="D85" s="197" t="s">
        <v>108</v>
      </c>
      <c r="E85" s="196" t="s">
        <v>125</v>
      </c>
      <c r="F85" s="196" t="s">
        <v>125</v>
      </c>
      <c r="G85" s="196" t="s">
        <v>44</v>
      </c>
      <c r="H85" s="238" t="s">
        <v>45</v>
      </c>
      <c r="I85" s="61" t="s">
        <v>67</v>
      </c>
      <c r="J85" s="61" t="s">
        <v>300</v>
      </c>
    </row>
    <row r="86" spans="1:10" s="159" customFormat="1" x14ac:dyDescent="0.2">
      <c r="A86" s="226" t="s">
        <v>301</v>
      </c>
      <c r="B86" s="904"/>
      <c r="C86" s="197" t="s">
        <v>294</v>
      </c>
      <c r="D86" s="197" t="s">
        <v>108</v>
      </c>
      <c r="E86" s="196" t="s">
        <v>125</v>
      </c>
      <c r="F86" s="196" t="s">
        <v>125</v>
      </c>
      <c r="G86" s="196" t="s">
        <v>44</v>
      </c>
      <c r="H86" s="238" t="s">
        <v>45</v>
      </c>
      <c r="I86" s="61" t="s">
        <v>53</v>
      </c>
      <c r="J86" s="61" t="s">
        <v>62</v>
      </c>
    </row>
    <row r="87" spans="1:10" s="167" customFormat="1" ht="16" x14ac:dyDescent="0.2">
      <c r="A87" s="66" t="s">
        <v>302</v>
      </c>
      <c r="B87" s="780" t="s">
        <v>303</v>
      </c>
      <c r="C87" s="72" t="s">
        <v>304</v>
      </c>
      <c r="D87" s="72" t="s">
        <v>42</v>
      </c>
      <c r="E87" s="61" t="s">
        <v>119</v>
      </c>
      <c r="F87" s="61" t="s">
        <v>120</v>
      </c>
      <c r="G87" s="61" t="s">
        <v>44</v>
      </c>
      <c r="H87" s="108" t="s">
        <v>45</v>
      </c>
      <c r="I87" s="61" t="s">
        <v>53</v>
      </c>
      <c r="J87" s="61" t="s">
        <v>54</v>
      </c>
    </row>
    <row r="88" spans="1:10" s="159" customFormat="1" ht="16" x14ac:dyDescent="0.2">
      <c r="A88" s="66" t="s">
        <v>305</v>
      </c>
      <c r="B88" s="780" t="s">
        <v>306</v>
      </c>
      <c r="C88" s="72" t="s">
        <v>304</v>
      </c>
      <c r="D88" s="72" t="s">
        <v>42</v>
      </c>
      <c r="E88" s="61" t="s">
        <v>119</v>
      </c>
      <c r="F88" s="61" t="s">
        <v>120</v>
      </c>
      <c r="G88" s="61" t="s">
        <v>44</v>
      </c>
      <c r="H88" s="108" t="s">
        <v>45</v>
      </c>
      <c r="I88" s="61" t="s">
        <v>53</v>
      </c>
      <c r="J88" s="61" t="s">
        <v>57</v>
      </c>
    </row>
    <row r="89" spans="1:10" s="278" customFormat="1" ht="16" x14ac:dyDescent="0.2">
      <c r="A89" s="556" t="s">
        <v>307</v>
      </c>
      <c r="B89" s="780" t="s">
        <v>308</v>
      </c>
      <c r="C89" s="470" t="s">
        <v>304</v>
      </c>
      <c r="D89" s="470" t="s">
        <v>42</v>
      </c>
      <c r="E89" s="387" t="s">
        <v>119</v>
      </c>
      <c r="F89" s="387" t="s">
        <v>119</v>
      </c>
      <c r="G89" s="387" t="s">
        <v>44</v>
      </c>
      <c r="H89" s="568" t="s">
        <v>45</v>
      </c>
      <c r="I89" s="387" t="s">
        <v>46</v>
      </c>
      <c r="J89" s="387" t="s">
        <v>47</v>
      </c>
    </row>
    <row r="90" spans="1:10" s="125" customFormat="1" ht="16" x14ac:dyDescent="0.2">
      <c r="A90" s="66" t="s">
        <v>309</v>
      </c>
      <c r="B90" s="780" t="s">
        <v>310</v>
      </c>
      <c r="C90" s="72" t="s">
        <v>304</v>
      </c>
      <c r="D90" s="72" t="s">
        <v>42</v>
      </c>
      <c r="E90" s="61" t="s">
        <v>119</v>
      </c>
      <c r="F90" s="61" t="s">
        <v>120</v>
      </c>
      <c r="G90" s="61" t="s">
        <v>44</v>
      </c>
      <c r="H90" s="108" t="s">
        <v>45</v>
      </c>
      <c r="I90" s="61" t="s">
        <v>53</v>
      </c>
      <c r="J90" s="61" t="s">
        <v>62</v>
      </c>
    </row>
    <row r="91" spans="1:10" s="125" customFormat="1" x14ac:dyDescent="0.2">
      <c r="A91" s="72" t="s">
        <v>312</v>
      </c>
      <c r="B91" s="123" t="s">
        <v>116</v>
      </c>
      <c r="C91" s="72" t="s">
        <v>313</v>
      </c>
      <c r="D91" s="91" t="s">
        <v>314</v>
      </c>
      <c r="E91" s="85" t="s">
        <v>315</v>
      </c>
      <c r="F91" s="85" t="s">
        <v>316</v>
      </c>
      <c r="G91" s="58" t="s">
        <v>44</v>
      </c>
      <c r="H91" s="57" t="s">
        <v>45</v>
      </c>
      <c r="I91" s="58" t="s">
        <v>53</v>
      </c>
      <c r="J91" s="85" t="s">
        <v>62</v>
      </c>
    </row>
    <row r="92" spans="1:10" s="278" customFormat="1" x14ac:dyDescent="0.2">
      <c r="A92" s="91" t="s">
        <v>317</v>
      </c>
      <c r="B92" s="123"/>
      <c r="C92" s="91" t="s">
        <v>318</v>
      </c>
      <c r="D92" s="91" t="s">
        <v>314</v>
      </c>
      <c r="E92" s="85" t="s">
        <v>319</v>
      </c>
      <c r="F92" s="85" t="s">
        <v>319</v>
      </c>
      <c r="G92" s="85" t="s">
        <v>44</v>
      </c>
      <c r="H92" s="343" t="s">
        <v>45</v>
      </c>
      <c r="I92" s="85" t="s">
        <v>46</v>
      </c>
      <c r="J92" s="85" t="s">
        <v>47</v>
      </c>
    </row>
    <row r="93" spans="1:10" s="125" customFormat="1" x14ac:dyDescent="0.2">
      <c r="A93" s="470" t="s">
        <v>320</v>
      </c>
      <c r="B93" s="123"/>
      <c r="C93" s="72" t="s">
        <v>321</v>
      </c>
      <c r="D93" s="91" t="s">
        <v>314</v>
      </c>
      <c r="E93" s="85" t="s">
        <v>322</v>
      </c>
      <c r="F93" s="85" t="s">
        <v>323</v>
      </c>
      <c r="G93" s="58" t="s">
        <v>44</v>
      </c>
      <c r="H93" s="57" t="s">
        <v>45</v>
      </c>
      <c r="I93" s="58" t="s">
        <v>46</v>
      </c>
      <c r="J93" s="85" t="s">
        <v>54</v>
      </c>
    </row>
    <row r="94" spans="1:10" s="128" customFormat="1" x14ac:dyDescent="0.2">
      <c r="A94" s="64" t="s">
        <v>324</v>
      </c>
      <c r="B94" s="67"/>
      <c r="C94" s="71" t="s">
        <v>325</v>
      </c>
      <c r="D94" s="71" t="s">
        <v>326</v>
      </c>
      <c r="E94" s="58" t="s">
        <v>43</v>
      </c>
      <c r="F94" s="58" t="s">
        <v>327</v>
      </c>
      <c r="G94" s="58" t="s">
        <v>44</v>
      </c>
      <c r="H94" s="57" t="s">
        <v>45</v>
      </c>
      <c r="I94" s="58" t="s">
        <v>67</v>
      </c>
      <c r="J94" s="58" t="s">
        <v>68</v>
      </c>
    </row>
    <row r="95" spans="1:10" s="125" customFormat="1" x14ac:dyDescent="0.2">
      <c r="A95" s="66" t="s">
        <v>328</v>
      </c>
      <c r="B95" s="80"/>
      <c r="C95" s="72" t="s">
        <v>325</v>
      </c>
      <c r="D95" s="72" t="s">
        <v>326</v>
      </c>
      <c r="E95" s="61" t="s">
        <v>43</v>
      </c>
      <c r="F95" s="61" t="s">
        <v>329</v>
      </c>
      <c r="G95" s="61" t="s">
        <v>44</v>
      </c>
      <c r="H95" s="108" t="s">
        <v>45</v>
      </c>
      <c r="I95" s="61" t="s">
        <v>53</v>
      </c>
      <c r="J95" s="61" t="s">
        <v>54</v>
      </c>
    </row>
    <row r="96" spans="1:10" s="766" customFormat="1" x14ac:dyDescent="0.2">
      <c r="A96" s="556" t="s">
        <v>330</v>
      </c>
      <c r="B96" s="65"/>
      <c r="C96" s="470" t="s">
        <v>325</v>
      </c>
      <c r="D96" s="470" t="s">
        <v>326</v>
      </c>
      <c r="E96" s="387" t="s">
        <v>43</v>
      </c>
      <c r="F96" s="387" t="s">
        <v>43</v>
      </c>
      <c r="G96" s="387" t="s">
        <v>44</v>
      </c>
      <c r="H96" s="568" t="s">
        <v>45</v>
      </c>
      <c r="I96" s="387" t="s">
        <v>46</v>
      </c>
      <c r="J96" s="387" t="s">
        <v>47</v>
      </c>
    </row>
    <row r="97" spans="1:10" s="125" customFormat="1" x14ac:dyDescent="0.2">
      <c r="A97" s="84" t="s">
        <v>331</v>
      </c>
      <c r="B97" s="84" t="s">
        <v>332</v>
      </c>
      <c r="C97" s="91" t="s">
        <v>333</v>
      </c>
      <c r="D97" s="91" t="s">
        <v>326</v>
      </c>
      <c r="E97" s="85" t="s">
        <v>334</v>
      </c>
      <c r="F97" s="85" t="s">
        <v>335</v>
      </c>
      <c r="G97" s="58" t="s">
        <v>44</v>
      </c>
      <c r="H97" s="57" t="s">
        <v>45</v>
      </c>
      <c r="I97" s="58" t="s">
        <v>53</v>
      </c>
      <c r="J97" s="85" t="s">
        <v>62</v>
      </c>
    </row>
    <row r="98" spans="1:10" s="125" customFormat="1" x14ac:dyDescent="0.2">
      <c r="A98" s="64" t="s">
        <v>336</v>
      </c>
      <c r="B98" s="84"/>
      <c r="C98" s="71" t="s">
        <v>337</v>
      </c>
      <c r="D98" s="91" t="s">
        <v>338</v>
      </c>
      <c r="E98" s="85" t="s">
        <v>96</v>
      </c>
      <c r="F98" s="85" t="s">
        <v>96</v>
      </c>
      <c r="G98" s="58" t="s">
        <v>44</v>
      </c>
      <c r="H98" s="57" t="s">
        <v>45</v>
      </c>
      <c r="I98" s="58" t="s">
        <v>46</v>
      </c>
      <c r="J98" s="85" t="s">
        <v>47</v>
      </c>
    </row>
    <row r="99" spans="1:10" s="125" customFormat="1" x14ac:dyDescent="0.2">
      <c r="A99" s="64" t="s">
        <v>339</v>
      </c>
      <c r="B99" s="84"/>
      <c r="C99" s="71" t="s">
        <v>340</v>
      </c>
      <c r="D99" s="91" t="s">
        <v>338</v>
      </c>
      <c r="E99" s="85" t="s">
        <v>96</v>
      </c>
      <c r="F99" s="85" t="s">
        <v>96</v>
      </c>
      <c r="G99" s="58" t="s">
        <v>44</v>
      </c>
      <c r="H99" s="57" t="s">
        <v>45</v>
      </c>
      <c r="I99" s="58" t="s">
        <v>46</v>
      </c>
      <c r="J99" s="85" t="s">
        <v>47</v>
      </c>
    </row>
    <row r="100" spans="1:10" s="125" customFormat="1" x14ac:dyDescent="0.2">
      <c r="A100" s="556" t="s">
        <v>341</v>
      </c>
      <c r="B100" s="556"/>
      <c r="C100" s="470" t="s">
        <v>342</v>
      </c>
      <c r="D100" s="470" t="s">
        <v>276</v>
      </c>
      <c r="E100" s="387" t="s">
        <v>343</v>
      </c>
      <c r="F100" s="387" t="s">
        <v>344</v>
      </c>
      <c r="G100" s="387" t="s">
        <v>44</v>
      </c>
      <c r="H100" s="568" t="s">
        <v>45</v>
      </c>
      <c r="I100" s="387" t="s">
        <v>53</v>
      </c>
      <c r="J100" s="387" t="s">
        <v>54</v>
      </c>
    </row>
    <row r="101" spans="1:10" s="125" customFormat="1" x14ac:dyDescent="0.2">
      <c r="A101" s="556" t="s">
        <v>345</v>
      </c>
      <c r="B101" s="556"/>
      <c r="C101" s="470" t="s">
        <v>342</v>
      </c>
      <c r="D101" s="470" t="s">
        <v>276</v>
      </c>
      <c r="E101" s="387" t="s">
        <v>343</v>
      </c>
      <c r="F101" s="387" t="s">
        <v>343</v>
      </c>
      <c r="G101" s="387" t="s">
        <v>44</v>
      </c>
      <c r="H101" s="568" t="s">
        <v>45</v>
      </c>
      <c r="I101" s="387" t="s">
        <v>46</v>
      </c>
      <c r="J101" s="387" t="s">
        <v>47</v>
      </c>
    </row>
    <row r="102" spans="1:10" s="125" customFormat="1" x14ac:dyDescent="0.2">
      <c r="A102" s="556" t="s">
        <v>346</v>
      </c>
      <c r="B102" s="556"/>
      <c r="C102" s="470" t="s">
        <v>347</v>
      </c>
      <c r="D102" s="470" t="s">
        <v>276</v>
      </c>
      <c r="E102" s="387" t="s">
        <v>343</v>
      </c>
      <c r="F102" s="387" t="s">
        <v>343</v>
      </c>
      <c r="G102" s="387" t="s">
        <v>44</v>
      </c>
      <c r="H102" s="568" t="s">
        <v>45</v>
      </c>
      <c r="I102" s="387" t="s">
        <v>46</v>
      </c>
      <c r="J102" s="387" t="s">
        <v>47</v>
      </c>
    </row>
    <row r="103" spans="1:10" s="125" customFormat="1" x14ac:dyDescent="0.2">
      <c r="A103" s="64" t="s">
        <v>348</v>
      </c>
      <c r="B103" s="64"/>
      <c r="C103" s="71" t="s">
        <v>349</v>
      </c>
      <c r="D103" s="71" t="s">
        <v>350</v>
      </c>
      <c r="E103" s="58" t="s">
        <v>96</v>
      </c>
      <c r="F103" s="58" t="s">
        <v>351</v>
      </c>
      <c r="G103" s="58" t="s">
        <v>44</v>
      </c>
      <c r="H103" s="57" t="s">
        <v>45</v>
      </c>
      <c r="I103" s="58" t="s">
        <v>67</v>
      </c>
      <c r="J103" s="58" t="s">
        <v>68</v>
      </c>
    </row>
    <row r="104" spans="1:10" s="125" customFormat="1" x14ac:dyDescent="0.2">
      <c r="A104" s="84" t="s">
        <v>352</v>
      </c>
      <c r="B104" s="84" t="s">
        <v>353</v>
      </c>
      <c r="C104" s="91" t="s">
        <v>354</v>
      </c>
      <c r="D104" s="91" t="s">
        <v>350</v>
      </c>
      <c r="E104" s="85" t="s">
        <v>355</v>
      </c>
      <c r="F104" s="85" t="s">
        <v>356</v>
      </c>
      <c r="G104" s="58" t="s">
        <v>44</v>
      </c>
      <c r="H104" s="57" t="s">
        <v>45</v>
      </c>
      <c r="I104" s="58" t="s">
        <v>67</v>
      </c>
      <c r="J104" s="85" t="s">
        <v>68</v>
      </c>
    </row>
    <row r="105" spans="1:10" s="125" customFormat="1" x14ac:dyDescent="0.2">
      <c r="A105" s="66" t="s">
        <v>357</v>
      </c>
      <c r="B105" s="84"/>
      <c r="C105" s="72" t="s">
        <v>358</v>
      </c>
      <c r="D105" s="91" t="s">
        <v>350</v>
      </c>
      <c r="E105" s="85" t="s">
        <v>359</v>
      </c>
      <c r="F105" s="85" t="s">
        <v>359</v>
      </c>
      <c r="G105" s="58" t="s">
        <v>44</v>
      </c>
      <c r="H105" s="57" t="s">
        <v>45</v>
      </c>
      <c r="I105" s="58" t="s">
        <v>46</v>
      </c>
      <c r="J105" s="85" t="s">
        <v>47</v>
      </c>
    </row>
    <row r="106" spans="1:10" s="125" customFormat="1" x14ac:dyDescent="0.2">
      <c r="A106" s="66" t="s">
        <v>360</v>
      </c>
      <c r="B106" s="84"/>
      <c r="C106" s="72" t="s">
        <v>361</v>
      </c>
      <c r="D106" s="91" t="s">
        <v>350</v>
      </c>
      <c r="E106" s="85" t="s">
        <v>359</v>
      </c>
      <c r="F106" s="85" t="s">
        <v>362</v>
      </c>
      <c r="G106" s="58" t="s">
        <v>44</v>
      </c>
      <c r="H106" s="57" t="s">
        <v>45</v>
      </c>
      <c r="I106" s="58" t="s">
        <v>53</v>
      </c>
      <c r="J106" s="85" t="s">
        <v>54</v>
      </c>
    </row>
    <row r="107" spans="1:10" s="125" customFormat="1" x14ac:dyDescent="0.2">
      <c r="A107" s="66" t="s">
        <v>363</v>
      </c>
      <c r="B107" s="84"/>
      <c r="C107" s="72" t="s">
        <v>361</v>
      </c>
      <c r="D107" s="91" t="s">
        <v>350</v>
      </c>
      <c r="E107" s="85" t="s">
        <v>359</v>
      </c>
      <c r="F107" s="85" t="s">
        <v>362</v>
      </c>
      <c r="G107" s="58" t="s">
        <v>44</v>
      </c>
      <c r="H107" s="57" t="s">
        <v>45</v>
      </c>
      <c r="I107" s="58" t="s">
        <v>53</v>
      </c>
      <c r="J107" s="85" t="s">
        <v>62</v>
      </c>
    </row>
    <row r="108" spans="1:10" s="125" customFormat="1" x14ac:dyDescent="0.2">
      <c r="A108" s="64" t="s">
        <v>364</v>
      </c>
      <c r="B108" s="123"/>
      <c r="C108" s="71" t="s">
        <v>365</v>
      </c>
      <c r="D108" s="91" t="s">
        <v>350</v>
      </c>
      <c r="E108" s="85" t="s">
        <v>359</v>
      </c>
      <c r="F108" s="85" t="s">
        <v>362</v>
      </c>
      <c r="G108" s="58" t="s">
        <v>92</v>
      </c>
      <c r="H108" s="57" t="s">
        <v>172</v>
      </c>
      <c r="I108" s="58" t="s">
        <v>173</v>
      </c>
      <c r="J108" s="85" t="s">
        <v>174</v>
      </c>
    </row>
    <row r="109" spans="1:10" s="278" customFormat="1" x14ac:dyDescent="0.2">
      <c r="A109" s="348" t="s">
        <v>366</v>
      </c>
      <c r="B109" s="348"/>
      <c r="C109" s="280" t="s">
        <v>367</v>
      </c>
      <c r="D109" s="280" t="s">
        <v>350</v>
      </c>
      <c r="E109" s="279" t="s">
        <v>96</v>
      </c>
      <c r="F109" s="279" t="s">
        <v>368</v>
      </c>
      <c r="G109" s="279" t="s">
        <v>44</v>
      </c>
      <c r="H109" s="349" t="s">
        <v>45</v>
      </c>
      <c r="I109" s="279" t="s">
        <v>46</v>
      </c>
      <c r="J109" s="279" t="s">
        <v>47</v>
      </c>
    </row>
    <row r="110" spans="1:10" s="125" customFormat="1" x14ac:dyDescent="0.2">
      <c r="A110" s="64" t="s">
        <v>369</v>
      </c>
      <c r="B110" s="64" t="s">
        <v>370</v>
      </c>
      <c r="C110" s="64" t="s">
        <v>231</v>
      </c>
      <c r="D110" s="71" t="s">
        <v>131</v>
      </c>
      <c r="E110" s="85" t="s">
        <v>214</v>
      </c>
      <c r="F110" s="85" t="s">
        <v>214</v>
      </c>
      <c r="G110" s="85" t="s">
        <v>44</v>
      </c>
      <c r="H110" s="58" t="s">
        <v>45</v>
      </c>
      <c r="I110" s="85" t="s">
        <v>46</v>
      </c>
      <c r="J110" s="85" t="s">
        <v>47</v>
      </c>
    </row>
    <row r="111" spans="1:10" s="128" customFormat="1" x14ac:dyDescent="0.2">
      <c r="A111" s="88" t="s">
        <v>371</v>
      </c>
      <c r="B111" s="88" t="s">
        <v>372</v>
      </c>
      <c r="C111" s="88" t="s">
        <v>373</v>
      </c>
      <c r="D111" s="372" t="s">
        <v>131</v>
      </c>
      <c r="E111" s="89" t="s">
        <v>224</v>
      </c>
      <c r="F111" s="89" t="s">
        <v>225</v>
      </c>
      <c r="G111" s="89" t="s">
        <v>44</v>
      </c>
      <c r="H111" s="564" t="s">
        <v>45</v>
      </c>
      <c r="I111" s="89" t="s">
        <v>67</v>
      </c>
      <c r="J111" s="89" t="s">
        <v>68</v>
      </c>
    </row>
    <row r="112" spans="1:10" s="125" customFormat="1" x14ac:dyDescent="0.2">
      <c r="A112" s="88" t="s">
        <v>374</v>
      </c>
      <c r="B112" s="88" t="s">
        <v>375</v>
      </c>
      <c r="C112" s="88" t="s">
        <v>373</v>
      </c>
      <c r="D112" s="372" t="s">
        <v>131</v>
      </c>
      <c r="E112" s="89" t="s">
        <v>224</v>
      </c>
      <c r="F112" s="89" t="s">
        <v>224</v>
      </c>
      <c r="G112" s="89" t="s">
        <v>44</v>
      </c>
      <c r="H112" s="564" t="s">
        <v>45</v>
      </c>
      <c r="I112" s="89" t="s">
        <v>46</v>
      </c>
      <c r="J112" s="89" t="s">
        <v>47</v>
      </c>
    </row>
    <row r="113" spans="1:10" s="125" customFormat="1" x14ac:dyDescent="0.2">
      <c r="A113" s="88" t="s">
        <v>376</v>
      </c>
      <c r="B113" s="88" t="s">
        <v>377</v>
      </c>
      <c r="C113" s="88" t="s">
        <v>373</v>
      </c>
      <c r="D113" s="372" t="s">
        <v>131</v>
      </c>
      <c r="E113" s="89" t="s">
        <v>224</v>
      </c>
      <c r="F113" s="89" t="s">
        <v>228</v>
      </c>
      <c r="G113" s="89" t="s">
        <v>44</v>
      </c>
      <c r="H113" s="564" t="s">
        <v>45</v>
      </c>
      <c r="I113" s="89" t="s">
        <v>53</v>
      </c>
      <c r="J113" s="89" t="s">
        <v>62</v>
      </c>
    </row>
    <row r="114" spans="1:10" s="128" customFormat="1" x14ac:dyDescent="0.2">
      <c r="A114" s="88" t="s">
        <v>378</v>
      </c>
      <c r="B114" s="88" t="s">
        <v>379</v>
      </c>
      <c r="C114" s="88" t="s">
        <v>380</v>
      </c>
      <c r="D114" s="372" t="s">
        <v>131</v>
      </c>
      <c r="E114" s="89" t="s">
        <v>214</v>
      </c>
      <c r="F114" s="89" t="s">
        <v>215</v>
      </c>
      <c r="G114" s="89" t="s">
        <v>44</v>
      </c>
      <c r="H114" s="89" t="s">
        <v>45</v>
      </c>
      <c r="I114" s="89" t="s">
        <v>67</v>
      </c>
      <c r="J114" s="89" t="s">
        <v>68</v>
      </c>
    </row>
    <row r="115" spans="1:10" s="128" customFormat="1" x14ac:dyDescent="0.2">
      <c r="A115" s="88" t="s">
        <v>381</v>
      </c>
      <c r="B115" s="88" t="s">
        <v>382</v>
      </c>
      <c r="C115" s="88" t="s">
        <v>383</v>
      </c>
      <c r="D115" s="372" t="s">
        <v>131</v>
      </c>
      <c r="E115" s="89" t="s">
        <v>214</v>
      </c>
      <c r="F115" s="89" t="s">
        <v>214</v>
      </c>
      <c r="G115" s="89" t="s">
        <v>44</v>
      </c>
      <c r="H115" s="564" t="s">
        <v>45</v>
      </c>
      <c r="I115" s="89" t="s">
        <v>46</v>
      </c>
      <c r="J115" s="89" t="s">
        <v>47</v>
      </c>
    </row>
    <row r="116" spans="1:10" s="59" customFormat="1" x14ac:dyDescent="0.2">
      <c r="A116" s="88" t="s">
        <v>384</v>
      </c>
      <c r="B116" s="977" t="s">
        <v>385</v>
      </c>
      <c r="C116" s="88" t="s">
        <v>380</v>
      </c>
      <c r="D116" s="372" t="s">
        <v>131</v>
      </c>
      <c r="E116" s="89" t="s">
        <v>386</v>
      </c>
      <c r="F116" s="89" t="s">
        <v>221</v>
      </c>
      <c r="G116" s="89" t="s">
        <v>44</v>
      </c>
      <c r="H116" s="564" t="s">
        <v>45</v>
      </c>
      <c r="I116" s="89" t="s">
        <v>53</v>
      </c>
      <c r="J116" s="89" t="s">
        <v>62</v>
      </c>
    </row>
    <row r="117" spans="1:10" s="59" customFormat="1" x14ac:dyDescent="0.2">
      <c r="A117" s="64" t="s">
        <v>387</v>
      </c>
      <c r="B117" s="64" t="s">
        <v>388</v>
      </c>
      <c r="C117" s="64" t="s">
        <v>389</v>
      </c>
      <c r="D117" s="71" t="s">
        <v>131</v>
      </c>
      <c r="E117" s="58" t="s">
        <v>224</v>
      </c>
      <c r="F117" s="58" t="s">
        <v>225</v>
      </c>
      <c r="G117" s="58" t="s">
        <v>44</v>
      </c>
      <c r="H117" s="57" t="s">
        <v>45</v>
      </c>
      <c r="I117" s="58" t="s">
        <v>67</v>
      </c>
      <c r="J117" s="58" t="s">
        <v>68</v>
      </c>
    </row>
    <row r="118" spans="1:10" x14ac:dyDescent="0.2">
      <c r="A118" s="64" t="s">
        <v>390</v>
      </c>
      <c r="B118" s="64" t="s">
        <v>391</v>
      </c>
      <c r="C118" s="64" t="s">
        <v>389</v>
      </c>
      <c r="D118" s="71" t="s">
        <v>131</v>
      </c>
      <c r="E118" s="58" t="s">
        <v>224</v>
      </c>
      <c r="F118" s="58" t="s">
        <v>224</v>
      </c>
      <c r="G118" s="58" t="s">
        <v>44</v>
      </c>
      <c r="H118" s="57" t="s">
        <v>45</v>
      </c>
      <c r="I118" s="58" t="s">
        <v>46</v>
      </c>
      <c r="J118" s="58" t="s">
        <v>47</v>
      </c>
    </row>
    <row r="119" spans="1:10" s="159" customFormat="1" x14ac:dyDescent="0.2">
      <c r="A119" s="64" t="s">
        <v>392</v>
      </c>
      <c r="B119" s="906" t="s">
        <v>393</v>
      </c>
      <c r="C119" s="64" t="s">
        <v>389</v>
      </c>
      <c r="D119" s="71" t="s">
        <v>131</v>
      </c>
      <c r="E119" s="58" t="s">
        <v>224</v>
      </c>
      <c r="F119" s="58" t="s">
        <v>228</v>
      </c>
      <c r="G119" s="58" t="s">
        <v>44</v>
      </c>
      <c r="H119" s="57" t="s">
        <v>45</v>
      </c>
      <c r="I119" s="58" t="s">
        <v>53</v>
      </c>
      <c r="J119" s="58" t="s">
        <v>62</v>
      </c>
    </row>
    <row r="120" spans="1:10" x14ac:dyDescent="0.2">
      <c r="A120" s="64" t="s">
        <v>394</v>
      </c>
      <c r="B120" s="906"/>
      <c r="C120" s="71" t="s">
        <v>395</v>
      </c>
      <c r="D120" s="71" t="s">
        <v>131</v>
      </c>
      <c r="E120" s="58" t="s">
        <v>171</v>
      </c>
      <c r="F120" s="58" t="s">
        <v>171</v>
      </c>
      <c r="G120" s="58" t="s">
        <v>92</v>
      </c>
      <c r="H120" s="57" t="s">
        <v>172</v>
      </c>
      <c r="I120" s="58" t="s">
        <v>173</v>
      </c>
      <c r="J120" s="58" t="s">
        <v>174</v>
      </c>
    </row>
    <row r="121" spans="1:10" s="59" customFormat="1" x14ac:dyDescent="0.2">
      <c r="A121" s="211" t="s">
        <v>396</v>
      </c>
      <c r="B121" s="910"/>
      <c r="C121" s="201" t="s">
        <v>397</v>
      </c>
      <c r="D121" s="201" t="s">
        <v>131</v>
      </c>
      <c r="E121" s="130" t="s">
        <v>171</v>
      </c>
      <c r="F121" s="130" t="s">
        <v>177</v>
      </c>
      <c r="G121" s="130" t="s">
        <v>44</v>
      </c>
      <c r="H121" s="218" t="s">
        <v>45</v>
      </c>
      <c r="I121" s="130" t="s">
        <v>53</v>
      </c>
      <c r="J121" s="130" t="s">
        <v>54</v>
      </c>
    </row>
    <row r="122" spans="1:10" s="161" customFormat="1" x14ac:dyDescent="0.2">
      <c r="A122" s="211" t="s">
        <v>398</v>
      </c>
      <c r="B122" s="211"/>
      <c r="C122" s="201" t="s">
        <v>397</v>
      </c>
      <c r="D122" s="201" t="s">
        <v>131</v>
      </c>
      <c r="E122" s="130" t="s">
        <v>171</v>
      </c>
      <c r="F122" s="130" t="s">
        <v>171</v>
      </c>
      <c r="G122" s="130" t="s">
        <v>44</v>
      </c>
      <c r="H122" s="218" t="s">
        <v>45</v>
      </c>
      <c r="I122" s="130" t="s">
        <v>46</v>
      </c>
      <c r="J122" s="130" t="s">
        <v>47</v>
      </c>
    </row>
    <row r="123" spans="1:10" s="126" customFormat="1" x14ac:dyDescent="0.2">
      <c r="A123" s="211" t="s">
        <v>399</v>
      </c>
      <c r="B123" s="211"/>
      <c r="C123" s="201" t="s">
        <v>397</v>
      </c>
      <c r="D123" s="201" t="s">
        <v>131</v>
      </c>
      <c r="E123" s="130" t="s">
        <v>171</v>
      </c>
      <c r="F123" s="130" t="s">
        <v>177</v>
      </c>
      <c r="G123" s="130" t="s">
        <v>44</v>
      </c>
      <c r="H123" s="218" t="s">
        <v>45</v>
      </c>
      <c r="I123" s="130" t="s">
        <v>53</v>
      </c>
      <c r="J123" s="130" t="s">
        <v>62</v>
      </c>
    </row>
    <row r="124" spans="1:10" s="86" customFormat="1" x14ac:dyDescent="0.2">
      <c r="A124" s="64" t="s">
        <v>400</v>
      </c>
      <c r="B124" s="64" t="s">
        <v>401</v>
      </c>
      <c r="C124" s="64" t="s">
        <v>402</v>
      </c>
      <c r="D124" s="71" t="s">
        <v>131</v>
      </c>
      <c r="E124" s="85" t="s">
        <v>214</v>
      </c>
      <c r="F124" s="85" t="s">
        <v>215</v>
      </c>
      <c r="G124" s="85" t="s">
        <v>44</v>
      </c>
      <c r="H124" s="58" t="s">
        <v>45</v>
      </c>
      <c r="I124" s="85" t="s">
        <v>67</v>
      </c>
      <c r="J124" s="85" t="s">
        <v>68</v>
      </c>
    </row>
    <row r="125" spans="1:10" s="687" customFormat="1" x14ac:dyDescent="0.2">
      <c r="A125" s="226" t="s">
        <v>403</v>
      </c>
      <c r="B125" s="226"/>
      <c r="C125" s="197" t="s">
        <v>404</v>
      </c>
      <c r="D125" s="197" t="s">
        <v>405</v>
      </c>
      <c r="E125" s="61" t="s">
        <v>406</v>
      </c>
      <c r="F125" s="61" t="s">
        <v>407</v>
      </c>
      <c r="G125" s="61" t="s">
        <v>44</v>
      </c>
      <c r="H125" s="108" t="s">
        <v>45</v>
      </c>
      <c r="I125" s="196" t="s">
        <v>53</v>
      </c>
      <c r="J125" s="196" t="s">
        <v>54</v>
      </c>
    </row>
    <row r="126" spans="1:10" s="126" customFormat="1" x14ac:dyDescent="0.2">
      <c r="A126" s="348" t="s">
        <v>408</v>
      </c>
      <c r="B126" s="348"/>
      <c r="C126" s="280" t="s">
        <v>404</v>
      </c>
      <c r="D126" s="280" t="s">
        <v>405</v>
      </c>
      <c r="E126" s="279" t="s">
        <v>406</v>
      </c>
      <c r="F126" s="279" t="s">
        <v>406</v>
      </c>
      <c r="G126" s="279" t="s">
        <v>44</v>
      </c>
      <c r="H126" s="349" t="s">
        <v>45</v>
      </c>
      <c r="I126" s="279" t="s">
        <v>46</v>
      </c>
      <c r="J126" s="279" t="s">
        <v>47</v>
      </c>
    </row>
    <row r="127" spans="1:10" s="569" customFormat="1" x14ac:dyDescent="0.2">
      <c r="A127" s="505" t="s">
        <v>409</v>
      </c>
      <c r="B127" s="505" t="s">
        <v>410</v>
      </c>
      <c r="C127" s="91" t="s">
        <v>411</v>
      </c>
      <c r="D127" s="91" t="s">
        <v>412</v>
      </c>
      <c r="E127" s="377" t="s">
        <v>96</v>
      </c>
      <c r="F127" s="377" t="s">
        <v>96</v>
      </c>
      <c r="G127" s="85" t="s">
        <v>44</v>
      </c>
      <c r="H127" s="343" t="s">
        <v>45</v>
      </c>
      <c r="I127" s="85" t="s">
        <v>46</v>
      </c>
      <c r="J127" s="85" t="s">
        <v>47</v>
      </c>
    </row>
    <row r="128" spans="1:10" x14ac:dyDescent="0.2">
      <c r="A128" s="505" t="s">
        <v>413</v>
      </c>
      <c r="B128" s="505"/>
      <c r="C128" s="91" t="s">
        <v>414</v>
      </c>
      <c r="D128" s="91" t="s">
        <v>114</v>
      </c>
      <c r="E128" s="377" t="s">
        <v>334</v>
      </c>
      <c r="F128" s="377" t="s">
        <v>335</v>
      </c>
      <c r="G128" s="85" t="s">
        <v>44</v>
      </c>
      <c r="H128" s="343" t="s">
        <v>45</v>
      </c>
      <c r="I128" s="85" t="s">
        <v>53</v>
      </c>
      <c r="J128" s="85" t="s">
        <v>54</v>
      </c>
    </row>
    <row r="129" spans="1:16" x14ac:dyDescent="0.2">
      <c r="A129" s="505" t="s">
        <v>415</v>
      </c>
      <c r="B129" s="505"/>
      <c r="C129" s="91" t="s">
        <v>414</v>
      </c>
      <c r="D129" s="91" t="s">
        <v>114</v>
      </c>
      <c r="E129" s="377" t="s">
        <v>334</v>
      </c>
      <c r="F129" s="377" t="s">
        <v>334</v>
      </c>
      <c r="G129" s="85" t="s">
        <v>44</v>
      </c>
      <c r="H129" s="343" t="s">
        <v>45</v>
      </c>
      <c r="I129" s="85" t="s">
        <v>46</v>
      </c>
      <c r="J129" s="85" t="s">
        <v>47</v>
      </c>
      <c r="K129" s="162"/>
      <c r="L129" s="162"/>
      <c r="M129" s="162"/>
      <c r="N129" s="162"/>
      <c r="O129" s="162"/>
      <c r="P129" s="162"/>
    </row>
    <row r="130" spans="1:16" x14ac:dyDescent="0.2">
      <c r="A130" s="710" t="s">
        <v>416</v>
      </c>
      <c r="B130" s="710"/>
      <c r="C130" s="280" t="s">
        <v>417</v>
      </c>
      <c r="D130" s="280" t="s">
        <v>350</v>
      </c>
      <c r="E130" s="879" t="s">
        <v>119</v>
      </c>
      <c r="F130" s="879" t="s">
        <v>119</v>
      </c>
      <c r="G130" s="279" t="s">
        <v>44</v>
      </c>
      <c r="H130" s="349" t="s">
        <v>45</v>
      </c>
      <c r="I130" s="279" t="s">
        <v>46</v>
      </c>
      <c r="J130" s="279" t="s">
        <v>47</v>
      </c>
      <c r="K130" s="162"/>
      <c r="L130" s="162"/>
      <c r="M130" s="162"/>
      <c r="N130" s="162"/>
      <c r="O130" s="162"/>
      <c r="P130" s="162"/>
    </row>
    <row r="131" spans="1:16" s="167" customFormat="1" x14ac:dyDescent="0.2">
      <c r="A131" s="80" t="s">
        <v>418</v>
      </c>
      <c r="B131" s="80"/>
      <c r="C131" s="72" t="s">
        <v>419</v>
      </c>
      <c r="D131" s="72" t="s">
        <v>114</v>
      </c>
      <c r="E131" s="61" t="s">
        <v>420</v>
      </c>
      <c r="F131" s="61"/>
      <c r="G131" s="61" t="s">
        <v>44</v>
      </c>
      <c r="H131" s="61" t="s">
        <v>45</v>
      </c>
      <c r="I131" s="61" t="s">
        <v>46</v>
      </c>
      <c r="J131" s="61" t="s">
        <v>47</v>
      </c>
    </row>
    <row r="132" spans="1:16" s="167" customFormat="1" x14ac:dyDescent="0.2">
      <c r="A132" s="165" t="s">
        <v>421</v>
      </c>
      <c r="B132" s="686"/>
      <c r="C132" s="158" t="s">
        <v>422</v>
      </c>
      <c r="D132" s="158" t="s">
        <v>114</v>
      </c>
      <c r="E132" s="157" t="s">
        <v>423</v>
      </c>
      <c r="F132" s="157" t="s">
        <v>423</v>
      </c>
      <c r="G132" s="157" t="s">
        <v>44</v>
      </c>
      <c r="H132" s="157" t="s">
        <v>45</v>
      </c>
      <c r="I132" s="157" t="s">
        <v>46</v>
      </c>
      <c r="J132" s="157" t="s">
        <v>47</v>
      </c>
    </row>
    <row r="133" spans="1:16" s="86" customFormat="1" x14ac:dyDescent="0.2">
      <c r="A133" s="226" t="s">
        <v>424</v>
      </c>
      <c r="B133" s="646"/>
      <c r="C133" s="197" t="s">
        <v>422</v>
      </c>
      <c r="D133" s="197" t="s">
        <v>114</v>
      </c>
      <c r="E133" s="196" t="s">
        <v>423</v>
      </c>
      <c r="F133" s="196" t="s">
        <v>425</v>
      </c>
      <c r="G133" s="196" t="s">
        <v>44</v>
      </c>
      <c r="H133" s="196" t="s">
        <v>45</v>
      </c>
      <c r="I133" s="196" t="s">
        <v>53</v>
      </c>
      <c r="J133" s="196" t="s">
        <v>54</v>
      </c>
    </row>
    <row r="134" spans="1:16" s="86" customFormat="1" x14ac:dyDescent="0.2">
      <c r="A134" s="226" t="s">
        <v>426</v>
      </c>
      <c r="B134" s="646"/>
      <c r="C134" s="197" t="s">
        <v>422</v>
      </c>
      <c r="D134" s="197" t="s">
        <v>114</v>
      </c>
      <c r="E134" s="196" t="s">
        <v>423</v>
      </c>
      <c r="F134" s="196" t="s">
        <v>423</v>
      </c>
      <c r="G134" s="196" t="s">
        <v>44</v>
      </c>
      <c r="H134" s="196" t="s">
        <v>45</v>
      </c>
      <c r="I134" s="196" t="s">
        <v>46</v>
      </c>
      <c r="J134" s="196" t="s">
        <v>47</v>
      </c>
    </row>
    <row r="135" spans="1:16" s="161" customFormat="1" x14ac:dyDescent="0.2">
      <c r="A135" s="226" t="s">
        <v>427</v>
      </c>
      <c r="B135" s="646"/>
      <c r="C135" s="197" t="s">
        <v>422</v>
      </c>
      <c r="D135" s="197" t="s">
        <v>114</v>
      </c>
      <c r="E135" s="196" t="s">
        <v>423</v>
      </c>
      <c r="F135" s="196" t="s">
        <v>425</v>
      </c>
      <c r="G135" s="196" t="s">
        <v>44</v>
      </c>
      <c r="H135" s="196" t="s">
        <v>45</v>
      </c>
      <c r="I135" s="196" t="s">
        <v>53</v>
      </c>
      <c r="J135" s="196" t="s">
        <v>62</v>
      </c>
    </row>
    <row r="136" spans="1:16" s="86" customFormat="1" x14ac:dyDescent="0.2">
      <c r="A136" s="226" t="s">
        <v>428</v>
      </c>
      <c r="B136" s="646"/>
      <c r="C136" s="197" t="s">
        <v>429</v>
      </c>
      <c r="D136" s="197" t="s">
        <v>114</v>
      </c>
      <c r="E136" s="196" t="s">
        <v>423</v>
      </c>
      <c r="F136" s="196" t="s">
        <v>423</v>
      </c>
      <c r="G136" s="196" t="s">
        <v>92</v>
      </c>
      <c r="H136" s="61" t="s">
        <v>172</v>
      </c>
      <c r="I136" s="196" t="s">
        <v>173</v>
      </c>
      <c r="J136" s="196" t="s">
        <v>174</v>
      </c>
    </row>
    <row r="137" spans="1:16" s="169" customFormat="1" x14ac:dyDescent="0.2">
      <c r="A137" s="165" t="s">
        <v>430</v>
      </c>
      <c r="B137" s="267"/>
      <c r="C137" s="158" t="s">
        <v>431</v>
      </c>
      <c r="D137" s="158" t="s">
        <v>114</v>
      </c>
      <c r="E137" s="157" t="s">
        <v>423</v>
      </c>
      <c r="F137" s="157" t="s">
        <v>423</v>
      </c>
      <c r="G137" s="157" t="s">
        <v>92</v>
      </c>
      <c r="H137" s="157" t="s">
        <v>45</v>
      </c>
      <c r="I137" s="157" t="s">
        <v>46</v>
      </c>
      <c r="J137" s="157" t="s">
        <v>47</v>
      </c>
    </row>
    <row r="138" spans="1:16" s="86" customFormat="1" x14ac:dyDescent="0.2">
      <c r="A138" s="84" t="s">
        <v>432</v>
      </c>
      <c r="B138" s="84"/>
      <c r="C138" s="91" t="s">
        <v>433</v>
      </c>
      <c r="D138" s="91" t="s">
        <v>350</v>
      </c>
      <c r="E138" s="85" t="s">
        <v>266</v>
      </c>
      <c r="F138" s="85" t="s">
        <v>267</v>
      </c>
      <c r="G138" s="85" t="s">
        <v>44</v>
      </c>
      <c r="H138" s="343" t="s">
        <v>45</v>
      </c>
      <c r="I138" s="85" t="s">
        <v>53</v>
      </c>
      <c r="J138" s="85" t="s">
        <v>54</v>
      </c>
    </row>
    <row r="139" spans="1:16" s="59" customFormat="1" x14ac:dyDescent="0.2">
      <c r="A139" s="66" t="s">
        <v>434</v>
      </c>
      <c r="B139" s="66"/>
      <c r="C139" s="72" t="s">
        <v>433</v>
      </c>
      <c r="D139" s="72" t="s">
        <v>350</v>
      </c>
      <c r="E139" s="61" t="s">
        <v>266</v>
      </c>
      <c r="F139" s="61" t="s">
        <v>267</v>
      </c>
      <c r="G139" s="61" t="s">
        <v>44</v>
      </c>
      <c r="H139" s="108" t="s">
        <v>45</v>
      </c>
      <c r="I139" s="61" t="s">
        <v>53</v>
      </c>
      <c r="J139" s="61" t="s">
        <v>57</v>
      </c>
    </row>
    <row r="140" spans="1:16" s="278" customFormat="1" x14ac:dyDescent="0.2">
      <c r="A140" s="84" t="s">
        <v>435</v>
      </c>
      <c r="B140" s="84"/>
      <c r="C140" s="91" t="s">
        <v>433</v>
      </c>
      <c r="D140" s="91" t="s">
        <v>350</v>
      </c>
      <c r="E140" s="85" t="s">
        <v>266</v>
      </c>
      <c r="F140" s="85" t="s">
        <v>266</v>
      </c>
      <c r="G140" s="85" t="s">
        <v>44</v>
      </c>
      <c r="H140" s="343" t="s">
        <v>45</v>
      </c>
      <c r="I140" s="85" t="s">
        <v>46</v>
      </c>
      <c r="J140" s="85" t="s">
        <v>47</v>
      </c>
    </row>
    <row r="141" spans="1:16" s="486" customFormat="1" x14ac:dyDescent="0.2">
      <c r="A141" s="66" t="s">
        <v>436</v>
      </c>
      <c r="B141" s="66"/>
      <c r="C141" s="72" t="s">
        <v>433</v>
      </c>
      <c r="D141" s="72" t="s">
        <v>350</v>
      </c>
      <c r="E141" s="61" t="s">
        <v>266</v>
      </c>
      <c r="F141" s="61" t="s">
        <v>267</v>
      </c>
      <c r="G141" s="61" t="s">
        <v>44</v>
      </c>
      <c r="H141" s="108" t="s">
        <v>45</v>
      </c>
      <c r="I141" s="61" t="s">
        <v>53</v>
      </c>
      <c r="J141" s="61" t="s">
        <v>62</v>
      </c>
    </row>
    <row r="142" spans="1:16" s="770" customFormat="1" x14ac:dyDescent="0.2">
      <c r="A142" s="84" t="s">
        <v>437</v>
      </c>
      <c r="B142" s="84"/>
      <c r="C142" s="91" t="s">
        <v>438</v>
      </c>
      <c r="D142" s="91" t="s">
        <v>350</v>
      </c>
      <c r="E142" s="85" t="s">
        <v>439</v>
      </c>
      <c r="F142" s="85" t="s">
        <v>440</v>
      </c>
      <c r="G142" s="85" t="s">
        <v>44</v>
      </c>
      <c r="H142" s="343" t="s">
        <v>45</v>
      </c>
      <c r="I142" s="85" t="s">
        <v>53</v>
      </c>
      <c r="J142" s="85" t="s">
        <v>54</v>
      </c>
    </row>
    <row r="143" spans="1:16" s="164" customFormat="1" x14ac:dyDescent="0.2">
      <c r="A143" s="64" t="s">
        <v>441</v>
      </c>
      <c r="B143" s="64"/>
      <c r="C143" s="71" t="s">
        <v>438</v>
      </c>
      <c r="D143" s="71" t="s">
        <v>350</v>
      </c>
      <c r="E143" s="58" t="s">
        <v>439</v>
      </c>
      <c r="F143" s="58" t="s">
        <v>442</v>
      </c>
      <c r="G143" s="58" t="s">
        <v>44</v>
      </c>
      <c r="H143" s="57" t="s">
        <v>45</v>
      </c>
      <c r="I143" s="58" t="s">
        <v>46</v>
      </c>
      <c r="J143" s="58" t="s">
        <v>47</v>
      </c>
    </row>
    <row r="144" spans="1:16" s="750" customFormat="1" x14ac:dyDescent="0.2">
      <c r="A144" s="84" t="s">
        <v>443</v>
      </c>
      <c r="B144" s="84"/>
      <c r="C144" s="91" t="s">
        <v>438</v>
      </c>
      <c r="D144" s="91" t="s">
        <v>350</v>
      </c>
      <c r="E144" s="85" t="s">
        <v>439</v>
      </c>
      <c r="F144" s="85" t="s">
        <v>439</v>
      </c>
      <c r="G144" s="85" t="s">
        <v>44</v>
      </c>
      <c r="H144" s="343" t="s">
        <v>45</v>
      </c>
      <c r="I144" s="85" t="s">
        <v>53</v>
      </c>
      <c r="J144" s="85" t="s">
        <v>62</v>
      </c>
    </row>
    <row r="145" spans="1:16" s="772" customFormat="1" x14ac:dyDescent="0.2">
      <c r="A145" s="84" t="s">
        <v>444</v>
      </c>
      <c r="B145" s="84"/>
      <c r="C145" s="91" t="s">
        <v>445</v>
      </c>
      <c r="D145" s="91" t="s">
        <v>350</v>
      </c>
      <c r="E145" s="85" t="s">
        <v>439</v>
      </c>
      <c r="F145" s="85" t="s">
        <v>440</v>
      </c>
      <c r="G145" s="85" t="s">
        <v>44</v>
      </c>
      <c r="H145" s="343" t="s">
        <v>45</v>
      </c>
      <c r="I145" s="85" t="s">
        <v>53</v>
      </c>
      <c r="J145" s="85" t="s">
        <v>54</v>
      </c>
      <c r="K145" s="771"/>
      <c r="L145" s="771"/>
      <c r="M145" s="771"/>
      <c r="N145" s="771"/>
      <c r="O145" s="771"/>
      <c r="P145" s="771"/>
    </row>
    <row r="146" spans="1:16" x14ac:dyDescent="0.2">
      <c r="A146" s="64" t="s">
        <v>446</v>
      </c>
      <c r="B146" s="64"/>
      <c r="C146" s="71" t="s">
        <v>445</v>
      </c>
      <c r="D146" s="71" t="s">
        <v>350</v>
      </c>
      <c r="E146" s="58" t="s">
        <v>439</v>
      </c>
      <c r="F146" s="58" t="s">
        <v>440</v>
      </c>
      <c r="G146" s="58" t="s">
        <v>44</v>
      </c>
      <c r="H146" s="57" t="s">
        <v>45</v>
      </c>
      <c r="I146" s="58" t="s">
        <v>46</v>
      </c>
      <c r="J146" s="58" t="s">
        <v>47</v>
      </c>
      <c r="K146" s="162"/>
      <c r="L146" s="162"/>
      <c r="M146" s="162"/>
      <c r="N146" s="162"/>
      <c r="O146" s="162"/>
      <c r="P146" s="162"/>
    </row>
    <row r="147" spans="1:16" x14ac:dyDescent="0.2">
      <c r="A147" s="84" t="s">
        <v>447</v>
      </c>
      <c r="B147" s="84"/>
      <c r="C147" s="91" t="s">
        <v>445</v>
      </c>
      <c r="D147" s="91" t="s">
        <v>350</v>
      </c>
      <c r="E147" s="85" t="s">
        <v>439</v>
      </c>
      <c r="F147" s="85" t="s">
        <v>440</v>
      </c>
      <c r="G147" s="85" t="s">
        <v>44</v>
      </c>
      <c r="H147" s="343" t="s">
        <v>45</v>
      </c>
      <c r="I147" s="85" t="s">
        <v>53</v>
      </c>
      <c r="J147" s="85" t="s">
        <v>62</v>
      </c>
      <c r="K147" s="162"/>
      <c r="L147" s="162"/>
      <c r="M147" s="162"/>
      <c r="N147" s="162"/>
      <c r="O147" s="162"/>
      <c r="P147" s="162"/>
    </row>
    <row r="148" spans="1:16" x14ac:dyDescent="0.2">
      <c r="A148" s="123" t="s">
        <v>448</v>
      </c>
      <c r="B148" s="84"/>
      <c r="C148" s="453" t="s">
        <v>449</v>
      </c>
      <c r="D148" s="453" t="s">
        <v>350</v>
      </c>
      <c r="E148" s="85" t="s">
        <v>450</v>
      </c>
      <c r="F148" s="85" t="s">
        <v>451</v>
      </c>
      <c r="G148" s="85" t="s">
        <v>44</v>
      </c>
      <c r="H148" s="343" t="s">
        <v>45</v>
      </c>
      <c r="I148" s="85" t="s">
        <v>53</v>
      </c>
      <c r="J148" s="85" t="s">
        <v>57</v>
      </c>
      <c r="K148" s="162"/>
      <c r="L148" s="162"/>
      <c r="M148" s="162"/>
      <c r="N148" s="162"/>
      <c r="O148" s="162"/>
      <c r="P148" s="162"/>
    </row>
    <row r="149" spans="1:16" s="278" customFormat="1" x14ac:dyDescent="0.2">
      <c r="A149" s="80" t="s">
        <v>452</v>
      </c>
      <c r="B149" s="66"/>
      <c r="C149" s="454" t="s">
        <v>449</v>
      </c>
      <c r="D149" s="454" t="s">
        <v>350</v>
      </c>
      <c r="E149" s="61" t="s">
        <v>450</v>
      </c>
      <c r="F149" s="61" t="s">
        <v>450</v>
      </c>
      <c r="G149" s="61" t="s">
        <v>44</v>
      </c>
      <c r="H149" s="108" t="s">
        <v>45</v>
      </c>
      <c r="I149" s="61" t="s">
        <v>46</v>
      </c>
      <c r="J149" s="61" t="s">
        <v>47</v>
      </c>
    </row>
    <row r="150" spans="1:16" s="278" customFormat="1" x14ac:dyDescent="0.2">
      <c r="A150" s="65" t="s">
        <v>453</v>
      </c>
      <c r="B150" s="123"/>
      <c r="C150" s="91" t="s">
        <v>454</v>
      </c>
      <c r="D150" s="91" t="s">
        <v>271</v>
      </c>
      <c r="E150" s="85" t="s">
        <v>455</v>
      </c>
      <c r="F150" s="85"/>
      <c r="G150" s="58" t="s">
        <v>92</v>
      </c>
      <c r="H150" s="57" t="s">
        <v>80</v>
      </c>
      <c r="I150" s="85" t="s">
        <v>140</v>
      </c>
      <c r="J150" s="85" t="s">
        <v>82</v>
      </c>
    </row>
    <row r="151" spans="1:16" s="278" customFormat="1" x14ac:dyDescent="0.2">
      <c r="A151" s="65" t="s">
        <v>456</v>
      </c>
      <c r="B151" s="123"/>
      <c r="C151" s="91" t="s">
        <v>454</v>
      </c>
      <c r="D151" s="91" t="s">
        <v>271</v>
      </c>
      <c r="E151" s="85" t="s">
        <v>455</v>
      </c>
      <c r="F151" s="85"/>
      <c r="G151" s="58" t="s">
        <v>92</v>
      </c>
      <c r="H151" s="57" t="s">
        <v>80</v>
      </c>
      <c r="I151" s="85" t="s">
        <v>140</v>
      </c>
      <c r="J151" s="85" t="s">
        <v>245</v>
      </c>
    </row>
    <row r="152" spans="1:16" s="766" customFormat="1" x14ac:dyDescent="0.2">
      <c r="A152" s="65" t="s">
        <v>457</v>
      </c>
      <c r="B152" s="556"/>
      <c r="C152" s="575" t="s">
        <v>458</v>
      </c>
      <c r="D152" s="575" t="s">
        <v>89</v>
      </c>
      <c r="E152" s="387" t="s">
        <v>459</v>
      </c>
      <c r="F152" s="387" t="s">
        <v>460</v>
      </c>
      <c r="G152" s="387" t="s">
        <v>79</v>
      </c>
      <c r="H152" s="568" t="s">
        <v>80</v>
      </c>
      <c r="I152" s="387" t="s">
        <v>140</v>
      </c>
      <c r="J152" s="387" t="s">
        <v>461</v>
      </c>
    </row>
    <row r="153" spans="1:16" s="278" customFormat="1" x14ac:dyDescent="0.2">
      <c r="A153" s="67" t="s">
        <v>462</v>
      </c>
      <c r="B153" s="64"/>
      <c r="C153" s="301" t="s">
        <v>458</v>
      </c>
      <c r="D153" s="301" t="s">
        <v>89</v>
      </c>
      <c r="E153" s="58" t="s">
        <v>459</v>
      </c>
      <c r="F153" s="58" t="s">
        <v>460</v>
      </c>
      <c r="G153" s="58" t="s">
        <v>79</v>
      </c>
      <c r="H153" s="57" t="s">
        <v>80</v>
      </c>
      <c r="I153" s="58" t="s">
        <v>140</v>
      </c>
      <c r="J153" s="58" t="s">
        <v>463</v>
      </c>
    </row>
    <row r="154" spans="1:16" s="125" customFormat="1" x14ac:dyDescent="0.2">
      <c r="A154" s="224" t="s">
        <v>464</v>
      </c>
      <c r="B154" s="66"/>
      <c r="C154" s="223" t="s">
        <v>465</v>
      </c>
      <c r="D154" s="223" t="s">
        <v>89</v>
      </c>
      <c r="E154" s="61" t="s">
        <v>455</v>
      </c>
      <c r="F154" s="61" t="s">
        <v>466</v>
      </c>
      <c r="G154" s="196" t="s">
        <v>79</v>
      </c>
      <c r="H154" s="238" t="s">
        <v>80</v>
      </c>
      <c r="I154" s="61" t="s">
        <v>467</v>
      </c>
      <c r="J154" s="61" t="s">
        <v>468</v>
      </c>
    </row>
    <row r="155" spans="1:16" s="125" customFormat="1" x14ac:dyDescent="0.2">
      <c r="A155" s="224" t="s">
        <v>469</v>
      </c>
      <c r="B155" s="66"/>
      <c r="C155" s="223" t="s">
        <v>465</v>
      </c>
      <c r="D155" s="223" t="s">
        <v>89</v>
      </c>
      <c r="E155" s="61" t="s">
        <v>455</v>
      </c>
      <c r="F155" s="61" t="s">
        <v>466</v>
      </c>
      <c r="G155" s="196" t="s">
        <v>79</v>
      </c>
      <c r="H155" s="238" t="s">
        <v>80</v>
      </c>
      <c r="I155" s="61" t="s">
        <v>470</v>
      </c>
      <c r="J155" s="61" t="s">
        <v>468</v>
      </c>
    </row>
    <row r="156" spans="1:16" s="125" customFormat="1" x14ac:dyDescent="0.2">
      <c r="A156" s="224" t="s">
        <v>471</v>
      </c>
      <c r="B156" s="66"/>
      <c r="C156" s="223" t="s">
        <v>465</v>
      </c>
      <c r="D156" s="223" t="s">
        <v>89</v>
      </c>
      <c r="E156" s="61" t="s">
        <v>455</v>
      </c>
      <c r="F156" s="61" t="s">
        <v>472</v>
      </c>
      <c r="G156" s="61" t="s">
        <v>79</v>
      </c>
      <c r="H156" s="108" t="s">
        <v>80</v>
      </c>
      <c r="I156" s="61" t="s">
        <v>140</v>
      </c>
      <c r="J156" s="61" t="s">
        <v>461</v>
      </c>
    </row>
    <row r="157" spans="1:16" s="125" customFormat="1" x14ac:dyDescent="0.2">
      <c r="A157" s="224" t="s">
        <v>473</v>
      </c>
      <c r="B157" s="226"/>
      <c r="C157" s="223" t="s">
        <v>465</v>
      </c>
      <c r="D157" s="223" t="s">
        <v>89</v>
      </c>
      <c r="E157" s="196" t="s">
        <v>474</v>
      </c>
      <c r="F157" s="196" t="s">
        <v>475</v>
      </c>
      <c r="G157" s="196" t="s">
        <v>79</v>
      </c>
      <c r="H157" s="238" t="s">
        <v>80</v>
      </c>
      <c r="I157" s="196" t="s">
        <v>140</v>
      </c>
      <c r="J157" s="196" t="s">
        <v>463</v>
      </c>
    </row>
    <row r="158" spans="1:16" s="128" customFormat="1" x14ac:dyDescent="0.2">
      <c r="A158" s="84" t="s">
        <v>476</v>
      </c>
      <c r="B158" s="84" t="s">
        <v>477</v>
      </c>
      <c r="C158" s="73" t="s">
        <v>478</v>
      </c>
      <c r="D158" s="73" t="s">
        <v>350</v>
      </c>
      <c r="E158" s="74" t="s">
        <v>171</v>
      </c>
      <c r="F158" s="74" t="s">
        <v>171</v>
      </c>
      <c r="G158" s="74" t="s">
        <v>44</v>
      </c>
      <c r="H158" s="74" t="s">
        <v>45</v>
      </c>
      <c r="I158" s="74" t="s">
        <v>46</v>
      </c>
      <c r="J158" s="74" t="s">
        <v>47</v>
      </c>
    </row>
    <row r="159" spans="1:16" s="569" customFormat="1" x14ac:dyDescent="0.2">
      <c r="A159" s="84" t="s">
        <v>479</v>
      </c>
      <c r="B159" s="84"/>
      <c r="C159" s="91" t="s">
        <v>480</v>
      </c>
      <c r="D159" s="91" t="s">
        <v>287</v>
      </c>
      <c r="E159" s="85" t="s">
        <v>334</v>
      </c>
      <c r="F159" s="85" t="s">
        <v>334</v>
      </c>
      <c r="G159" s="85" t="s">
        <v>44</v>
      </c>
      <c r="H159" s="343" t="s">
        <v>45</v>
      </c>
      <c r="I159" s="85" t="s">
        <v>46</v>
      </c>
      <c r="J159" s="85" t="s">
        <v>47</v>
      </c>
    </row>
    <row r="160" spans="1:16" s="278" customFormat="1" x14ac:dyDescent="0.2">
      <c r="A160" s="84" t="s">
        <v>481</v>
      </c>
      <c r="B160" s="84"/>
      <c r="C160" s="91" t="s">
        <v>480</v>
      </c>
      <c r="D160" s="91" t="s">
        <v>287</v>
      </c>
      <c r="E160" s="85" t="s">
        <v>334</v>
      </c>
      <c r="F160" s="85" t="s">
        <v>334</v>
      </c>
      <c r="G160" s="85" t="s">
        <v>44</v>
      </c>
      <c r="H160" s="343" t="s">
        <v>45</v>
      </c>
      <c r="I160" s="85" t="s">
        <v>46</v>
      </c>
      <c r="J160" s="85" t="s">
        <v>47</v>
      </c>
    </row>
    <row r="161" spans="1:10" x14ac:dyDescent="0.2">
      <c r="A161" s="65" t="s">
        <v>482</v>
      </c>
      <c r="B161" s="84" t="s">
        <v>483</v>
      </c>
      <c r="C161" s="73" t="s">
        <v>484</v>
      </c>
      <c r="D161" s="73" t="s">
        <v>485</v>
      </c>
      <c r="E161" s="74" t="s">
        <v>486</v>
      </c>
      <c r="F161" s="74" t="s">
        <v>486</v>
      </c>
      <c r="G161" s="74" t="s">
        <v>44</v>
      </c>
      <c r="H161" s="74" t="s">
        <v>45</v>
      </c>
      <c r="I161" s="74" t="s">
        <v>46</v>
      </c>
      <c r="J161" s="74" t="s">
        <v>47</v>
      </c>
    </row>
    <row r="162" spans="1:10" s="125" customFormat="1" x14ac:dyDescent="0.2">
      <c r="A162" s="166" t="s">
        <v>487</v>
      </c>
      <c r="B162" s="165" t="s">
        <v>488</v>
      </c>
      <c r="C162" s="158" t="s">
        <v>484</v>
      </c>
      <c r="D162" s="158" t="s">
        <v>485</v>
      </c>
      <c r="E162" s="157" t="s">
        <v>486</v>
      </c>
      <c r="F162" s="157" t="s">
        <v>486</v>
      </c>
      <c r="G162" s="157" t="s">
        <v>44</v>
      </c>
      <c r="H162" s="157" t="s">
        <v>45</v>
      </c>
      <c r="I162" s="157" t="s">
        <v>46</v>
      </c>
      <c r="J162" s="157" t="s">
        <v>47</v>
      </c>
    </row>
    <row r="163" spans="1:10" s="125" customFormat="1" x14ac:dyDescent="0.2">
      <c r="A163" s="65" t="s">
        <v>489</v>
      </c>
      <c r="B163" s="84" t="s">
        <v>490</v>
      </c>
      <c r="C163" s="73" t="s">
        <v>491</v>
      </c>
      <c r="D163" s="73" t="s">
        <v>485</v>
      </c>
      <c r="E163" s="74" t="s">
        <v>492</v>
      </c>
      <c r="F163" s="74" t="s">
        <v>492</v>
      </c>
      <c r="G163" s="74" t="s">
        <v>44</v>
      </c>
      <c r="H163" s="74" t="s">
        <v>45</v>
      </c>
      <c r="I163" s="74" t="s">
        <v>46</v>
      </c>
      <c r="J163" s="74" t="s">
        <v>47</v>
      </c>
    </row>
    <row r="164" spans="1:10" s="125" customFormat="1" x14ac:dyDescent="0.2">
      <c r="A164" s="166" t="s">
        <v>493</v>
      </c>
      <c r="B164" s="165" t="s">
        <v>494</v>
      </c>
      <c r="C164" s="158" t="s">
        <v>491</v>
      </c>
      <c r="D164" s="158" t="s">
        <v>485</v>
      </c>
      <c r="E164" s="157" t="s">
        <v>492</v>
      </c>
      <c r="F164" s="157" t="s">
        <v>492</v>
      </c>
      <c r="G164" s="157" t="s">
        <v>44</v>
      </c>
      <c r="H164" s="157" t="s">
        <v>45</v>
      </c>
      <c r="I164" s="157" t="s">
        <v>46</v>
      </c>
      <c r="J164" s="157" t="s">
        <v>47</v>
      </c>
    </row>
    <row r="165" spans="1:10" s="278" customFormat="1" x14ac:dyDescent="0.2">
      <c r="A165" s="505" t="s">
        <v>495</v>
      </c>
      <c r="B165" s="505" t="s">
        <v>496</v>
      </c>
      <c r="C165" s="91" t="s">
        <v>497</v>
      </c>
      <c r="D165" s="91" t="s">
        <v>271</v>
      </c>
      <c r="E165" s="85" t="s">
        <v>498</v>
      </c>
      <c r="F165" s="85" t="s">
        <v>498</v>
      </c>
      <c r="G165" s="85" t="s">
        <v>44</v>
      </c>
      <c r="H165" s="85" t="s">
        <v>45</v>
      </c>
      <c r="I165" s="85" t="s">
        <v>46</v>
      </c>
      <c r="J165" s="85" t="s">
        <v>47</v>
      </c>
    </row>
    <row r="166" spans="1:10" s="86" customFormat="1" x14ac:dyDescent="0.2">
      <c r="A166" s="67" t="s">
        <v>499</v>
      </c>
      <c r="B166" s="67" t="s">
        <v>500</v>
      </c>
      <c r="C166" s="67" t="s">
        <v>501</v>
      </c>
      <c r="D166" s="83" t="s">
        <v>271</v>
      </c>
      <c r="E166" s="58" t="s">
        <v>502</v>
      </c>
      <c r="F166" s="58" t="s">
        <v>503</v>
      </c>
      <c r="G166" s="58" t="s">
        <v>44</v>
      </c>
      <c r="H166" s="58" t="s">
        <v>45</v>
      </c>
      <c r="I166" s="58" t="s">
        <v>53</v>
      </c>
      <c r="J166" s="58" t="s">
        <v>54</v>
      </c>
    </row>
    <row r="167" spans="1:10" s="46" customFormat="1" x14ac:dyDescent="0.2">
      <c r="A167" s="67" t="s">
        <v>504</v>
      </c>
      <c r="B167" s="67"/>
      <c r="C167" s="67" t="s">
        <v>505</v>
      </c>
      <c r="D167" s="83" t="s">
        <v>271</v>
      </c>
      <c r="E167" s="58" t="s">
        <v>502</v>
      </c>
      <c r="F167" s="58" t="s">
        <v>503</v>
      </c>
      <c r="G167" s="58" t="s">
        <v>44</v>
      </c>
      <c r="H167" s="58" t="s">
        <v>45</v>
      </c>
      <c r="I167" s="58" t="s">
        <v>53</v>
      </c>
      <c r="J167" s="58" t="s">
        <v>54</v>
      </c>
    </row>
    <row r="168" spans="1:10" s="59" customFormat="1" x14ac:dyDescent="0.2">
      <c r="A168" s="67" t="s">
        <v>506</v>
      </c>
      <c r="B168" s="63" t="s">
        <v>507</v>
      </c>
      <c r="C168" s="67" t="s">
        <v>508</v>
      </c>
      <c r="D168" s="83" t="s">
        <v>271</v>
      </c>
      <c r="E168" s="58" t="s">
        <v>502</v>
      </c>
      <c r="F168" s="58" t="s">
        <v>503</v>
      </c>
      <c r="G168" s="58" t="s">
        <v>44</v>
      </c>
      <c r="H168" s="58" t="s">
        <v>45</v>
      </c>
      <c r="I168" s="58" t="s">
        <v>53</v>
      </c>
      <c r="J168" s="58" t="s">
        <v>62</v>
      </c>
    </row>
    <row r="169" spans="1:10" s="86" customFormat="1" x14ac:dyDescent="0.2">
      <c r="A169" s="80" t="s">
        <v>509</v>
      </c>
      <c r="B169" s="646"/>
      <c r="C169" s="262" t="s">
        <v>510</v>
      </c>
      <c r="D169" s="262" t="s">
        <v>350</v>
      </c>
      <c r="E169" s="196" t="s">
        <v>43</v>
      </c>
      <c r="F169" s="196" t="s">
        <v>329</v>
      </c>
      <c r="G169" s="196" t="s">
        <v>44</v>
      </c>
      <c r="H169" s="238" t="s">
        <v>45</v>
      </c>
      <c r="I169" s="196" t="s">
        <v>53</v>
      </c>
      <c r="J169" s="196" t="s">
        <v>54</v>
      </c>
    </row>
    <row r="170" spans="1:10" s="59" customFormat="1" x14ac:dyDescent="0.2">
      <c r="A170" s="123" t="s">
        <v>511</v>
      </c>
      <c r="B170" s="710"/>
      <c r="C170" s="380" t="s">
        <v>510</v>
      </c>
      <c r="D170" s="380" t="s">
        <v>350</v>
      </c>
      <c r="E170" s="279" t="s">
        <v>43</v>
      </c>
      <c r="F170" s="279" t="s">
        <v>43</v>
      </c>
      <c r="G170" s="279" t="s">
        <v>44</v>
      </c>
      <c r="H170" s="349" t="s">
        <v>45</v>
      </c>
      <c r="I170" s="279" t="s">
        <v>46</v>
      </c>
      <c r="J170" s="279" t="s">
        <v>47</v>
      </c>
    </row>
    <row r="171" spans="1:10" s="59" customFormat="1" x14ac:dyDescent="0.2">
      <c r="A171" s="80" t="s">
        <v>512</v>
      </c>
      <c r="B171" s="646"/>
      <c r="C171" s="262" t="s">
        <v>513</v>
      </c>
      <c r="D171" s="262" t="s">
        <v>350</v>
      </c>
      <c r="E171" s="61" t="s">
        <v>514</v>
      </c>
      <c r="F171" s="61" t="s">
        <v>515</v>
      </c>
      <c r="G171" s="61" t="s">
        <v>44</v>
      </c>
      <c r="H171" s="108" t="s">
        <v>45</v>
      </c>
      <c r="I171" s="61" t="s">
        <v>53</v>
      </c>
      <c r="J171" s="61" t="s">
        <v>54</v>
      </c>
    </row>
    <row r="172" spans="1:10" s="86" customFormat="1" x14ac:dyDescent="0.2">
      <c r="A172" s="84" t="s">
        <v>516</v>
      </c>
      <c r="B172" s="84" t="s">
        <v>517</v>
      </c>
      <c r="C172" s="73" t="s">
        <v>518</v>
      </c>
      <c r="D172" s="73" t="s">
        <v>519</v>
      </c>
      <c r="E172" s="74" t="s">
        <v>119</v>
      </c>
      <c r="F172" s="74" t="s">
        <v>240</v>
      </c>
      <c r="G172" s="74" t="s">
        <v>44</v>
      </c>
      <c r="H172" s="74" t="s">
        <v>45</v>
      </c>
      <c r="I172" s="74" t="s">
        <v>67</v>
      </c>
      <c r="J172" s="74" t="s">
        <v>68</v>
      </c>
    </row>
    <row r="173" spans="1:10" s="46" customFormat="1" x14ac:dyDescent="0.2">
      <c r="A173" s="64" t="s">
        <v>520</v>
      </c>
      <c r="B173" s="64"/>
      <c r="C173" s="71" t="s">
        <v>518</v>
      </c>
      <c r="D173" s="71" t="s">
        <v>519</v>
      </c>
      <c r="E173" s="58" t="s">
        <v>119</v>
      </c>
      <c r="F173" s="58" t="s">
        <v>240</v>
      </c>
      <c r="G173" s="58" t="s">
        <v>44</v>
      </c>
      <c r="H173" s="57" t="s">
        <v>45</v>
      </c>
      <c r="I173" s="58" t="s">
        <v>67</v>
      </c>
      <c r="J173" s="58" t="s">
        <v>68</v>
      </c>
    </row>
    <row r="174" spans="1:10" s="46" customFormat="1" x14ac:dyDescent="0.2">
      <c r="A174" s="64" t="s">
        <v>521</v>
      </c>
      <c r="B174" s="64"/>
      <c r="C174" s="71" t="s">
        <v>518</v>
      </c>
      <c r="D174" s="71" t="s">
        <v>519</v>
      </c>
      <c r="E174" s="58" t="s">
        <v>119</v>
      </c>
      <c r="F174" s="58" t="s">
        <v>120</v>
      </c>
      <c r="G174" s="58" t="s">
        <v>44</v>
      </c>
      <c r="H174" s="57" t="s">
        <v>45</v>
      </c>
      <c r="I174" s="58" t="s">
        <v>53</v>
      </c>
      <c r="J174" s="58" t="s">
        <v>54</v>
      </c>
    </row>
    <row r="175" spans="1:10" s="46" customFormat="1" x14ac:dyDescent="0.2">
      <c r="A175" s="64" t="s">
        <v>522</v>
      </c>
      <c r="B175" s="64"/>
      <c r="C175" s="71" t="s">
        <v>518</v>
      </c>
      <c r="D175" s="71" t="s">
        <v>519</v>
      </c>
      <c r="E175" s="58" t="s">
        <v>119</v>
      </c>
      <c r="F175" s="58" t="s">
        <v>240</v>
      </c>
      <c r="G175" s="58" t="s">
        <v>44</v>
      </c>
      <c r="H175" s="57" t="s">
        <v>45</v>
      </c>
      <c r="I175" s="58" t="s">
        <v>67</v>
      </c>
      <c r="J175" s="58" t="s">
        <v>300</v>
      </c>
    </row>
    <row r="176" spans="1:10" s="128" customFormat="1" x14ac:dyDescent="0.2">
      <c r="A176" s="211" t="s">
        <v>523</v>
      </c>
      <c r="B176" s="211">
        <v>196076</v>
      </c>
      <c r="C176" s="201" t="s">
        <v>524</v>
      </c>
      <c r="D176" s="201" t="s">
        <v>525</v>
      </c>
      <c r="E176" s="130" t="s">
        <v>96</v>
      </c>
      <c r="F176" s="130" t="s">
        <v>129</v>
      </c>
      <c r="G176" s="130" t="s">
        <v>44</v>
      </c>
      <c r="H176" s="218" t="s">
        <v>45</v>
      </c>
      <c r="I176" s="130" t="s">
        <v>53</v>
      </c>
      <c r="J176" s="130" t="s">
        <v>54</v>
      </c>
    </row>
    <row r="177" spans="1:10" s="125" customFormat="1" x14ac:dyDescent="0.2">
      <c r="A177" s="66" t="s">
        <v>523</v>
      </c>
      <c r="B177" s="66">
        <v>196076</v>
      </c>
      <c r="C177" s="72" t="s">
        <v>524</v>
      </c>
      <c r="D177" s="72" t="s">
        <v>525</v>
      </c>
      <c r="E177" s="61" t="s">
        <v>96</v>
      </c>
      <c r="F177" s="61" t="s">
        <v>129</v>
      </c>
      <c r="G177" s="61" t="s">
        <v>44</v>
      </c>
      <c r="H177" s="108" t="s">
        <v>45</v>
      </c>
      <c r="I177" s="61"/>
      <c r="J177" s="61"/>
    </row>
    <row r="178" spans="1:10" s="167" customFormat="1" x14ac:dyDescent="0.2">
      <c r="A178" s="67" t="s">
        <v>526</v>
      </c>
      <c r="B178" s="67"/>
      <c r="C178" s="71" t="s">
        <v>527</v>
      </c>
      <c r="D178" s="71" t="s">
        <v>528</v>
      </c>
      <c r="E178" s="58" t="s">
        <v>529</v>
      </c>
      <c r="F178" s="58" t="s">
        <v>530</v>
      </c>
      <c r="G178" s="58" t="s">
        <v>531</v>
      </c>
      <c r="H178" s="58" t="s">
        <v>45</v>
      </c>
      <c r="I178" s="58" t="s">
        <v>53</v>
      </c>
      <c r="J178" s="58" t="s">
        <v>54</v>
      </c>
    </row>
    <row r="179" spans="1:10" x14ac:dyDescent="0.2">
      <c r="A179" s="67" t="s">
        <v>526</v>
      </c>
      <c r="B179" s="67" t="s">
        <v>532</v>
      </c>
      <c r="C179" s="71" t="s">
        <v>527</v>
      </c>
      <c r="D179" s="71" t="s">
        <v>528</v>
      </c>
      <c r="E179" s="58" t="s">
        <v>529</v>
      </c>
      <c r="F179" s="58" t="s">
        <v>530</v>
      </c>
      <c r="G179" s="58" t="s">
        <v>531</v>
      </c>
      <c r="H179" s="58" t="s">
        <v>45</v>
      </c>
      <c r="I179" s="58" t="s">
        <v>53</v>
      </c>
      <c r="J179" s="58" t="s">
        <v>54</v>
      </c>
    </row>
    <row r="180" spans="1:10" s="167" customFormat="1" x14ac:dyDescent="0.2">
      <c r="A180" s="67" t="s">
        <v>533</v>
      </c>
      <c r="B180" s="64" t="s">
        <v>534</v>
      </c>
      <c r="C180" s="201" t="s">
        <v>535</v>
      </c>
      <c r="D180" s="201" t="s">
        <v>536</v>
      </c>
      <c r="E180" s="130" t="s">
        <v>171</v>
      </c>
      <c r="F180" s="130" t="s">
        <v>177</v>
      </c>
      <c r="G180" s="130" t="s">
        <v>44</v>
      </c>
      <c r="H180" s="218" t="s">
        <v>45</v>
      </c>
      <c r="I180" s="130" t="s">
        <v>67</v>
      </c>
      <c r="J180" s="130" t="s">
        <v>268</v>
      </c>
    </row>
    <row r="181" spans="1:10" s="161" customFormat="1" x14ac:dyDescent="0.2">
      <c r="A181" s="67" t="s">
        <v>537</v>
      </c>
      <c r="B181" s="64"/>
      <c r="C181" s="201" t="s">
        <v>535</v>
      </c>
      <c r="D181" s="201" t="s">
        <v>536</v>
      </c>
      <c r="E181" s="130" t="s">
        <v>171</v>
      </c>
      <c r="F181" s="130" t="s">
        <v>177</v>
      </c>
      <c r="G181" s="130" t="s">
        <v>44</v>
      </c>
      <c r="H181" s="218" t="s">
        <v>45</v>
      </c>
      <c r="I181" s="130" t="s">
        <v>46</v>
      </c>
      <c r="J181" s="130" t="s">
        <v>47</v>
      </c>
    </row>
    <row r="182" spans="1:10" s="687" customFormat="1" x14ac:dyDescent="0.2">
      <c r="A182" s="199" t="s">
        <v>538</v>
      </c>
      <c r="B182" s="199"/>
      <c r="C182" s="204" t="s">
        <v>539</v>
      </c>
      <c r="D182" s="204" t="s">
        <v>540</v>
      </c>
      <c r="E182" s="130" t="s">
        <v>541</v>
      </c>
      <c r="F182" s="130" t="s">
        <v>541</v>
      </c>
      <c r="G182" s="130" t="s">
        <v>44</v>
      </c>
      <c r="H182" s="218" t="s">
        <v>253</v>
      </c>
      <c r="I182" s="130" t="s">
        <v>254</v>
      </c>
      <c r="J182" s="130" t="s">
        <v>255</v>
      </c>
    </row>
    <row r="183" spans="1:10" s="202" customFormat="1" x14ac:dyDescent="0.2">
      <c r="A183" s="224" t="s">
        <v>542</v>
      </c>
      <c r="B183" s="224"/>
      <c r="C183" s="262" t="s">
        <v>539</v>
      </c>
      <c r="D183" s="262" t="s">
        <v>540</v>
      </c>
      <c r="E183" s="196" t="s">
        <v>541</v>
      </c>
      <c r="F183" s="196" t="s">
        <v>541</v>
      </c>
      <c r="G183" s="196" t="s">
        <v>44</v>
      </c>
      <c r="H183" s="238" t="s">
        <v>253</v>
      </c>
      <c r="I183" s="196" t="s">
        <v>254</v>
      </c>
      <c r="J183" s="196" t="s">
        <v>255</v>
      </c>
    </row>
    <row r="184" spans="1:10" s="59" customFormat="1" x14ac:dyDescent="0.2">
      <c r="A184" s="303" t="s">
        <v>543</v>
      </c>
      <c r="B184" s="80"/>
      <c r="C184" s="303" t="s">
        <v>544</v>
      </c>
      <c r="D184" s="262" t="s">
        <v>540</v>
      </c>
      <c r="E184" s="185" t="s">
        <v>319</v>
      </c>
      <c r="F184" s="61" t="s">
        <v>319</v>
      </c>
      <c r="G184" s="196" t="s">
        <v>92</v>
      </c>
      <c r="H184" s="61" t="s">
        <v>172</v>
      </c>
      <c r="I184" s="196" t="s">
        <v>173</v>
      </c>
      <c r="J184" s="196" t="s">
        <v>174</v>
      </c>
    </row>
    <row r="185" spans="1:10" s="59" customFormat="1" x14ac:dyDescent="0.2">
      <c r="A185" s="63" t="s">
        <v>545</v>
      </c>
      <c r="B185" s="184" t="s">
        <v>546</v>
      </c>
      <c r="C185" s="73" t="s">
        <v>547</v>
      </c>
      <c r="D185" s="73" t="s">
        <v>271</v>
      </c>
      <c r="E185" s="74" t="s">
        <v>43</v>
      </c>
      <c r="F185" s="74" t="s">
        <v>43</v>
      </c>
      <c r="G185" s="74" t="s">
        <v>44</v>
      </c>
      <c r="H185" s="74" t="s">
        <v>45</v>
      </c>
      <c r="I185" s="74" t="s">
        <v>46</v>
      </c>
      <c r="J185" s="74" t="s">
        <v>47</v>
      </c>
    </row>
    <row r="186" spans="1:10" s="164" customFormat="1" x14ac:dyDescent="0.2">
      <c r="A186" s="464" t="s">
        <v>548</v>
      </c>
      <c r="B186" s="464"/>
      <c r="C186" s="172" t="s">
        <v>549</v>
      </c>
      <c r="D186" s="172" t="s">
        <v>271</v>
      </c>
      <c r="E186" s="171" t="s">
        <v>550</v>
      </c>
      <c r="F186" s="171" t="s">
        <v>550</v>
      </c>
      <c r="G186" s="171" t="s">
        <v>44</v>
      </c>
      <c r="H186" s="628" t="s">
        <v>45</v>
      </c>
      <c r="I186" s="171" t="s">
        <v>46</v>
      </c>
      <c r="J186" s="171" t="s">
        <v>47</v>
      </c>
    </row>
    <row r="187" spans="1:10" s="256" customFormat="1" x14ac:dyDescent="0.2">
      <c r="A187" s="505" t="s">
        <v>551</v>
      </c>
      <c r="B187" s="710"/>
      <c r="C187" s="280" t="s">
        <v>552</v>
      </c>
      <c r="D187" s="280" t="s">
        <v>128</v>
      </c>
      <c r="E187" s="279" t="s">
        <v>553</v>
      </c>
      <c r="F187" s="279" t="s">
        <v>553</v>
      </c>
      <c r="G187" s="279" t="s">
        <v>44</v>
      </c>
      <c r="H187" s="349" t="s">
        <v>45</v>
      </c>
      <c r="I187" s="279" t="s">
        <v>46</v>
      </c>
      <c r="J187" s="279" t="s">
        <v>47</v>
      </c>
    </row>
    <row r="188" spans="1:10" s="175" customFormat="1" x14ac:dyDescent="0.2">
      <c r="A188" s="63" t="s">
        <v>554</v>
      </c>
      <c r="B188" s="646"/>
      <c r="C188" s="197" t="s">
        <v>555</v>
      </c>
      <c r="D188" s="197" t="s">
        <v>128</v>
      </c>
      <c r="E188" s="196" t="s">
        <v>171</v>
      </c>
      <c r="F188" s="196" t="s">
        <v>556</v>
      </c>
      <c r="G188" s="196" t="s">
        <v>44</v>
      </c>
      <c r="H188" s="238" t="s">
        <v>45</v>
      </c>
      <c r="I188" s="196" t="s">
        <v>67</v>
      </c>
      <c r="J188" s="196" t="s">
        <v>68</v>
      </c>
    </row>
    <row r="189" spans="1:10" s="765" customFormat="1" x14ac:dyDescent="0.2">
      <c r="A189" s="63" t="s">
        <v>557</v>
      </c>
      <c r="B189" s="440" t="s">
        <v>558</v>
      </c>
      <c r="C189" s="201" t="s">
        <v>555</v>
      </c>
      <c r="D189" s="201" t="s">
        <v>128</v>
      </c>
      <c r="E189" s="130" t="s">
        <v>171</v>
      </c>
      <c r="F189" s="130" t="s">
        <v>556</v>
      </c>
      <c r="G189" s="130" t="s">
        <v>44</v>
      </c>
      <c r="H189" s="218" t="s">
        <v>45</v>
      </c>
      <c r="I189" s="130" t="s">
        <v>67</v>
      </c>
      <c r="J189" s="130" t="s">
        <v>68</v>
      </c>
    </row>
    <row r="190" spans="1:10" s="784" customFormat="1" ht="16" x14ac:dyDescent="0.2">
      <c r="A190" s="646" t="s">
        <v>559</v>
      </c>
      <c r="B190" s="780" t="s">
        <v>560</v>
      </c>
      <c r="C190" s="197" t="s">
        <v>555</v>
      </c>
      <c r="D190" s="197" t="s">
        <v>128</v>
      </c>
      <c r="E190" s="61" t="s">
        <v>171</v>
      </c>
      <c r="F190" s="61" t="s">
        <v>171</v>
      </c>
      <c r="G190" s="61" t="s">
        <v>44</v>
      </c>
      <c r="H190" s="108" t="s">
        <v>45</v>
      </c>
      <c r="I190" s="61" t="s">
        <v>46</v>
      </c>
      <c r="J190" s="61" t="s">
        <v>47</v>
      </c>
    </row>
    <row r="191" spans="1:10" s="583" customFormat="1" x14ac:dyDescent="0.2">
      <c r="A191" s="63" t="s">
        <v>561</v>
      </c>
      <c r="B191" s="440"/>
      <c r="C191" s="201" t="s">
        <v>562</v>
      </c>
      <c r="D191" s="201" t="s">
        <v>128</v>
      </c>
      <c r="E191" s="130" t="s">
        <v>553</v>
      </c>
      <c r="F191" s="130" t="s">
        <v>553</v>
      </c>
      <c r="G191" s="130" t="s">
        <v>44</v>
      </c>
      <c r="H191" s="218" t="s">
        <v>45</v>
      </c>
      <c r="I191" s="130" t="s">
        <v>46</v>
      </c>
      <c r="J191" s="130" t="s">
        <v>47</v>
      </c>
    </row>
    <row r="192" spans="1:10" s="765" customFormat="1" x14ac:dyDescent="0.2">
      <c r="A192" s="184" t="s">
        <v>563</v>
      </c>
      <c r="B192" s="184"/>
      <c r="C192" s="72" t="s">
        <v>564</v>
      </c>
      <c r="D192" s="72"/>
      <c r="E192" s="61"/>
      <c r="F192" s="61"/>
      <c r="G192" s="61"/>
      <c r="H192" s="108"/>
      <c r="I192" s="61"/>
      <c r="J192" s="61"/>
    </row>
    <row r="193" spans="1:16" s="159" customFormat="1" x14ac:dyDescent="0.2">
      <c r="A193" s="184" t="s">
        <v>565</v>
      </c>
      <c r="B193" s="66"/>
      <c r="C193" s="72" t="s">
        <v>566</v>
      </c>
      <c r="D193" s="72" t="s">
        <v>567</v>
      </c>
      <c r="E193" s="61" t="s">
        <v>171</v>
      </c>
      <c r="F193" s="61" t="s">
        <v>556</v>
      </c>
      <c r="G193" s="61" t="s">
        <v>44</v>
      </c>
      <c r="H193" s="61" t="s">
        <v>45</v>
      </c>
      <c r="I193" s="61" t="s">
        <v>53</v>
      </c>
      <c r="J193" s="61" t="s">
        <v>54</v>
      </c>
    </row>
    <row r="194" spans="1:16" s="159" customFormat="1" x14ac:dyDescent="0.2">
      <c r="A194" s="184" t="s">
        <v>568</v>
      </c>
      <c r="B194" s="66"/>
      <c r="C194" s="72" t="s">
        <v>566</v>
      </c>
      <c r="D194" s="72" t="s">
        <v>567</v>
      </c>
      <c r="E194" s="61" t="s">
        <v>171</v>
      </c>
      <c r="F194" s="61" t="s">
        <v>171</v>
      </c>
      <c r="G194" s="61" t="s">
        <v>44</v>
      </c>
      <c r="H194" s="61" t="s">
        <v>45</v>
      </c>
      <c r="I194" s="61" t="s">
        <v>46</v>
      </c>
      <c r="J194" s="61" t="s">
        <v>47</v>
      </c>
    </row>
    <row r="195" spans="1:16" s="128" customFormat="1" x14ac:dyDescent="0.2">
      <c r="A195" s="184" t="s">
        <v>569</v>
      </c>
      <c r="B195" s="66"/>
      <c r="C195" s="72" t="s">
        <v>566</v>
      </c>
      <c r="D195" s="72" t="s">
        <v>567</v>
      </c>
      <c r="E195" s="61" t="s">
        <v>171</v>
      </c>
      <c r="F195" s="61" t="s">
        <v>556</v>
      </c>
      <c r="G195" s="61" t="s">
        <v>44</v>
      </c>
      <c r="H195" s="61" t="s">
        <v>45</v>
      </c>
      <c r="I195" s="61" t="s">
        <v>53</v>
      </c>
      <c r="J195" s="61" t="s">
        <v>62</v>
      </c>
    </row>
    <row r="196" spans="1:16" s="128" customFormat="1" x14ac:dyDescent="0.2">
      <c r="A196" s="184" t="s">
        <v>570</v>
      </c>
      <c r="B196" s="66"/>
      <c r="C196" s="72" t="s">
        <v>571</v>
      </c>
      <c r="D196" s="72" t="s">
        <v>567</v>
      </c>
      <c r="E196" s="61" t="s">
        <v>171</v>
      </c>
      <c r="F196" s="61" t="s">
        <v>171</v>
      </c>
      <c r="G196" s="61" t="s">
        <v>92</v>
      </c>
      <c r="H196" s="613" t="s">
        <v>172</v>
      </c>
      <c r="I196" s="170" t="s">
        <v>173</v>
      </c>
      <c r="J196" s="170" t="s">
        <v>174</v>
      </c>
    </row>
    <row r="197" spans="1:16" s="159" customFormat="1" x14ac:dyDescent="0.2">
      <c r="A197" s="63" t="s">
        <v>572</v>
      </c>
      <c r="B197" s="64" t="s">
        <v>573</v>
      </c>
      <c r="C197" s="73" t="s">
        <v>574</v>
      </c>
      <c r="D197" s="73" t="s">
        <v>567</v>
      </c>
      <c r="E197" s="74" t="s">
        <v>575</v>
      </c>
      <c r="F197" s="74" t="s">
        <v>575</v>
      </c>
      <c r="G197" s="74" t="s">
        <v>44</v>
      </c>
      <c r="H197" s="74" t="s">
        <v>45</v>
      </c>
      <c r="I197" s="74" t="s">
        <v>46</v>
      </c>
      <c r="J197" s="74" t="s">
        <v>47</v>
      </c>
    </row>
    <row r="198" spans="1:16" x14ac:dyDescent="0.2">
      <c r="A198" s="184" t="s">
        <v>576</v>
      </c>
      <c r="B198" s="66"/>
      <c r="C198" s="72" t="s">
        <v>577</v>
      </c>
      <c r="D198" s="72" t="s">
        <v>567</v>
      </c>
      <c r="E198" s="61" t="s">
        <v>171</v>
      </c>
      <c r="F198" s="61" t="s">
        <v>556</v>
      </c>
      <c r="G198" s="61" t="s">
        <v>44</v>
      </c>
      <c r="H198" s="61" t="s">
        <v>45</v>
      </c>
      <c r="I198" s="61" t="s">
        <v>53</v>
      </c>
      <c r="J198" s="61" t="s">
        <v>54</v>
      </c>
      <c r="K198" s="162"/>
      <c r="L198" s="162"/>
      <c r="M198" s="162"/>
      <c r="N198" s="162"/>
      <c r="O198" s="162"/>
      <c r="P198" s="162"/>
    </row>
    <row r="199" spans="1:16" s="167" customFormat="1" x14ac:dyDescent="0.2">
      <c r="A199" s="184" t="s">
        <v>578</v>
      </c>
      <c r="B199" s="66"/>
      <c r="C199" s="72" t="s">
        <v>577</v>
      </c>
      <c r="D199" s="72" t="s">
        <v>567</v>
      </c>
      <c r="E199" s="61" t="s">
        <v>171</v>
      </c>
      <c r="F199" s="61" t="s">
        <v>171</v>
      </c>
      <c r="G199" s="61" t="s">
        <v>44</v>
      </c>
      <c r="H199" s="61" t="s">
        <v>45</v>
      </c>
      <c r="I199" s="61" t="s">
        <v>46</v>
      </c>
      <c r="J199" s="61" t="s">
        <v>47</v>
      </c>
    </row>
    <row r="200" spans="1:16" s="159" customFormat="1" x14ac:dyDescent="0.2">
      <c r="A200" s="184" t="s">
        <v>579</v>
      </c>
      <c r="B200" s="66"/>
      <c r="C200" s="72" t="s">
        <v>577</v>
      </c>
      <c r="D200" s="72" t="s">
        <v>567</v>
      </c>
      <c r="E200" s="61" t="s">
        <v>171</v>
      </c>
      <c r="F200" s="61" t="s">
        <v>556</v>
      </c>
      <c r="G200" s="61" t="s">
        <v>44</v>
      </c>
      <c r="H200" s="61" t="s">
        <v>45</v>
      </c>
      <c r="I200" s="61" t="s">
        <v>53</v>
      </c>
      <c r="J200" s="61" t="s">
        <v>62</v>
      </c>
    </row>
    <row r="201" spans="1:16" s="159" customFormat="1" x14ac:dyDescent="0.2">
      <c r="A201" s="184" t="s">
        <v>580</v>
      </c>
      <c r="B201" s="66"/>
      <c r="C201" s="72" t="s">
        <v>581</v>
      </c>
      <c r="D201" s="72" t="s">
        <v>567</v>
      </c>
      <c r="E201" s="61" t="s">
        <v>171</v>
      </c>
      <c r="F201" s="61" t="s">
        <v>171</v>
      </c>
      <c r="G201" s="61" t="s">
        <v>92</v>
      </c>
      <c r="H201" s="61" t="s">
        <v>172</v>
      </c>
      <c r="I201" s="170" t="s">
        <v>173</v>
      </c>
      <c r="J201" s="170" t="s">
        <v>174</v>
      </c>
    </row>
    <row r="202" spans="1:16" s="125" customFormat="1" x14ac:dyDescent="0.2">
      <c r="A202" s="63" t="s">
        <v>578</v>
      </c>
      <c r="B202" s="64" t="s">
        <v>582</v>
      </c>
      <c r="C202" s="73" t="s">
        <v>583</v>
      </c>
      <c r="D202" s="73" t="s">
        <v>567</v>
      </c>
      <c r="E202" s="74" t="s">
        <v>575</v>
      </c>
      <c r="F202" s="74" t="s">
        <v>575</v>
      </c>
      <c r="G202" s="74" t="s">
        <v>44</v>
      </c>
      <c r="H202" s="74" t="s">
        <v>45</v>
      </c>
      <c r="I202" s="74" t="s">
        <v>46</v>
      </c>
      <c r="J202" s="74" t="s">
        <v>47</v>
      </c>
    </row>
    <row r="203" spans="1:16" s="278" customFormat="1" x14ac:dyDescent="0.2">
      <c r="A203" s="64" t="s">
        <v>584</v>
      </c>
      <c r="B203" s="64"/>
      <c r="C203" s="71" t="s">
        <v>585</v>
      </c>
      <c r="D203" s="71" t="s">
        <v>586</v>
      </c>
      <c r="E203" s="58" t="s">
        <v>587</v>
      </c>
      <c r="F203" s="58" t="s">
        <v>587</v>
      </c>
      <c r="G203" s="58" t="s">
        <v>44</v>
      </c>
      <c r="H203" s="58" t="s">
        <v>45</v>
      </c>
      <c r="I203" s="58" t="s">
        <v>46</v>
      </c>
      <c r="J203" s="58" t="s">
        <v>47</v>
      </c>
    </row>
    <row r="204" spans="1:16" s="125" customFormat="1" x14ac:dyDescent="0.2">
      <c r="A204" s="84" t="s">
        <v>588</v>
      </c>
      <c r="B204" s="84" t="s">
        <v>589</v>
      </c>
      <c r="C204" s="73" t="s">
        <v>590</v>
      </c>
      <c r="D204" s="73" t="s">
        <v>586</v>
      </c>
      <c r="E204" s="74" t="s">
        <v>591</v>
      </c>
      <c r="F204" s="74" t="s">
        <v>592</v>
      </c>
      <c r="G204" s="74" t="s">
        <v>44</v>
      </c>
      <c r="H204" s="74" t="s">
        <v>45</v>
      </c>
      <c r="I204" s="74" t="s">
        <v>67</v>
      </c>
      <c r="J204" s="74" t="s">
        <v>68</v>
      </c>
    </row>
    <row r="205" spans="1:16" s="125" customFormat="1" x14ac:dyDescent="0.2">
      <c r="A205" s="84" t="s">
        <v>593</v>
      </c>
      <c r="B205" s="84" t="s">
        <v>594</v>
      </c>
      <c r="C205" s="73" t="s">
        <v>590</v>
      </c>
      <c r="D205" s="73" t="s">
        <v>586</v>
      </c>
      <c r="E205" s="74" t="s">
        <v>591</v>
      </c>
      <c r="F205" s="74" t="s">
        <v>591</v>
      </c>
      <c r="G205" s="74" t="s">
        <v>44</v>
      </c>
      <c r="H205" s="74" t="s">
        <v>45</v>
      </c>
      <c r="I205" s="74" t="s">
        <v>46</v>
      </c>
      <c r="J205" s="74" t="s">
        <v>47</v>
      </c>
    </row>
    <row r="206" spans="1:16" s="86" customFormat="1" x14ac:dyDescent="0.2">
      <c r="A206" s="84" t="s">
        <v>595</v>
      </c>
      <c r="B206" s="80" t="s">
        <v>596</v>
      </c>
      <c r="C206" s="73" t="s">
        <v>597</v>
      </c>
      <c r="D206" s="73" t="s">
        <v>586</v>
      </c>
      <c r="E206" s="74" t="s">
        <v>598</v>
      </c>
      <c r="F206" s="74" t="s">
        <v>599</v>
      </c>
      <c r="G206" s="74" t="s">
        <v>44</v>
      </c>
      <c r="H206" s="74" t="s">
        <v>45</v>
      </c>
      <c r="I206" s="74" t="s">
        <v>67</v>
      </c>
      <c r="J206" s="74" t="s">
        <v>68</v>
      </c>
    </row>
    <row r="207" spans="1:16" s="296" customFormat="1" x14ac:dyDescent="0.2">
      <c r="A207" s="84" t="s">
        <v>600</v>
      </c>
      <c r="B207" s="80" t="s">
        <v>601</v>
      </c>
      <c r="C207" s="91" t="s">
        <v>597</v>
      </c>
      <c r="D207" s="72" t="s">
        <v>586</v>
      </c>
      <c r="E207" s="61" t="s">
        <v>598</v>
      </c>
      <c r="F207" s="61" t="s">
        <v>602</v>
      </c>
      <c r="G207" s="61" t="s">
        <v>44</v>
      </c>
      <c r="H207" s="61" t="s">
        <v>45</v>
      </c>
      <c r="I207" s="61" t="s">
        <v>53</v>
      </c>
      <c r="J207" s="61" t="s">
        <v>57</v>
      </c>
    </row>
    <row r="208" spans="1:16" s="86" customFormat="1" x14ac:dyDescent="0.2">
      <c r="A208" s="556" t="s">
        <v>603</v>
      </c>
      <c r="B208" s="65"/>
      <c r="C208" s="470" t="s">
        <v>604</v>
      </c>
      <c r="D208" s="470" t="s">
        <v>586</v>
      </c>
      <c r="E208" s="387" t="s">
        <v>86</v>
      </c>
      <c r="F208" s="387" t="s">
        <v>86</v>
      </c>
      <c r="G208" s="387" t="s">
        <v>92</v>
      </c>
      <c r="H208" s="568" t="s">
        <v>45</v>
      </c>
      <c r="I208" s="387" t="s">
        <v>46</v>
      </c>
      <c r="J208" s="387" t="s">
        <v>47</v>
      </c>
    </row>
    <row r="209" spans="1:10" s="159" customFormat="1" x14ac:dyDescent="0.2">
      <c r="A209" s="66" t="s">
        <v>603</v>
      </c>
      <c r="B209" s="80"/>
      <c r="C209" s="72" t="s">
        <v>604</v>
      </c>
      <c r="D209" s="72" t="s">
        <v>586</v>
      </c>
      <c r="E209" s="61" t="s">
        <v>86</v>
      </c>
      <c r="F209" s="61" t="s">
        <v>86</v>
      </c>
      <c r="G209" s="61" t="s">
        <v>44</v>
      </c>
      <c r="H209" s="108" t="s">
        <v>45</v>
      </c>
      <c r="I209" s="61" t="s">
        <v>46</v>
      </c>
      <c r="J209" s="61" t="s">
        <v>47</v>
      </c>
    </row>
    <row r="210" spans="1:10" s="167" customFormat="1" x14ac:dyDescent="0.2">
      <c r="A210" s="440" t="s">
        <v>605</v>
      </c>
      <c r="B210" s="211"/>
      <c r="C210" s="201" t="s">
        <v>606</v>
      </c>
      <c r="D210" s="201" t="s">
        <v>607</v>
      </c>
      <c r="E210" s="130" t="s">
        <v>608</v>
      </c>
      <c r="F210" s="130" t="s">
        <v>608</v>
      </c>
      <c r="G210" s="130" t="s">
        <v>44</v>
      </c>
      <c r="H210" s="130" t="s">
        <v>45</v>
      </c>
      <c r="I210" s="130" t="s">
        <v>46</v>
      </c>
      <c r="J210" s="130" t="s">
        <v>47</v>
      </c>
    </row>
    <row r="211" spans="1:10" s="86" customFormat="1" x14ac:dyDescent="0.2">
      <c r="A211" s="63" t="s">
        <v>609</v>
      </c>
      <c r="B211" s="226"/>
      <c r="C211" s="197" t="s">
        <v>610</v>
      </c>
      <c r="D211" s="197" t="s">
        <v>607</v>
      </c>
      <c r="E211" s="196" t="s">
        <v>611</v>
      </c>
      <c r="F211" s="196" t="s">
        <v>612</v>
      </c>
      <c r="G211" s="196" t="s">
        <v>44</v>
      </c>
      <c r="H211" s="196" t="s">
        <v>45</v>
      </c>
      <c r="I211" s="196" t="s">
        <v>67</v>
      </c>
      <c r="J211" s="196" t="s">
        <v>268</v>
      </c>
    </row>
    <row r="212" spans="1:10" s="159" customFormat="1" x14ac:dyDescent="0.2">
      <c r="A212" s="440" t="s">
        <v>613</v>
      </c>
      <c r="B212" s="211" t="s">
        <v>614</v>
      </c>
      <c r="C212" s="201" t="s">
        <v>610</v>
      </c>
      <c r="D212" s="201" t="s">
        <v>607</v>
      </c>
      <c r="E212" s="130" t="s">
        <v>611</v>
      </c>
      <c r="F212" s="130" t="s">
        <v>611</v>
      </c>
      <c r="G212" s="130" t="s">
        <v>44</v>
      </c>
      <c r="H212" s="130" t="s">
        <v>45</v>
      </c>
      <c r="I212" s="130" t="s">
        <v>46</v>
      </c>
      <c r="J212" s="130" t="s">
        <v>47</v>
      </c>
    </row>
    <row r="213" spans="1:10" s="161" customFormat="1" x14ac:dyDescent="0.2">
      <c r="A213" s="84" t="s">
        <v>615</v>
      </c>
      <c r="B213" s="84"/>
      <c r="C213" s="73" t="s">
        <v>616</v>
      </c>
      <c r="D213" s="73" t="s">
        <v>108</v>
      </c>
      <c r="E213" s="74" t="s">
        <v>617</v>
      </c>
      <c r="F213" s="74" t="s">
        <v>617</v>
      </c>
      <c r="G213" s="74" t="s">
        <v>44</v>
      </c>
      <c r="H213" s="74" t="s">
        <v>45</v>
      </c>
      <c r="I213" s="74" t="s">
        <v>46</v>
      </c>
      <c r="J213" s="74" t="s">
        <v>47</v>
      </c>
    </row>
    <row r="214" spans="1:10" s="11" customFormat="1" x14ac:dyDescent="0.2">
      <c r="A214" s="64" t="s">
        <v>618</v>
      </c>
      <c r="B214" s="80"/>
      <c r="C214" s="71" t="s">
        <v>619</v>
      </c>
      <c r="D214" s="71" t="s">
        <v>586</v>
      </c>
      <c r="E214" s="58" t="s">
        <v>406</v>
      </c>
      <c r="F214" s="58" t="s">
        <v>406</v>
      </c>
      <c r="G214" s="58" t="s">
        <v>92</v>
      </c>
      <c r="H214" s="58" t="s">
        <v>45</v>
      </c>
      <c r="I214" s="58" t="s">
        <v>46</v>
      </c>
      <c r="J214" s="58" t="s">
        <v>47</v>
      </c>
    </row>
    <row r="215" spans="1:10" s="86" customFormat="1" x14ac:dyDescent="0.2">
      <c r="A215" s="84" t="s">
        <v>620</v>
      </c>
      <c r="B215" s="80" t="s">
        <v>621</v>
      </c>
      <c r="C215" s="73" t="s">
        <v>622</v>
      </c>
      <c r="D215" s="73" t="s">
        <v>586</v>
      </c>
      <c r="E215" s="74" t="s">
        <v>96</v>
      </c>
      <c r="F215" s="74" t="s">
        <v>351</v>
      </c>
      <c r="G215" s="74" t="s">
        <v>44</v>
      </c>
      <c r="H215" s="74" t="s">
        <v>45</v>
      </c>
      <c r="I215" s="74" t="s">
        <v>67</v>
      </c>
      <c r="J215" s="74" t="s">
        <v>68</v>
      </c>
    </row>
    <row r="216" spans="1:10" s="202" customFormat="1" x14ac:dyDescent="0.2">
      <c r="A216" s="84" t="s">
        <v>623</v>
      </c>
      <c r="B216" s="80" t="s">
        <v>624</v>
      </c>
      <c r="C216" s="73" t="s">
        <v>625</v>
      </c>
      <c r="D216" s="73" t="s">
        <v>586</v>
      </c>
      <c r="E216" s="74" t="s">
        <v>406</v>
      </c>
      <c r="F216" s="74" t="s">
        <v>407</v>
      </c>
      <c r="G216" s="74" t="s">
        <v>626</v>
      </c>
      <c r="H216" s="74" t="s">
        <v>45</v>
      </c>
      <c r="I216" s="74" t="s">
        <v>53</v>
      </c>
      <c r="J216" s="74" t="s">
        <v>54</v>
      </c>
    </row>
    <row r="217" spans="1:10" s="202" customFormat="1" x14ac:dyDescent="0.2">
      <c r="A217" s="84" t="s">
        <v>628</v>
      </c>
      <c r="B217" s="80" t="s">
        <v>629</v>
      </c>
      <c r="C217" s="73" t="s">
        <v>630</v>
      </c>
      <c r="D217" s="73" t="s">
        <v>586</v>
      </c>
      <c r="E217" s="74" t="s">
        <v>631</v>
      </c>
      <c r="F217" s="74" t="s">
        <v>632</v>
      </c>
      <c r="G217" s="74" t="s">
        <v>626</v>
      </c>
      <c r="H217" s="74" t="s">
        <v>45</v>
      </c>
      <c r="I217" s="74" t="s">
        <v>53</v>
      </c>
      <c r="J217" s="74" t="s">
        <v>54</v>
      </c>
    </row>
    <row r="218" spans="1:10" x14ac:dyDescent="0.2">
      <c r="A218" s="66" t="s">
        <v>628</v>
      </c>
      <c r="B218" s="80" t="s">
        <v>629</v>
      </c>
      <c r="C218" s="72" t="s">
        <v>630</v>
      </c>
      <c r="D218" s="72" t="s">
        <v>586</v>
      </c>
      <c r="E218" s="61" t="s">
        <v>631</v>
      </c>
      <c r="F218" s="61" t="s">
        <v>632</v>
      </c>
      <c r="G218" s="61" t="s">
        <v>44</v>
      </c>
      <c r="H218" s="61" t="s">
        <v>45</v>
      </c>
      <c r="I218" s="61" t="s">
        <v>53</v>
      </c>
      <c r="J218" s="61" t="s">
        <v>54</v>
      </c>
    </row>
    <row r="219" spans="1:10" s="86" customFormat="1" x14ac:dyDescent="0.2">
      <c r="A219" s="84" t="s">
        <v>633</v>
      </c>
      <c r="B219" s="80" t="s">
        <v>634</v>
      </c>
      <c r="C219" s="73" t="s">
        <v>635</v>
      </c>
      <c r="D219" s="73" t="s">
        <v>586</v>
      </c>
      <c r="E219" s="74" t="s">
        <v>631</v>
      </c>
      <c r="F219" s="74" t="s">
        <v>632</v>
      </c>
      <c r="G219" s="74" t="s">
        <v>626</v>
      </c>
      <c r="H219" s="74" t="s">
        <v>45</v>
      </c>
      <c r="I219" s="74" t="s">
        <v>53</v>
      </c>
      <c r="J219" s="74" t="s">
        <v>54</v>
      </c>
    </row>
    <row r="220" spans="1:10" s="159" customFormat="1" x14ac:dyDescent="0.2">
      <c r="A220" s="66" t="s">
        <v>633</v>
      </c>
      <c r="B220" s="80" t="s">
        <v>634</v>
      </c>
      <c r="C220" s="72" t="s">
        <v>635</v>
      </c>
      <c r="D220" s="72" t="s">
        <v>586</v>
      </c>
      <c r="E220" s="61" t="s">
        <v>631</v>
      </c>
      <c r="F220" s="61" t="s">
        <v>632</v>
      </c>
      <c r="G220" s="61" t="s">
        <v>44</v>
      </c>
      <c r="H220" s="61" t="s">
        <v>45</v>
      </c>
      <c r="I220" s="61" t="s">
        <v>53</v>
      </c>
      <c r="J220" s="61" t="s">
        <v>54</v>
      </c>
    </row>
    <row r="221" spans="1:10" s="125" customFormat="1" x14ac:dyDescent="0.2">
      <c r="A221" s="84" t="s">
        <v>636</v>
      </c>
      <c r="B221" s="80" t="s">
        <v>637</v>
      </c>
      <c r="C221" s="73" t="s">
        <v>638</v>
      </c>
      <c r="D221" s="73" t="s">
        <v>586</v>
      </c>
      <c r="E221" s="74" t="s">
        <v>631</v>
      </c>
      <c r="F221" s="74" t="s">
        <v>632</v>
      </c>
      <c r="G221" s="74" t="s">
        <v>626</v>
      </c>
      <c r="H221" s="74" t="s">
        <v>45</v>
      </c>
      <c r="I221" s="74" t="s">
        <v>53</v>
      </c>
      <c r="J221" s="74" t="s">
        <v>54</v>
      </c>
    </row>
    <row r="222" spans="1:10" s="125" customFormat="1" x14ac:dyDescent="0.2">
      <c r="A222" s="211" t="s">
        <v>639</v>
      </c>
      <c r="B222" s="211"/>
      <c r="C222" s="201" t="s">
        <v>640</v>
      </c>
      <c r="D222" s="201" t="s">
        <v>528</v>
      </c>
      <c r="E222" s="130" t="s">
        <v>474</v>
      </c>
      <c r="F222" s="130" t="s">
        <v>641</v>
      </c>
      <c r="G222" s="85" t="s">
        <v>531</v>
      </c>
      <c r="H222" s="218" t="s">
        <v>45</v>
      </c>
      <c r="I222" s="130" t="s">
        <v>53</v>
      </c>
      <c r="J222" s="130" t="s">
        <v>54</v>
      </c>
    </row>
    <row r="223" spans="1:10" s="569" customFormat="1" x14ac:dyDescent="0.2">
      <c r="A223" s="64" t="s">
        <v>642</v>
      </c>
      <c r="B223" s="64"/>
      <c r="C223" s="71" t="s">
        <v>643</v>
      </c>
      <c r="D223" s="71" t="s">
        <v>405</v>
      </c>
      <c r="E223" s="58" t="s">
        <v>43</v>
      </c>
      <c r="F223" s="58" t="s">
        <v>329</v>
      </c>
      <c r="G223" s="58" t="s">
        <v>44</v>
      </c>
      <c r="H223" s="57" t="s">
        <v>45</v>
      </c>
      <c r="I223" s="58" t="s">
        <v>53</v>
      </c>
      <c r="J223" s="58" t="s">
        <v>62</v>
      </c>
    </row>
    <row r="224" spans="1:10" s="86" customFormat="1" x14ac:dyDescent="0.2">
      <c r="A224" s="84" t="s">
        <v>644</v>
      </c>
      <c r="B224" s="84"/>
      <c r="C224" s="91" t="s">
        <v>645</v>
      </c>
      <c r="D224" s="91" t="s">
        <v>108</v>
      </c>
      <c r="E224" s="85" t="s">
        <v>646</v>
      </c>
      <c r="F224" s="85" t="s">
        <v>646</v>
      </c>
      <c r="G224" s="85" t="s">
        <v>44</v>
      </c>
      <c r="H224" s="343" t="s">
        <v>45</v>
      </c>
      <c r="I224" s="85" t="s">
        <v>46</v>
      </c>
      <c r="J224" s="85" t="s">
        <v>47</v>
      </c>
    </row>
    <row r="225" spans="1:10" s="46" customFormat="1" x14ac:dyDescent="0.2">
      <c r="A225" s="84" t="s">
        <v>647</v>
      </c>
      <c r="B225" s="84"/>
      <c r="C225" s="91" t="s">
        <v>648</v>
      </c>
      <c r="D225" s="91" t="s">
        <v>108</v>
      </c>
      <c r="E225" s="85" t="s">
        <v>125</v>
      </c>
      <c r="F225" s="85" t="s">
        <v>125</v>
      </c>
      <c r="G225" s="85" t="s">
        <v>44</v>
      </c>
      <c r="H225" s="343" t="s">
        <v>45</v>
      </c>
      <c r="I225" s="85" t="s">
        <v>46</v>
      </c>
      <c r="J225" s="85" t="s">
        <v>47</v>
      </c>
    </row>
    <row r="226" spans="1:10" s="59" customFormat="1" x14ac:dyDescent="0.2">
      <c r="A226" s="823" t="s">
        <v>649</v>
      </c>
      <c r="B226" s="165"/>
      <c r="C226" s="158" t="s">
        <v>650</v>
      </c>
      <c r="D226" s="158" t="s">
        <v>607</v>
      </c>
      <c r="E226" s="157" t="s">
        <v>406</v>
      </c>
      <c r="F226" s="157" t="s">
        <v>406</v>
      </c>
      <c r="G226" s="157" t="s">
        <v>651</v>
      </c>
      <c r="H226" s="157" t="s">
        <v>45</v>
      </c>
      <c r="I226" s="157" t="s">
        <v>46</v>
      </c>
      <c r="J226" s="157" t="s">
        <v>47</v>
      </c>
    </row>
    <row r="227" spans="1:10" s="59" customFormat="1" x14ac:dyDescent="0.2">
      <c r="A227" s="63" t="s">
        <v>652</v>
      </c>
      <c r="B227" s="66" t="s">
        <v>653</v>
      </c>
      <c r="C227" s="73" t="s">
        <v>654</v>
      </c>
      <c r="D227" s="73" t="s">
        <v>607</v>
      </c>
      <c r="E227" s="74" t="s">
        <v>359</v>
      </c>
      <c r="F227" s="74" t="s">
        <v>359</v>
      </c>
      <c r="G227" s="74" t="s">
        <v>44</v>
      </c>
      <c r="H227" s="74" t="s">
        <v>45</v>
      </c>
      <c r="I227" s="74" t="s">
        <v>46</v>
      </c>
      <c r="J227" s="74" t="s">
        <v>47</v>
      </c>
    </row>
    <row r="228" spans="1:10" s="86" customFormat="1" ht="11" customHeight="1" x14ac:dyDescent="0.2">
      <c r="A228" s="823" t="s">
        <v>655</v>
      </c>
      <c r="B228" s="165"/>
      <c r="C228" s="158" t="s">
        <v>656</v>
      </c>
      <c r="D228" s="158" t="s">
        <v>607</v>
      </c>
      <c r="E228" s="157" t="s">
        <v>359</v>
      </c>
      <c r="F228" s="157" t="s">
        <v>359</v>
      </c>
      <c r="G228" s="157" t="s">
        <v>651</v>
      </c>
      <c r="H228" s="157" t="s">
        <v>45</v>
      </c>
      <c r="I228" s="157" t="s">
        <v>46</v>
      </c>
      <c r="J228" s="157" t="s">
        <v>47</v>
      </c>
    </row>
    <row r="229" spans="1:10" s="86" customFormat="1" ht="16" x14ac:dyDescent="0.2">
      <c r="A229" s="205" t="s">
        <v>657</v>
      </c>
      <c r="B229" s="199"/>
      <c r="C229" s="206" t="s">
        <v>658</v>
      </c>
      <c r="D229" s="206" t="s">
        <v>108</v>
      </c>
      <c r="E229" s="207" t="s">
        <v>659</v>
      </c>
      <c r="F229" s="207" t="s">
        <v>659</v>
      </c>
      <c r="G229" s="131" t="s">
        <v>44</v>
      </c>
      <c r="H229" s="131" t="s">
        <v>45</v>
      </c>
      <c r="I229" s="207" t="s">
        <v>46</v>
      </c>
      <c r="J229" s="131" t="s">
        <v>47</v>
      </c>
    </row>
    <row r="230" spans="1:10" s="86" customFormat="1" ht="16" x14ac:dyDescent="0.2">
      <c r="A230" s="205" t="s">
        <v>660</v>
      </c>
      <c r="B230" s="199"/>
      <c r="C230" s="206" t="s">
        <v>661</v>
      </c>
      <c r="D230" s="206" t="s">
        <v>108</v>
      </c>
      <c r="E230" s="207" t="s">
        <v>662</v>
      </c>
      <c r="F230" s="207" t="s">
        <v>662</v>
      </c>
      <c r="G230" s="131" t="s">
        <v>44</v>
      </c>
      <c r="H230" s="131" t="s">
        <v>45</v>
      </c>
      <c r="I230" s="207" t="s">
        <v>46</v>
      </c>
      <c r="J230" s="131" t="s">
        <v>47</v>
      </c>
    </row>
    <row r="231" spans="1:10" s="86" customFormat="1" x14ac:dyDescent="0.2">
      <c r="A231" s="224" t="s">
        <v>663</v>
      </c>
      <c r="B231" s="224"/>
      <c r="C231" s="262" t="s">
        <v>664</v>
      </c>
      <c r="D231" s="262" t="s">
        <v>540</v>
      </c>
      <c r="E231" s="196" t="s">
        <v>541</v>
      </c>
      <c r="F231" s="196" t="s">
        <v>541</v>
      </c>
      <c r="G231" s="196" t="s">
        <v>44</v>
      </c>
      <c r="H231" s="238" t="s">
        <v>253</v>
      </c>
      <c r="I231" s="196" t="s">
        <v>254</v>
      </c>
      <c r="J231" s="196" t="s">
        <v>255</v>
      </c>
    </row>
    <row r="232" spans="1:10" s="45" customFormat="1" x14ac:dyDescent="0.2">
      <c r="A232" s="199" t="s">
        <v>663</v>
      </c>
      <c r="B232" s="199"/>
      <c r="C232" s="204" t="s">
        <v>664</v>
      </c>
      <c r="D232" s="204" t="s">
        <v>540</v>
      </c>
      <c r="E232" s="130" t="s">
        <v>541</v>
      </c>
      <c r="F232" s="130" t="s">
        <v>541</v>
      </c>
      <c r="G232" s="130" t="s">
        <v>44</v>
      </c>
      <c r="H232" s="218" t="s">
        <v>253</v>
      </c>
      <c r="I232" s="130" t="s">
        <v>254</v>
      </c>
      <c r="J232" s="130" t="s">
        <v>255</v>
      </c>
    </row>
    <row r="233" spans="1:10" s="59" customFormat="1" x14ac:dyDescent="0.2">
      <c r="A233" s="223" t="s">
        <v>665</v>
      </c>
      <c r="B233" s="224"/>
      <c r="C233" s="223" t="s">
        <v>666</v>
      </c>
      <c r="D233" s="262" t="s">
        <v>540</v>
      </c>
      <c r="E233" s="222" t="s">
        <v>319</v>
      </c>
      <c r="F233" s="61" t="s">
        <v>319</v>
      </c>
      <c r="G233" s="196" t="s">
        <v>92</v>
      </c>
      <c r="H233" s="61" t="s">
        <v>172</v>
      </c>
      <c r="I233" s="196" t="s">
        <v>173</v>
      </c>
      <c r="J233" s="196" t="s">
        <v>174</v>
      </c>
    </row>
    <row r="234" spans="1:10" s="86" customFormat="1" x14ac:dyDescent="0.2">
      <c r="A234" s="63" t="s">
        <v>667</v>
      </c>
      <c r="B234" s="66" t="s">
        <v>668</v>
      </c>
      <c r="C234" s="73" t="s">
        <v>669</v>
      </c>
      <c r="D234" s="73" t="s">
        <v>607</v>
      </c>
      <c r="E234" s="74" t="s">
        <v>119</v>
      </c>
      <c r="F234" s="74" t="s">
        <v>119</v>
      </c>
      <c r="G234" s="74" t="s">
        <v>44</v>
      </c>
      <c r="H234" s="74" t="s">
        <v>45</v>
      </c>
      <c r="I234" s="74" t="s">
        <v>46</v>
      </c>
      <c r="J234" s="74" t="s">
        <v>47</v>
      </c>
    </row>
    <row r="235" spans="1:10" s="86" customFormat="1" x14ac:dyDescent="0.2">
      <c r="A235" s="66" t="s">
        <v>636</v>
      </c>
      <c r="B235" s="80" t="s">
        <v>637</v>
      </c>
      <c r="C235" s="72" t="s">
        <v>638</v>
      </c>
      <c r="D235" s="72" t="s">
        <v>586</v>
      </c>
      <c r="E235" s="61" t="s">
        <v>631</v>
      </c>
      <c r="F235" s="61" t="s">
        <v>632</v>
      </c>
      <c r="G235" s="61" t="s">
        <v>44</v>
      </c>
      <c r="H235" s="61" t="s">
        <v>45</v>
      </c>
      <c r="I235" s="61" t="s">
        <v>53</v>
      </c>
      <c r="J235" s="61" t="s">
        <v>54</v>
      </c>
    </row>
    <row r="236" spans="1:10" s="86" customFormat="1" x14ac:dyDescent="0.2">
      <c r="A236" s="84" t="s">
        <v>670</v>
      </c>
      <c r="B236" s="80" t="s">
        <v>671</v>
      </c>
      <c r="C236" s="73" t="s">
        <v>672</v>
      </c>
      <c r="D236" s="73" t="s">
        <v>586</v>
      </c>
      <c r="E236" s="74" t="s">
        <v>631</v>
      </c>
      <c r="F236" s="74" t="s">
        <v>632</v>
      </c>
      <c r="G236" s="74" t="s">
        <v>626</v>
      </c>
      <c r="H236" s="74" t="s">
        <v>45</v>
      </c>
      <c r="I236" s="74" t="s">
        <v>53</v>
      </c>
      <c r="J236" s="74" t="s">
        <v>54</v>
      </c>
    </row>
    <row r="237" spans="1:10" s="128" customFormat="1" x14ac:dyDescent="0.2">
      <c r="A237" s="211" t="s">
        <v>670</v>
      </c>
      <c r="B237" s="80" t="s">
        <v>671</v>
      </c>
      <c r="C237" s="201" t="s">
        <v>672</v>
      </c>
      <c r="D237" s="201" t="s">
        <v>586</v>
      </c>
      <c r="E237" s="130" t="s">
        <v>631</v>
      </c>
      <c r="F237" s="130" t="s">
        <v>632</v>
      </c>
      <c r="G237" s="130" t="s">
        <v>44</v>
      </c>
      <c r="H237" s="130" t="s">
        <v>45</v>
      </c>
      <c r="I237" s="130" t="s">
        <v>53</v>
      </c>
      <c r="J237" s="130" t="s">
        <v>54</v>
      </c>
    </row>
    <row r="238" spans="1:10" s="128" customFormat="1" x14ac:dyDescent="0.2">
      <c r="A238" s="67" t="s">
        <v>673</v>
      </c>
      <c r="B238" s="211">
        <v>172681</v>
      </c>
      <c r="C238" s="71" t="s">
        <v>674</v>
      </c>
      <c r="D238" s="71" t="s">
        <v>528</v>
      </c>
      <c r="E238" s="58" t="s">
        <v>675</v>
      </c>
      <c r="F238" s="58" t="s">
        <v>676</v>
      </c>
      <c r="G238" s="58" t="s">
        <v>44</v>
      </c>
      <c r="H238" s="58" t="s">
        <v>45</v>
      </c>
      <c r="I238" s="58" t="s">
        <v>53</v>
      </c>
      <c r="J238" s="58" t="s">
        <v>54</v>
      </c>
    </row>
    <row r="239" spans="1:10" s="278" customFormat="1" x14ac:dyDescent="0.2">
      <c r="A239" s="67" t="s">
        <v>677</v>
      </c>
      <c r="B239" s="211">
        <v>172681</v>
      </c>
      <c r="C239" s="71" t="s">
        <v>674</v>
      </c>
      <c r="D239" s="71" t="s">
        <v>528</v>
      </c>
      <c r="E239" s="58" t="s">
        <v>675</v>
      </c>
      <c r="F239" s="58" t="s">
        <v>676</v>
      </c>
      <c r="G239" s="58" t="s">
        <v>531</v>
      </c>
      <c r="H239" s="58" t="s">
        <v>45</v>
      </c>
      <c r="I239" s="58" t="s">
        <v>53</v>
      </c>
      <c r="J239" s="58" t="s">
        <v>62</v>
      </c>
    </row>
    <row r="240" spans="1:10" s="125" customFormat="1" x14ac:dyDescent="0.2">
      <c r="A240" s="84" t="s">
        <v>678</v>
      </c>
      <c r="B240" s="65"/>
      <c r="C240" s="73" t="s">
        <v>679</v>
      </c>
      <c r="D240" s="73" t="s">
        <v>680</v>
      </c>
      <c r="E240" s="74" t="s">
        <v>681</v>
      </c>
      <c r="F240" s="74" t="s">
        <v>682</v>
      </c>
      <c r="G240" s="74" t="s">
        <v>44</v>
      </c>
      <c r="H240" s="74" t="s">
        <v>45</v>
      </c>
      <c r="I240" s="74" t="s">
        <v>53</v>
      </c>
      <c r="J240" s="74" t="s">
        <v>54</v>
      </c>
    </row>
    <row r="241" spans="1:10" s="586" customFormat="1" x14ac:dyDescent="0.2">
      <c r="A241" s="84" t="s">
        <v>683</v>
      </c>
      <c r="B241" s="65"/>
      <c r="C241" s="73" t="s">
        <v>684</v>
      </c>
      <c r="D241" s="73" t="s">
        <v>680</v>
      </c>
      <c r="E241" s="74" t="s">
        <v>685</v>
      </c>
      <c r="F241" s="74" t="s">
        <v>171</v>
      </c>
      <c r="G241" s="74" t="s">
        <v>44</v>
      </c>
      <c r="H241" s="74" t="s">
        <v>45</v>
      </c>
      <c r="I241" s="74" t="s">
        <v>53</v>
      </c>
      <c r="J241" s="74" t="s">
        <v>54</v>
      </c>
    </row>
    <row r="242" spans="1:10" s="86" customFormat="1" x14ac:dyDescent="0.2">
      <c r="A242" s="84" t="s">
        <v>686</v>
      </c>
      <c r="B242" s="65"/>
      <c r="C242" s="73" t="s">
        <v>687</v>
      </c>
      <c r="D242" s="73" t="s">
        <v>680</v>
      </c>
      <c r="E242" s="74" t="s">
        <v>681</v>
      </c>
      <c r="F242" s="74" t="s">
        <v>682</v>
      </c>
      <c r="G242" s="74" t="s">
        <v>44</v>
      </c>
      <c r="H242" s="74" t="s">
        <v>45</v>
      </c>
      <c r="I242" s="74" t="s">
        <v>53</v>
      </c>
      <c r="J242" s="74" t="s">
        <v>54</v>
      </c>
    </row>
    <row r="243" spans="1:10" s="86" customFormat="1" x14ac:dyDescent="0.2">
      <c r="A243" s="84" t="s">
        <v>688</v>
      </c>
      <c r="B243" s="65"/>
      <c r="C243" s="73" t="s">
        <v>689</v>
      </c>
      <c r="D243" s="73" t="s">
        <v>680</v>
      </c>
      <c r="E243" s="74" t="s">
        <v>685</v>
      </c>
      <c r="F243" s="74" t="s">
        <v>171</v>
      </c>
      <c r="G243" s="74" t="s">
        <v>44</v>
      </c>
      <c r="H243" s="74" t="s">
        <v>45</v>
      </c>
      <c r="I243" s="74" t="s">
        <v>53</v>
      </c>
      <c r="J243" s="74" t="s">
        <v>54</v>
      </c>
    </row>
    <row r="244" spans="1:10" s="94" customFormat="1" x14ac:dyDescent="0.2">
      <c r="A244" s="84" t="s">
        <v>690</v>
      </c>
      <c r="B244" s="65"/>
      <c r="C244" s="73" t="s">
        <v>691</v>
      </c>
      <c r="D244" s="73" t="s">
        <v>680</v>
      </c>
      <c r="E244" s="74" t="s">
        <v>692</v>
      </c>
      <c r="F244" s="74" t="s">
        <v>693</v>
      </c>
      <c r="G244" s="74" t="s">
        <v>44</v>
      </c>
      <c r="H244" s="74" t="s">
        <v>45</v>
      </c>
      <c r="I244" s="74" t="s">
        <v>53</v>
      </c>
      <c r="J244" s="74" t="s">
        <v>54</v>
      </c>
    </row>
    <row r="245" spans="1:10" s="86" customFormat="1" x14ac:dyDescent="0.2">
      <c r="A245" s="84" t="s">
        <v>694</v>
      </c>
      <c r="B245" s="65"/>
      <c r="C245" s="73" t="s">
        <v>695</v>
      </c>
      <c r="D245" s="73" t="s">
        <v>680</v>
      </c>
      <c r="E245" s="74" t="s">
        <v>681</v>
      </c>
      <c r="F245" s="74" t="s">
        <v>682</v>
      </c>
      <c r="G245" s="74" t="s">
        <v>44</v>
      </c>
      <c r="H245" s="74" t="s">
        <v>45</v>
      </c>
      <c r="I245" s="74" t="s">
        <v>53</v>
      </c>
      <c r="J245" s="74" t="s">
        <v>54</v>
      </c>
    </row>
    <row r="246" spans="1:10" s="86" customFormat="1" x14ac:dyDescent="0.2">
      <c r="A246" s="84" t="s">
        <v>696</v>
      </c>
      <c r="B246" s="65"/>
      <c r="C246" s="73" t="s">
        <v>697</v>
      </c>
      <c r="D246" s="73" t="s">
        <v>680</v>
      </c>
      <c r="E246" s="74" t="s">
        <v>685</v>
      </c>
      <c r="F246" s="74" t="s">
        <v>171</v>
      </c>
      <c r="G246" s="74" t="s">
        <v>44</v>
      </c>
      <c r="H246" s="74" t="s">
        <v>45</v>
      </c>
      <c r="I246" s="74" t="s">
        <v>53</v>
      </c>
      <c r="J246" s="74" t="s">
        <v>54</v>
      </c>
    </row>
    <row r="247" spans="1:10" s="86" customFormat="1" x14ac:dyDescent="0.2">
      <c r="A247" s="84" t="s">
        <v>698</v>
      </c>
      <c r="B247" s="84" t="s">
        <v>699</v>
      </c>
      <c r="C247" s="73" t="s">
        <v>700</v>
      </c>
      <c r="D247" s="73" t="s">
        <v>680</v>
      </c>
      <c r="E247" s="74" t="s">
        <v>701</v>
      </c>
      <c r="F247" s="74" t="s">
        <v>702</v>
      </c>
      <c r="G247" s="74" t="s">
        <v>44</v>
      </c>
      <c r="H247" s="74" t="s">
        <v>45</v>
      </c>
      <c r="I247" s="74" t="s">
        <v>53</v>
      </c>
      <c r="J247" s="74" t="s">
        <v>54</v>
      </c>
    </row>
    <row r="248" spans="1:10" s="86" customFormat="1" x14ac:dyDescent="0.2">
      <c r="A248" s="84" t="s">
        <v>703</v>
      </c>
      <c r="B248" s="84" t="s">
        <v>704</v>
      </c>
      <c r="C248" s="73" t="s">
        <v>705</v>
      </c>
      <c r="D248" s="73" t="s">
        <v>680</v>
      </c>
      <c r="E248" s="74" t="s">
        <v>706</v>
      </c>
      <c r="F248" s="74" t="s">
        <v>707</v>
      </c>
      <c r="G248" s="74" t="s">
        <v>44</v>
      </c>
      <c r="H248" s="74" t="s">
        <v>45</v>
      </c>
      <c r="I248" s="74" t="s">
        <v>53</v>
      </c>
      <c r="J248" s="74" t="s">
        <v>54</v>
      </c>
    </row>
    <row r="249" spans="1:10" s="296" customFormat="1" x14ac:dyDescent="0.2">
      <c r="A249" s="84" t="s">
        <v>708</v>
      </c>
      <c r="B249" s="84" t="s">
        <v>709</v>
      </c>
      <c r="C249" s="73" t="s">
        <v>710</v>
      </c>
      <c r="D249" s="73" t="s">
        <v>680</v>
      </c>
      <c r="E249" s="74" t="s">
        <v>692</v>
      </c>
      <c r="F249" s="74" t="s">
        <v>693</v>
      </c>
      <c r="G249" s="74" t="s">
        <v>44</v>
      </c>
      <c r="H249" s="74" t="s">
        <v>45</v>
      </c>
      <c r="I249" s="74" t="s">
        <v>53</v>
      </c>
      <c r="J249" s="74" t="s">
        <v>54</v>
      </c>
    </row>
    <row r="250" spans="1:10" s="86" customFormat="1" x14ac:dyDescent="0.2">
      <c r="A250" s="84" t="s">
        <v>711</v>
      </c>
      <c r="B250" s="84" t="s">
        <v>712</v>
      </c>
      <c r="C250" s="73" t="s">
        <v>713</v>
      </c>
      <c r="D250" s="73" t="s">
        <v>680</v>
      </c>
      <c r="E250" s="74" t="s">
        <v>701</v>
      </c>
      <c r="F250" s="74" t="s">
        <v>702</v>
      </c>
      <c r="G250" s="74" t="s">
        <v>44</v>
      </c>
      <c r="H250" s="74" t="s">
        <v>45</v>
      </c>
      <c r="I250" s="74" t="s">
        <v>53</v>
      </c>
      <c r="J250" s="74" t="s">
        <v>54</v>
      </c>
    </row>
    <row r="251" spans="1:10" s="59" customFormat="1" x14ac:dyDescent="0.2">
      <c r="A251" s="84" t="s">
        <v>714</v>
      </c>
      <c r="B251" s="84" t="s">
        <v>715</v>
      </c>
      <c r="C251" s="73" t="s">
        <v>716</v>
      </c>
      <c r="D251" s="73" t="s">
        <v>680</v>
      </c>
      <c r="E251" s="74" t="s">
        <v>706</v>
      </c>
      <c r="F251" s="74" t="s">
        <v>707</v>
      </c>
      <c r="G251" s="74" t="s">
        <v>44</v>
      </c>
      <c r="H251" s="74" t="s">
        <v>45</v>
      </c>
      <c r="I251" s="74" t="s">
        <v>53</v>
      </c>
      <c r="J251" s="74" t="s">
        <v>54</v>
      </c>
    </row>
    <row r="252" spans="1:10" s="45" customFormat="1" x14ac:dyDescent="0.2">
      <c r="A252" s="64" t="s">
        <v>717</v>
      </c>
      <c r="B252" s="64" t="s">
        <v>718</v>
      </c>
      <c r="C252" s="64" t="s">
        <v>402</v>
      </c>
      <c r="D252" s="71" t="s">
        <v>131</v>
      </c>
      <c r="E252" s="85" t="s">
        <v>214</v>
      </c>
      <c r="F252" s="85" t="str">
        <f>E252</f>
        <v>47X69</v>
      </c>
      <c r="G252" s="85" t="s">
        <v>44</v>
      </c>
      <c r="H252" s="58" t="s">
        <v>45</v>
      </c>
      <c r="I252" s="85" t="s">
        <v>46</v>
      </c>
      <c r="J252" s="85" t="s">
        <v>47</v>
      </c>
    </row>
    <row r="253" spans="1:10" s="46" customFormat="1" x14ac:dyDescent="0.2">
      <c r="A253" s="64" t="s">
        <v>719</v>
      </c>
      <c r="B253" s="64" t="s">
        <v>720</v>
      </c>
      <c r="C253" s="64" t="s">
        <v>402</v>
      </c>
      <c r="D253" s="71" t="s">
        <v>131</v>
      </c>
      <c r="E253" s="58" t="s">
        <v>214</v>
      </c>
      <c r="F253" s="58" t="s">
        <v>221</v>
      </c>
      <c r="G253" s="58" t="s">
        <v>44</v>
      </c>
      <c r="H253" s="58" t="s">
        <v>45</v>
      </c>
      <c r="I253" s="58" t="s">
        <v>53</v>
      </c>
      <c r="J253" s="58" t="s">
        <v>62</v>
      </c>
    </row>
    <row r="254" spans="1:10" s="86" customFormat="1" x14ac:dyDescent="0.2">
      <c r="A254" s="67" t="s">
        <v>721</v>
      </c>
      <c r="B254" s="64"/>
      <c r="C254" s="83" t="s">
        <v>722</v>
      </c>
      <c r="D254" s="83" t="s">
        <v>114</v>
      </c>
      <c r="E254" s="58" t="s">
        <v>86</v>
      </c>
      <c r="F254" s="58" t="s">
        <v>723</v>
      </c>
      <c r="G254" s="58" t="s">
        <v>44</v>
      </c>
      <c r="H254" s="57" t="s">
        <v>45</v>
      </c>
      <c r="I254" s="58" t="s">
        <v>53</v>
      </c>
      <c r="J254" s="58" t="s">
        <v>54</v>
      </c>
    </row>
    <row r="255" spans="1:10" s="86" customFormat="1" x14ac:dyDescent="0.2">
      <c r="A255" s="123" t="s">
        <v>724</v>
      </c>
      <c r="B255" s="84"/>
      <c r="C255" s="124" t="s">
        <v>725</v>
      </c>
      <c r="D255" s="124" t="s">
        <v>114</v>
      </c>
      <c r="E255" s="85" t="s">
        <v>119</v>
      </c>
      <c r="F255" s="85" t="s">
        <v>120</v>
      </c>
      <c r="G255" s="85" t="s">
        <v>92</v>
      </c>
      <c r="H255" s="343" t="s">
        <v>45</v>
      </c>
      <c r="I255" s="85" t="s">
        <v>53</v>
      </c>
      <c r="J255" s="85" t="s">
        <v>54</v>
      </c>
    </row>
    <row r="256" spans="1:10" s="46" customFormat="1" x14ac:dyDescent="0.2">
      <c r="A256" s="123" t="s">
        <v>726</v>
      </c>
      <c r="B256" s="84"/>
      <c r="C256" s="124" t="s">
        <v>725</v>
      </c>
      <c r="D256" s="124" t="s">
        <v>114</v>
      </c>
      <c r="E256" s="85" t="s">
        <v>119</v>
      </c>
      <c r="F256" s="85" t="s">
        <v>119</v>
      </c>
      <c r="G256" s="85" t="s">
        <v>44</v>
      </c>
      <c r="H256" s="343" t="s">
        <v>45</v>
      </c>
      <c r="I256" s="85" t="s">
        <v>46</v>
      </c>
      <c r="J256" s="85" t="s">
        <v>47</v>
      </c>
    </row>
    <row r="257" spans="1:10" s="86" customFormat="1" x14ac:dyDescent="0.2">
      <c r="A257" s="224" t="s">
        <v>727</v>
      </c>
      <c r="B257" s="226"/>
      <c r="C257" s="262" t="s">
        <v>728</v>
      </c>
      <c r="D257" s="262" t="s">
        <v>729</v>
      </c>
      <c r="E257" s="196" t="s">
        <v>646</v>
      </c>
      <c r="F257" s="196" t="s">
        <v>646</v>
      </c>
      <c r="G257" s="196" t="s">
        <v>44</v>
      </c>
      <c r="H257" s="238" t="s">
        <v>45</v>
      </c>
      <c r="I257" s="196" t="s">
        <v>46</v>
      </c>
      <c r="J257" s="196" t="s">
        <v>47</v>
      </c>
    </row>
    <row r="258" spans="1:10" s="45" customFormat="1" x14ac:dyDescent="0.2">
      <c r="A258" s="65" t="s">
        <v>730</v>
      </c>
      <c r="B258" s="556"/>
      <c r="C258" s="268" t="s">
        <v>731</v>
      </c>
      <c r="D258" s="268" t="s">
        <v>732</v>
      </c>
      <c r="E258" s="387" t="s">
        <v>343</v>
      </c>
      <c r="F258" s="387" t="s">
        <v>343</v>
      </c>
      <c r="G258" s="387" t="s">
        <v>44</v>
      </c>
      <c r="H258" s="568" t="s">
        <v>45</v>
      </c>
      <c r="I258" s="387" t="s">
        <v>46</v>
      </c>
      <c r="J258" s="387" t="s">
        <v>47</v>
      </c>
    </row>
    <row r="259" spans="1:10" s="86" customFormat="1" x14ac:dyDescent="0.2">
      <c r="A259" s="226" t="s">
        <v>733</v>
      </c>
      <c r="B259" s="80"/>
      <c r="C259" s="197" t="s">
        <v>672</v>
      </c>
      <c r="D259" s="197" t="s">
        <v>586</v>
      </c>
      <c r="E259" s="196" t="s">
        <v>631</v>
      </c>
      <c r="F259" s="196" t="s">
        <v>734</v>
      </c>
      <c r="G259" s="196" t="s">
        <v>44</v>
      </c>
      <c r="H259" s="196" t="s">
        <v>45</v>
      </c>
      <c r="I259" s="196" t="s">
        <v>67</v>
      </c>
      <c r="J259" s="196" t="s">
        <v>268</v>
      </c>
    </row>
    <row r="260" spans="1:10" s="86" customFormat="1" x14ac:dyDescent="0.2">
      <c r="A260" s="84" t="s">
        <v>735</v>
      </c>
      <c r="B260" s="84" t="s">
        <v>736</v>
      </c>
      <c r="C260" s="73" t="s">
        <v>737</v>
      </c>
      <c r="D260" s="73" t="s">
        <v>738</v>
      </c>
      <c r="E260" s="74" t="s">
        <v>692</v>
      </c>
      <c r="F260" s="74" t="s">
        <v>693</v>
      </c>
      <c r="G260" s="74" t="s">
        <v>44</v>
      </c>
      <c r="H260" s="74" t="s">
        <v>45</v>
      </c>
      <c r="I260" s="74" t="s">
        <v>53</v>
      </c>
      <c r="J260" s="74" t="s">
        <v>54</v>
      </c>
    </row>
    <row r="261" spans="1:10" s="25" customFormat="1" x14ac:dyDescent="0.2">
      <c r="A261" s="80" t="s">
        <v>739</v>
      </c>
      <c r="B261" s="66"/>
      <c r="C261" s="72" t="s">
        <v>740</v>
      </c>
      <c r="D261" s="72" t="s">
        <v>89</v>
      </c>
      <c r="E261" s="61" t="s">
        <v>132</v>
      </c>
      <c r="F261" s="61" t="s">
        <v>133</v>
      </c>
      <c r="G261" s="61" t="s">
        <v>44</v>
      </c>
      <c r="H261" s="108" t="s">
        <v>45</v>
      </c>
      <c r="I261" s="61" t="s">
        <v>67</v>
      </c>
      <c r="J261" s="61" t="s">
        <v>68</v>
      </c>
    </row>
    <row r="262" spans="1:10" s="176" customFormat="1" x14ac:dyDescent="0.2">
      <c r="A262" s="80" t="s">
        <v>741</v>
      </c>
      <c r="B262" s="66"/>
      <c r="C262" s="72" t="s">
        <v>740</v>
      </c>
      <c r="D262" s="72" t="s">
        <v>89</v>
      </c>
      <c r="E262" s="61" t="s">
        <v>132</v>
      </c>
      <c r="F262" s="61" t="s">
        <v>742</v>
      </c>
      <c r="G262" s="61" t="s">
        <v>44</v>
      </c>
      <c r="H262" s="108" t="s">
        <v>45</v>
      </c>
      <c r="I262" s="61" t="s">
        <v>53</v>
      </c>
      <c r="J262" s="61" t="s">
        <v>54</v>
      </c>
    </row>
    <row r="263" spans="1:10" s="176" customFormat="1" x14ac:dyDescent="0.2">
      <c r="A263" s="80" t="s">
        <v>743</v>
      </c>
      <c r="B263" s="66"/>
      <c r="C263" s="72" t="s">
        <v>740</v>
      </c>
      <c r="D263" s="72" t="s">
        <v>89</v>
      </c>
      <c r="E263" s="61" t="s">
        <v>132</v>
      </c>
      <c r="F263" s="61" t="s">
        <v>744</v>
      </c>
      <c r="G263" s="61" t="s">
        <v>44</v>
      </c>
      <c r="H263" s="108" t="s">
        <v>45</v>
      </c>
      <c r="I263" s="61" t="s">
        <v>745</v>
      </c>
      <c r="J263" s="61" t="s">
        <v>746</v>
      </c>
    </row>
    <row r="264" spans="1:10" s="86" customFormat="1" x14ac:dyDescent="0.2">
      <c r="A264" s="67" t="s">
        <v>743</v>
      </c>
      <c r="B264" s="211">
        <v>174830</v>
      </c>
      <c r="C264" s="71" t="s">
        <v>740</v>
      </c>
      <c r="D264" s="71" t="s">
        <v>89</v>
      </c>
      <c r="E264" s="58" t="s">
        <v>132</v>
      </c>
      <c r="F264" s="58" t="s">
        <v>744</v>
      </c>
      <c r="G264" s="58" t="s">
        <v>44</v>
      </c>
      <c r="H264" s="57" t="s">
        <v>253</v>
      </c>
      <c r="I264" s="58" t="s">
        <v>745</v>
      </c>
      <c r="J264" s="58" t="s">
        <v>746</v>
      </c>
    </row>
    <row r="265" spans="1:10" x14ac:dyDescent="0.2">
      <c r="A265" s="80" t="s">
        <v>747</v>
      </c>
      <c r="B265" s="66"/>
      <c r="C265" s="72" t="s">
        <v>740</v>
      </c>
      <c r="D265" s="72" t="s">
        <v>89</v>
      </c>
      <c r="E265" s="61" t="s">
        <v>132</v>
      </c>
      <c r="F265" s="61" t="s">
        <v>132</v>
      </c>
      <c r="G265" s="61" t="s">
        <v>44</v>
      </c>
      <c r="H265" s="108" t="s">
        <v>45</v>
      </c>
      <c r="I265" s="61" t="s">
        <v>100</v>
      </c>
      <c r="J265" s="61" t="s">
        <v>101</v>
      </c>
    </row>
    <row r="266" spans="1:10" s="125" customFormat="1" x14ac:dyDescent="0.2">
      <c r="A266" s="80" t="s">
        <v>748</v>
      </c>
      <c r="B266" s="66"/>
      <c r="C266" s="72" t="s">
        <v>740</v>
      </c>
      <c r="D266" s="72" t="s">
        <v>89</v>
      </c>
      <c r="E266" s="61" t="s">
        <v>132</v>
      </c>
      <c r="F266" s="61" t="s">
        <v>132</v>
      </c>
      <c r="G266" s="61" t="s">
        <v>44</v>
      </c>
      <c r="H266" s="108" t="s">
        <v>45</v>
      </c>
      <c r="I266" s="61" t="s">
        <v>46</v>
      </c>
      <c r="J266" s="61" t="s">
        <v>47</v>
      </c>
    </row>
    <row r="267" spans="1:10" s="59" customFormat="1" x14ac:dyDescent="0.2">
      <c r="A267" s="80" t="s">
        <v>749</v>
      </c>
      <c r="B267" s="66"/>
      <c r="C267" s="72" t="s">
        <v>740</v>
      </c>
      <c r="D267" s="72" t="s">
        <v>89</v>
      </c>
      <c r="E267" s="61" t="s">
        <v>132</v>
      </c>
      <c r="F267" s="61" t="s">
        <v>133</v>
      </c>
      <c r="G267" s="61" t="s">
        <v>44</v>
      </c>
      <c r="H267" s="108" t="s">
        <v>45</v>
      </c>
      <c r="I267" s="61" t="s">
        <v>67</v>
      </c>
      <c r="J267" s="61" t="s">
        <v>300</v>
      </c>
    </row>
    <row r="268" spans="1:10" s="161" customFormat="1" x14ac:dyDescent="0.2">
      <c r="A268" s="80" t="s">
        <v>750</v>
      </c>
      <c r="B268" s="66"/>
      <c r="C268" s="72" t="s">
        <v>740</v>
      </c>
      <c r="D268" s="72" t="s">
        <v>89</v>
      </c>
      <c r="E268" s="61" t="s">
        <v>132</v>
      </c>
      <c r="F268" s="61" t="s">
        <v>742</v>
      </c>
      <c r="G268" s="61" t="s">
        <v>44</v>
      </c>
      <c r="H268" s="108" t="s">
        <v>45</v>
      </c>
      <c r="I268" s="61" t="s">
        <v>53</v>
      </c>
      <c r="J268" s="61" t="s">
        <v>62</v>
      </c>
    </row>
    <row r="269" spans="1:10" x14ac:dyDescent="0.2">
      <c r="A269" s="80" t="s">
        <v>751</v>
      </c>
      <c r="B269" s="66"/>
      <c r="C269" s="72" t="s">
        <v>740</v>
      </c>
      <c r="D269" s="72" t="s">
        <v>89</v>
      </c>
      <c r="E269" s="61" t="s">
        <v>132</v>
      </c>
      <c r="F269" s="61" t="s">
        <v>742</v>
      </c>
      <c r="G269" s="61" t="s">
        <v>44</v>
      </c>
      <c r="H269" s="108" t="s">
        <v>45</v>
      </c>
      <c r="I269" s="61" t="s">
        <v>53</v>
      </c>
      <c r="J269" s="61" t="s">
        <v>282</v>
      </c>
    </row>
    <row r="270" spans="1:10" s="766" customFormat="1" x14ac:dyDescent="0.2">
      <c r="A270" s="224" t="s">
        <v>752</v>
      </c>
      <c r="B270" s="226"/>
      <c r="C270" s="197" t="s">
        <v>753</v>
      </c>
      <c r="D270" s="197" t="s">
        <v>89</v>
      </c>
      <c r="E270" s="196" t="s">
        <v>754</v>
      </c>
      <c r="F270" s="196" t="s">
        <v>755</v>
      </c>
      <c r="G270" s="196" t="s">
        <v>44</v>
      </c>
      <c r="H270" s="238" t="s">
        <v>45</v>
      </c>
      <c r="I270" s="196" t="s">
        <v>53</v>
      </c>
      <c r="J270" s="196" t="s">
        <v>282</v>
      </c>
    </row>
    <row r="271" spans="1:10" s="128" customFormat="1" x14ac:dyDescent="0.2">
      <c r="A271" s="471" t="s">
        <v>756</v>
      </c>
      <c r="B271" s="80" t="s">
        <v>757</v>
      </c>
      <c r="C271" s="73" t="s">
        <v>758</v>
      </c>
      <c r="D271" s="73" t="s">
        <v>76</v>
      </c>
      <c r="E271" s="74" t="s">
        <v>119</v>
      </c>
      <c r="F271" s="74" t="s">
        <v>240</v>
      </c>
      <c r="G271" s="74" t="s">
        <v>44</v>
      </c>
      <c r="H271" s="74" t="s">
        <v>45</v>
      </c>
      <c r="I271" s="74" t="s">
        <v>67</v>
      </c>
      <c r="J271" s="74" t="s">
        <v>68</v>
      </c>
    </row>
    <row r="272" spans="1:10" s="86" customFormat="1" x14ac:dyDescent="0.2">
      <c r="A272" s="471" t="s">
        <v>759</v>
      </c>
      <c r="B272" s="80" t="s">
        <v>760</v>
      </c>
      <c r="C272" s="73" t="s">
        <v>758</v>
      </c>
      <c r="D272" s="73" t="s">
        <v>76</v>
      </c>
      <c r="E272" s="74" t="s">
        <v>119</v>
      </c>
      <c r="F272" s="74" t="s">
        <v>119</v>
      </c>
      <c r="G272" s="74" t="s">
        <v>44</v>
      </c>
      <c r="H272" s="74" t="s">
        <v>45</v>
      </c>
      <c r="I272" s="74" t="s">
        <v>46</v>
      </c>
      <c r="J272" s="74" t="s">
        <v>47</v>
      </c>
    </row>
    <row r="273" spans="1:10" s="86" customFormat="1" x14ac:dyDescent="0.2">
      <c r="A273" s="641" t="s">
        <v>761</v>
      </c>
      <c r="B273" s="556"/>
      <c r="C273" s="470" t="s">
        <v>762</v>
      </c>
      <c r="D273" s="470" t="s">
        <v>124</v>
      </c>
      <c r="E273" s="387" t="s">
        <v>125</v>
      </c>
      <c r="F273" s="387" t="s">
        <v>125</v>
      </c>
      <c r="G273" s="387" t="s">
        <v>44</v>
      </c>
      <c r="H273" s="568" t="s">
        <v>253</v>
      </c>
      <c r="I273" s="387" t="s">
        <v>254</v>
      </c>
      <c r="J273" s="387" t="s">
        <v>255</v>
      </c>
    </row>
    <row r="274" spans="1:10" s="59" customFormat="1" x14ac:dyDescent="0.2">
      <c r="A274" s="84" t="s">
        <v>763</v>
      </c>
      <c r="B274" s="65"/>
      <c r="C274" s="73" t="s">
        <v>764</v>
      </c>
      <c r="D274" s="73" t="s">
        <v>680</v>
      </c>
      <c r="E274" s="74" t="s">
        <v>681</v>
      </c>
      <c r="F274" s="74" t="s">
        <v>682</v>
      </c>
      <c r="G274" s="74" t="s">
        <v>44</v>
      </c>
      <c r="H274" s="74" t="s">
        <v>45</v>
      </c>
      <c r="I274" s="74" t="s">
        <v>53</v>
      </c>
      <c r="J274" s="74" t="s">
        <v>54</v>
      </c>
    </row>
    <row r="275" spans="1:10" s="86" customFormat="1" x14ac:dyDescent="0.2">
      <c r="A275" s="84" t="s">
        <v>765</v>
      </c>
      <c r="B275" s="65"/>
      <c r="C275" s="73" t="s">
        <v>766</v>
      </c>
      <c r="D275" s="73" t="s">
        <v>680</v>
      </c>
      <c r="E275" s="74" t="s">
        <v>685</v>
      </c>
      <c r="F275" s="74" t="s">
        <v>171</v>
      </c>
      <c r="G275" s="74" t="s">
        <v>44</v>
      </c>
      <c r="H275" s="74" t="s">
        <v>45</v>
      </c>
      <c r="I275" s="74" t="s">
        <v>53</v>
      </c>
      <c r="J275" s="74" t="s">
        <v>54</v>
      </c>
    </row>
    <row r="276" spans="1:10" s="59" customFormat="1" x14ac:dyDescent="0.2">
      <c r="A276" s="84" t="s">
        <v>767</v>
      </c>
      <c r="B276" s="65"/>
      <c r="C276" s="73" t="s">
        <v>768</v>
      </c>
      <c r="D276" s="73" t="s">
        <v>680</v>
      </c>
      <c r="E276" s="74" t="s">
        <v>681</v>
      </c>
      <c r="F276" s="74" t="s">
        <v>682</v>
      </c>
      <c r="G276" s="74" t="s">
        <v>44</v>
      </c>
      <c r="H276" s="74" t="s">
        <v>45</v>
      </c>
      <c r="I276" s="74" t="s">
        <v>53</v>
      </c>
      <c r="J276" s="74" t="s">
        <v>54</v>
      </c>
    </row>
    <row r="277" spans="1:10" s="86" customFormat="1" x14ac:dyDescent="0.2">
      <c r="A277" s="84" t="s">
        <v>769</v>
      </c>
      <c r="B277" s="65"/>
      <c r="C277" s="73" t="s">
        <v>770</v>
      </c>
      <c r="D277" s="73" t="s">
        <v>680</v>
      </c>
      <c r="E277" s="74" t="s">
        <v>685</v>
      </c>
      <c r="F277" s="74" t="s">
        <v>171</v>
      </c>
      <c r="G277" s="74" t="s">
        <v>44</v>
      </c>
      <c r="H277" s="74" t="s">
        <v>45</v>
      </c>
      <c r="I277" s="74" t="s">
        <v>53</v>
      </c>
      <c r="J277" s="74" t="s">
        <v>54</v>
      </c>
    </row>
    <row r="278" spans="1:10" s="59" customFormat="1" x14ac:dyDescent="0.2">
      <c r="A278" s="84" t="s">
        <v>771</v>
      </c>
      <c r="B278" s="65"/>
      <c r="C278" s="73" t="s">
        <v>772</v>
      </c>
      <c r="D278" s="73" t="s">
        <v>680</v>
      </c>
      <c r="E278" s="74" t="s">
        <v>681</v>
      </c>
      <c r="F278" s="74" t="s">
        <v>682</v>
      </c>
      <c r="G278" s="74" t="s">
        <v>44</v>
      </c>
      <c r="H278" s="74" t="s">
        <v>45</v>
      </c>
      <c r="I278" s="74" t="s">
        <v>53</v>
      </c>
      <c r="J278" s="74" t="s">
        <v>54</v>
      </c>
    </row>
    <row r="279" spans="1:10" s="59" customFormat="1" x14ac:dyDescent="0.2">
      <c r="A279" s="84" t="s">
        <v>773</v>
      </c>
      <c r="B279" s="65"/>
      <c r="C279" s="73" t="s">
        <v>774</v>
      </c>
      <c r="D279" s="73" t="s">
        <v>680</v>
      </c>
      <c r="E279" s="74" t="s">
        <v>685</v>
      </c>
      <c r="F279" s="74" t="s">
        <v>171</v>
      </c>
      <c r="G279" s="74" t="s">
        <v>44</v>
      </c>
      <c r="H279" s="74" t="s">
        <v>45</v>
      </c>
      <c r="I279" s="74" t="s">
        <v>53</v>
      </c>
      <c r="J279" s="74" t="s">
        <v>54</v>
      </c>
    </row>
    <row r="280" spans="1:10" s="59" customFormat="1" x14ac:dyDescent="0.2">
      <c r="A280" s="84" t="s">
        <v>775</v>
      </c>
      <c r="B280" s="65"/>
      <c r="C280" s="73" t="s">
        <v>776</v>
      </c>
      <c r="D280" s="73" t="s">
        <v>680</v>
      </c>
      <c r="E280" s="74" t="s">
        <v>777</v>
      </c>
      <c r="F280" s="74" t="s">
        <v>778</v>
      </c>
      <c r="G280" s="74" t="s">
        <v>44</v>
      </c>
      <c r="H280" s="74" t="s">
        <v>45</v>
      </c>
      <c r="I280" s="74" t="s">
        <v>53</v>
      </c>
      <c r="J280" s="74" t="s">
        <v>54</v>
      </c>
    </row>
    <row r="281" spans="1:10" s="59" customFormat="1" x14ac:dyDescent="0.2">
      <c r="A281" s="84" t="s">
        <v>779</v>
      </c>
      <c r="B281" s="65"/>
      <c r="C281" s="73" t="s">
        <v>780</v>
      </c>
      <c r="D281" s="73" t="s">
        <v>680</v>
      </c>
      <c r="E281" s="74" t="s">
        <v>781</v>
      </c>
      <c r="F281" s="74" t="s">
        <v>782</v>
      </c>
      <c r="G281" s="74" t="s">
        <v>44</v>
      </c>
      <c r="H281" s="74" t="s">
        <v>45</v>
      </c>
      <c r="I281" s="74" t="s">
        <v>53</v>
      </c>
      <c r="J281" s="74" t="s">
        <v>54</v>
      </c>
    </row>
    <row r="282" spans="1:10" s="59" customFormat="1" x14ac:dyDescent="0.2">
      <c r="A282" s="84" t="s">
        <v>783</v>
      </c>
      <c r="B282" s="65"/>
      <c r="C282" s="73" t="s">
        <v>784</v>
      </c>
      <c r="D282" s="73" t="s">
        <v>680</v>
      </c>
      <c r="E282" s="74" t="s">
        <v>781</v>
      </c>
      <c r="F282" s="74" t="s">
        <v>782</v>
      </c>
      <c r="G282" s="74" t="s">
        <v>44</v>
      </c>
      <c r="H282" s="74" t="s">
        <v>45</v>
      </c>
      <c r="I282" s="74" t="s">
        <v>53</v>
      </c>
      <c r="J282" s="74" t="s">
        <v>54</v>
      </c>
    </row>
    <row r="283" spans="1:10" s="45" customFormat="1" x14ac:dyDescent="0.2">
      <c r="A283" s="556" t="s">
        <v>785</v>
      </c>
      <c r="B283" s="65"/>
      <c r="C283" s="470" t="s">
        <v>786</v>
      </c>
      <c r="D283" s="470" t="s">
        <v>276</v>
      </c>
      <c r="E283" s="387" t="s">
        <v>96</v>
      </c>
      <c r="F283" s="387" t="s">
        <v>129</v>
      </c>
      <c r="G283" s="387" t="s">
        <v>44</v>
      </c>
      <c r="H283" s="568" t="s">
        <v>45</v>
      </c>
      <c r="I283" s="387" t="s">
        <v>53</v>
      </c>
      <c r="J283" s="387" t="s">
        <v>54</v>
      </c>
    </row>
    <row r="284" spans="1:10" s="45" customFormat="1" x14ac:dyDescent="0.2">
      <c r="A284" s="556" t="s">
        <v>787</v>
      </c>
      <c r="B284" s="65"/>
      <c r="C284" s="470" t="s">
        <v>786</v>
      </c>
      <c r="D284" s="470" t="s">
        <v>276</v>
      </c>
      <c r="E284" s="387" t="s">
        <v>96</v>
      </c>
      <c r="F284" s="387" t="s">
        <v>96</v>
      </c>
      <c r="G284" s="387" t="s">
        <v>44</v>
      </c>
      <c r="H284" s="568" t="s">
        <v>45</v>
      </c>
      <c r="I284" s="387" t="s">
        <v>46</v>
      </c>
      <c r="J284" s="387" t="s">
        <v>47</v>
      </c>
    </row>
    <row r="285" spans="1:10" s="59" customFormat="1" x14ac:dyDescent="0.2">
      <c r="A285" s="65" t="s">
        <v>788</v>
      </c>
      <c r="B285" s="123"/>
      <c r="C285" s="91" t="s">
        <v>789</v>
      </c>
      <c r="D285" s="91" t="s">
        <v>790</v>
      </c>
      <c r="E285" s="85" t="s">
        <v>791</v>
      </c>
      <c r="F285" s="85"/>
      <c r="G285" s="58" t="s">
        <v>92</v>
      </c>
      <c r="H285" s="57" t="s">
        <v>80</v>
      </c>
      <c r="I285" s="85" t="s">
        <v>140</v>
      </c>
      <c r="J285" s="85" t="s">
        <v>82</v>
      </c>
    </row>
    <row r="286" spans="1:10" s="59" customFormat="1" x14ac:dyDescent="0.2">
      <c r="A286" s="65" t="s">
        <v>792</v>
      </c>
      <c r="B286" s="123"/>
      <c r="C286" s="91" t="s">
        <v>789</v>
      </c>
      <c r="D286" s="91" t="s">
        <v>790</v>
      </c>
      <c r="E286" s="85" t="s">
        <v>791</v>
      </c>
      <c r="F286" s="85"/>
      <c r="G286" s="58" t="s">
        <v>92</v>
      </c>
      <c r="H286" s="57" t="s">
        <v>80</v>
      </c>
      <c r="I286" s="85" t="s">
        <v>140</v>
      </c>
      <c r="J286" s="85" t="s">
        <v>245</v>
      </c>
    </row>
    <row r="287" spans="1:10" s="59" customFormat="1" x14ac:dyDescent="0.2">
      <c r="A287" s="226" t="s">
        <v>793</v>
      </c>
      <c r="B287" s="226"/>
      <c r="C287" s="197" t="s">
        <v>794</v>
      </c>
      <c r="D287" s="197" t="s">
        <v>680</v>
      </c>
      <c r="E287" s="196" t="s">
        <v>171</v>
      </c>
      <c r="F287" s="196" t="s">
        <v>177</v>
      </c>
      <c r="G287" s="196" t="s">
        <v>92</v>
      </c>
      <c r="H287" s="238" t="s">
        <v>45</v>
      </c>
      <c r="I287" s="196" t="s">
        <v>53</v>
      </c>
      <c r="J287" s="196" t="s">
        <v>54</v>
      </c>
    </row>
    <row r="288" spans="1:10" s="45" customFormat="1" x14ac:dyDescent="0.2">
      <c r="A288" s="226" t="s">
        <v>795</v>
      </c>
      <c r="B288" s="909"/>
      <c r="C288" s="197" t="s">
        <v>794</v>
      </c>
      <c r="D288" s="197" t="s">
        <v>680</v>
      </c>
      <c r="E288" s="196" t="s">
        <v>171</v>
      </c>
      <c r="F288" s="196" t="s">
        <v>171</v>
      </c>
      <c r="G288" s="196" t="s">
        <v>92</v>
      </c>
      <c r="H288" s="238" t="s">
        <v>45</v>
      </c>
      <c r="I288" s="196" t="s">
        <v>46</v>
      </c>
      <c r="J288" s="196" t="s">
        <v>47</v>
      </c>
    </row>
    <row r="289" spans="1:10" s="59" customFormat="1" x14ac:dyDescent="0.2">
      <c r="A289" s="226" t="s">
        <v>796</v>
      </c>
      <c r="B289" s="226"/>
      <c r="C289" s="197" t="s">
        <v>794</v>
      </c>
      <c r="D289" s="197" t="s">
        <v>680</v>
      </c>
      <c r="E289" s="196" t="s">
        <v>171</v>
      </c>
      <c r="F289" s="196" t="s">
        <v>177</v>
      </c>
      <c r="G289" s="196" t="s">
        <v>92</v>
      </c>
      <c r="H289" s="238" t="s">
        <v>45</v>
      </c>
      <c r="I289" s="196" t="s">
        <v>53</v>
      </c>
      <c r="J289" s="196" t="s">
        <v>62</v>
      </c>
    </row>
    <row r="290" spans="1:10" s="125" customFormat="1" x14ac:dyDescent="0.2">
      <c r="A290" s="454" t="s">
        <v>797</v>
      </c>
      <c r="B290" s="80"/>
      <c r="C290" s="454" t="s">
        <v>798</v>
      </c>
      <c r="D290" s="197" t="s">
        <v>680</v>
      </c>
      <c r="E290" s="196" t="s">
        <v>171</v>
      </c>
      <c r="F290" s="196" t="s">
        <v>171</v>
      </c>
      <c r="G290" s="196" t="s">
        <v>92</v>
      </c>
      <c r="H290" s="61" t="s">
        <v>172</v>
      </c>
      <c r="I290" s="196" t="s">
        <v>173</v>
      </c>
      <c r="J290" s="196" t="s">
        <v>174</v>
      </c>
    </row>
    <row r="291" spans="1:10" s="586" customFormat="1" x14ac:dyDescent="0.2">
      <c r="A291" s="471" t="s">
        <v>799</v>
      </c>
      <c r="B291" s="80" t="s">
        <v>800</v>
      </c>
      <c r="C291" s="73" t="s">
        <v>758</v>
      </c>
      <c r="D291" s="73" t="s">
        <v>76</v>
      </c>
      <c r="E291" s="74" t="s">
        <v>119</v>
      </c>
      <c r="F291" s="74" t="s">
        <v>120</v>
      </c>
      <c r="G291" s="74" t="s">
        <v>44</v>
      </c>
      <c r="H291" s="74" t="s">
        <v>45</v>
      </c>
      <c r="I291" s="74" t="s">
        <v>53</v>
      </c>
      <c r="J291" s="74" t="s">
        <v>62</v>
      </c>
    </row>
    <row r="292" spans="1:10" s="128" customFormat="1" x14ac:dyDescent="0.2">
      <c r="A292" s="869" t="s">
        <v>801</v>
      </c>
      <c r="B292" s="80"/>
      <c r="C292" s="389" t="s">
        <v>802</v>
      </c>
      <c r="D292" s="389" t="s">
        <v>76</v>
      </c>
      <c r="E292" s="170" t="s">
        <v>119</v>
      </c>
      <c r="F292" s="170" t="s">
        <v>119</v>
      </c>
      <c r="G292" s="170" t="s">
        <v>44</v>
      </c>
      <c r="H292" s="170" t="s">
        <v>45</v>
      </c>
      <c r="I292" s="170" t="s">
        <v>46</v>
      </c>
      <c r="J292" s="170" t="s">
        <v>47</v>
      </c>
    </row>
    <row r="293" spans="1:10" s="278" customFormat="1" x14ac:dyDescent="0.2">
      <c r="A293" s="84" t="s">
        <v>803</v>
      </c>
      <c r="B293" s="84"/>
      <c r="C293" s="91" t="s">
        <v>804</v>
      </c>
      <c r="D293" s="91" t="s">
        <v>260</v>
      </c>
      <c r="E293" s="85" t="s">
        <v>805</v>
      </c>
      <c r="F293" s="85" t="s">
        <v>805</v>
      </c>
      <c r="G293" s="85" t="s">
        <v>44</v>
      </c>
      <c r="H293" s="85" t="s">
        <v>45</v>
      </c>
      <c r="I293" s="85" t="s">
        <v>46</v>
      </c>
      <c r="J293" s="85" t="s">
        <v>47</v>
      </c>
    </row>
    <row r="294" spans="1:10" s="159" customFormat="1" x14ac:dyDescent="0.2">
      <c r="A294" s="65" t="s">
        <v>806</v>
      </c>
      <c r="B294" s="123"/>
      <c r="C294" s="91" t="s">
        <v>807</v>
      </c>
      <c r="D294" s="91" t="s">
        <v>808</v>
      </c>
      <c r="E294" s="85" t="s">
        <v>809</v>
      </c>
      <c r="F294" s="85"/>
      <c r="G294" s="58" t="s">
        <v>92</v>
      </c>
      <c r="H294" s="57" t="s">
        <v>80</v>
      </c>
      <c r="I294" s="85" t="s">
        <v>140</v>
      </c>
      <c r="J294" s="85" t="s">
        <v>82</v>
      </c>
    </row>
    <row r="295" spans="1:10" s="125" customFormat="1" x14ac:dyDescent="0.2">
      <c r="A295" s="65" t="s">
        <v>810</v>
      </c>
      <c r="B295" s="123"/>
      <c r="C295" s="91" t="s">
        <v>807</v>
      </c>
      <c r="D295" s="91" t="s">
        <v>808</v>
      </c>
      <c r="E295" s="85" t="s">
        <v>809</v>
      </c>
      <c r="F295" s="85"/>
      <c r="G295" s="58" t="s">
        <v>92</v>
      </c>
      <c r="H295" s="57" t="s">
        <v>80</v>
      </c>
      <c r="I295" s="85" t="s">
        <v>140</v>
      </c>
      <c r="J295" s="85" t="s">
        <v>245</v>
      </c>
    </row>
    <row r="296" spans="1:10" s="86" customFormat="1" x14ac:dyDescent="0.2">
      <c r="A296" s="64" t="s">
        <v>811</v>
      </c>
      <c r="B296" s="80" t="s">
        <v>812</v>
      </c>
      <c r="C296" s="73" t="s">
        <v>813</v>
      </c>
      <c r="D296" s="73" t="s">
        <v>76</v>
      </c>
      <c r="E296" s="74" t="s">
        <v>201</v>
      </c>
      <c r="F296" s="74" t="s">
        <v>202</v>
      </c>
      <c r="G296" s="74" t="s">
        <v>44</v>
      </c>
      <c r="H296" s="74" t="s">
        <v>45</v>
      </c>
      <c r="I296" s="74" t="s">
        <v>67</v>
      </c>
      <c r="J296" s="74" t="s">
        <v>68</v>
      </c>
    </row>
    <row r="297" spans="1:10" x14ac:dyDescent="0.2">
      <c r="A297" s="696" t="s">
        <v>814</v>
      </c>
      <c r="B297" s="582"/>
      <c r="C297" s="572" t="s">
        <v>815</v>
      </c>
      <c r="D297" s="572" t="s">
        <v>816</v>
      </c>
      <c r="E297" s="570" t="s">
        <v>86</v>
      </c>
      <c r="F297" s="570" t="s">
        <v>723</v>
      </c>
      <c r="G297" s="570" t="s">
        <v>44</v>
      </c>
      <c r="H297" s="573" t="s">
        <v>45</v>
      </c>
      <c r="I297" s="570" t="s">
        <v>53</v>
      </c>
      <c r="J297" s="570" t="s">
        <v>54</v>
      </c>
    </row>
    <row r="298" spans="1:10" s="125" customFormat="1" x14ac:dyDescent="0.2">
      <c r="A298" s="696" t="s">
        <v>817</v>
      </c>
      <c r="B298" s="556"/>
      <c r="C298" s="572" t="s">
        <v>815</v>
      </c>
      <c r="D298" s="572" t="s">
        <v>816</v>
      </c>
      <c r="E298" s="387" t="s">
        <v>86</v>
      </c>
      <c r="F298" s="387" t="s">
        <v>818</v>
      </c>
      <c r="G298" s="387" t="s">
        <v>79</v>
      </c>
      <c r="H298" s="568" t="s">
        <v>80</v>
      </c>
      <c r="I298" s="387" t="s">
        <v>140</v>
      </c>
      <c r="J298" s="387" t="s">
        <v>68</v>
      </c>
    </row>
    <row r="299" spans="1:10" s="125" customFormat="1" x14ac:dyDescent="0.2">
      <c r="A299" s="64" t="s">
        <v>819</v>
      </c>
      <c r="B299" s="64" t="s">
        <v>820</v>
      </c>
      <c r="C299" s="73" t="s">
        <v>821</v>
      </c>
      <c r="D299" s="73" t="s">
        <v>822</v>
      </c>
      <c r="E299" s="74" t="s">
        <v>343</v>
      </c>
      <c r="F299" s="74" t="s">
        <v>823</v>
      </c>
      <c r="G299" s="74" t="s">
        <v>44</v>
      </c>
      <c r="H299" s="74" t="s">
        <v>45</v>
      </c>
      <c r="I299" s="74" t="s">
        <v>67</v>
      </c>
      <c r="J299" s="74" t="s">
        <v>68</v>
      </c>
    </row>
    <row r="300" spans="1:10" s="167" customFormat="1" x14ac:dyDescent="0.2">
      <c r="A300" s="114" t="s">
        <v>824</v>
      </c>
      <c r="B300" s="114" t="s">
        <v>825</v>
      </c>
      <c r="C300" s="112" t="s">
        <v>826</v>
      </c>
      <c r="D300" s="113" t="s">
        <v>350</v>
      </c>
      <c r="E300" s="117" t="s">
        <v>827</v>
      </c>
      <c r="F300" s="117" t="s">
        <v>827</v>
      </c>
      <c r="G300" s="117" t="s">
        <v>44</v>
      </c>
      <c r="H300" s="117" t="s">
        <v>45</v>
      </c>
      <c r="I300" s="117" t="s">
        <v>46</v>
      </c>
      <c r="J300" s="117" t="s">
        <v>47</v>
      </c>
    </row>
    <row r="301" spans="1:10" x14ac:dyDescent="0.2">
      <c r="A301" s="66" t="s">
        <v>828</v>
      </c>
      <c r="B301" s="66"/>
      <c r="C301" s="66" t="s">
        <v>829</v>
      </c>
      <c r="D301" s="72" t="s">
        <v>271</v>
      </c>
      <c r="E301" s="61" t="s">
        <v>830</v>
      </c>
      <c r="F301" s="61" t="s">
        <v>831</v>
      </c>
      <c r="G301" s="61" t="s">
        <v>139</v>
      </c>
      <c r="H301" s="61" t="s">
        <v>80</v>
      </c>
      <c r="I301" s="61" t="s">
        <v>140</v>
      </c>
      <c r="J301" s="61" t="s">
        <v>245</v>
      </c>
    </row>
    <row r="302" spans="1:10" s="163" customFormat="1" x14ac:dyDescent="0.2">
      <c r="A302" s="63" t="s">
        <v>833</v>
      </c>
      <c r="B302" s="63"/>
      <c r="C302" s="73" t="s">
        <v>834</v>
      </c>
      <c r="D302" s="73" t="s">
        <v>607</v>
      </c>
      <c r="E302" s="74" t="s">
        <v>119</v>
      </c>
      <c r="F302" s="74" t="s">
        <v>119</v>
      </c>
      <c r="G302" s="74" t="s">
        <v>44</v>
      </c>
      <c r="H302" s="74" t="s">
        <v>45</v>
      </c>
      <c r="I302" s="74" t="s">
        <v>46</v>
      </c>
      <c r="J302" s="74" t="s">
        <v>47</v>
      </c>
    </row>
    <row r="303" spans="1:10" s="168" customFormat="1" x14ac:dyDescent="0.2">
      <c r="A303" s="440" t="s">
        <v>835</v>
      </c>
      <c r="B303" s="440" t="s">
        <v>836</v>
      </c>
      <c r="C303" s="201" t="s">
        <v>837</v>
      </c>
      <c r="D303" s="201" t="s">
        <v>607</v>
      </c>
      <c r="E303" s="130" t="s">
        <v>838</v>
      </c>
      <c r="F303" s="130" t="s">
        <v>838</v>
      </c>
      <c r="G303" s="130" t="s">
        <v>44</v>
      </c>
      <c r="H303" s="130" t="s">
        <v>45</v>
      </c>
      <c r="I303" s="130" t="s">
        <v>46</v>
      </c>
      <c r="J303" s="130" t="s">
        <v>47</v>
      </c>
    </row>
    <row r="304" spans="1:10" s="198" customFormat="1" x14ac:dyDescent="0.2">
      <c r="A304" s="63" t="s">
        <v>839</v>
      </c>
      <c r="B304" s="63"/>
      <c r="C304" s="73" t="s">
        <v>840</v>
      </c>
      <c r="D304" s="73" t="s">
        <v>607</v>
      </c>
      <c r="E304" s="74" t="s">
        <v>119</v>
      </c>
      <c r="F304" s="74" t="s">
        <v>119</v>
      </c>
      <c r="G304" s="74" t="s">
        <v>44</v>
      </c>
      <c r="H304" s="74" t="s">
        <v>45</v>
      </c>
      <c r="I304" s="74" t="s">
        <v>46</v>
      </c>
      <c r="J304" s="74" t="s">
        <v>47</v>
      </c>
    </row>
    <row r="305" spans="1:10" s="236" customFormat="1" x14ac:dyDescent="0.2">
      <c r="A305" s="63" t="s">
        <v>841</v>
      </c>
      <c r="B305" s="63"/>
      <c r="C305" s="73" t="s">
        <v>842</v>
      </c>
      <c r="D305" s="73" t="s">
        <v>607</v>
      </c>
      <c r="E305" s="74" t="s">
        <v>838</v>
      </c>
      <c r="F305" s="74" t="s">
        <v>838</v>
      </c>
      <c r="G305" s="74" t="s">
        <v>44</v>
      </c>
      <c r="H305" s="74" t="s">
        <v>45</v>
      </c>
      <c r="I305" s="74" t="s">
        <v>46</v>
      </c>
      <c r="J305" s="74" t="s">
        <v>47</v>
      </c>
    </row>
    <row r="306" spans="1:10" s="86" customFormat="1" x14ac:dyDescent="0.2">
      <c r="A306" s="65" t="s">
        <v>843</v>
      </c>
      <c r="B306" s="123"/>
      <c r="C306" s="91" t="s">
        <v>844</v>
      </c>
      <c r="D306" s="91" t="s">
        <v>845</v>
      </c>
      <c r="E306" s="85" t="s">
        <v>846</v>
      </c>
      <c r="F306" s="85"/>
      <c r="G306" s="58" t="s">
        <v>44</v>
      </c>
      <c r="H306" s="57" t="s">
        <v>45</v>
      </c>
      <c r="I306" s="58" t="s">
        <v>46</v>
      </c>
      <c r="J306" s="85" t="s">
        <v>47</v>
      </c>
    </row>
    <row r="307" spans="1:10" s="46" customFormat="1" x14ac:dyDescent="0.2">
      <c r="A307" s="63" t="s">
        <v>847</v>
      </c>
      <c r="B307" s="211"/>
      <c r="C307" s="71" t="s">
        <v>848</v>
      </c>
      <c r="D307" s="71" t="s">
        <v>42</v>
      </c>
      <c r="E307" s="58" t="s">
        <v>849</v>
      </c>
      <c r="F307" s="58" t="s">
        <v>849</v>
      </c>
      <c r="G307" s="58" t="s">
        <v>44</v>
      </c>
      <c r="H307" s="57" t="s">
        <v>253</v>
      </c>
      <c r="I307" s="58" t="s">
        <v>254</v>
      </c>
      <c r="J307" s="58" t="s">
        <v>255</v>
      </c>
    </row>
    <row r="308" spans="1:10" s="86" customFormat="1" x14ac:dyDescent="0.2">
      <c r="A308" s="63" t="s">
        <v>850</v>
      </c>
      <c r="B308" s="211"/>
      <c r="C308" s="71" t="s">
        <v>848</v>
      </c>
      <c r="D308" s="71" t="s">
        <v>42</v>
      </c>
      <c r="E308" s="58" t="s">
        <v>406</v>
      </c>
      <c r="F308" s="58" t="s">
        <v>406</v>
      </c>
      <c r="G308" s="58" t="s">
        <v>44</v>
      </c>
      <c r="H308" s="57" t="s">
        <v>45</v>
      </c>
      <c r="I308" s="58" t="s">
        <v>46</v>
      </c>
      <c r="J308" s="58" t="s">
        <v>47</v>
      </c>
    </row>
    <row r="309" spans="1:10" s="299" customFormat="1" x14ac:dyDescent="0.2">
      <c r="A309" s="63" t="s">
        <v>851</v>
      </c>
      <c r="B309" s="63"/>
      <c r="C309" s="71" t="s">
        <v>848</v>
      </c>
      <c r="D309" s="71" t="s">
        <v>42</v>
      </c>
      <c r="E309" s="58" t="s">
        <v>849</v>
      </c>
      <c r="F309" s="58" t="s">
        <v>849</v>
      </c>
      <c r="G309" s="58" t="s">
        <v>44</v>
      </c>
      <c r="H309" s="57" t="s">
        <v>253</v>
      </c>
      <c r="I309" s="58" t="s">
        <v>254</v>
      </c>
      <c r="J309" s="58" t="s">
        <v>255</v>
      </c>
    </row>
    <row r="310" spans="1:10" s="159" customFormat="1" x14ac:dyDescent="0.2">
      <c r="A310" s="205" t="s">
        <v>852</v>
      </c>
      <c r="B310" s="199"/>
      <c r="C310" s="205" t="s">
        <v>853</v>
      </c>
      <c r="D310" s="71" t="s">
        <v>42</v>
      </c>
      <c r="E310" s="131" t="s">
        <v>406</v>
      </c>
      <c r="F310" s="58" t="s">
        <v>849</v>
      </c>
      <c r="G310" s="130" t="s">
        <v>92</v>
      </c>
      <c r="H310" s="58" t="s">
        <v>172</v>
      </c>
      <c r="I310" s="130" t="s">
        <v>173</v>
      </c>
      <c r="J310" s="130" t="s">
        <v>174</v>
      </c>
    </row>
    <row r="311" spans="1:10" s="159" customFormat="1" x14ac:dyDescent="0.2">
      <c r="A311" s="63" t="s">
        <v>854</v>
      </c>
      <c r="B311" s="211">
        <v>196248</v>
      </c>
      <c r="C311" s="71" t="s">
        <v>855</v>
      </c>
      <c r="D311" s="71" t="s">
        <v>42</v>
      </c>
      <c r="E311" s="58" t="s">
        <v>359</v>
      </c>
      <c r="F311" s="58" t="s">
        <v>359</v>
      </c>
      <c r="G311" s="58" t="s">
        <v>44</v>
      </c>
      <c r="H311" s="57" t="s">
        <v>45</v>
      </c>
      <c r="I311" s="58" t="s">
        <v>46</v>
      </c>
      <c r="J311" s="58" t="s">
        <v>47</v>
      </c>
    </row>
    <row r="312" spans="1:10" s="569" customFormat="1" x14ac:dyDescent="0.2">
      <c r="A312" s="63" t="s">
        <v>856</v>
      </c>
      <c r="B312" s="211"/>
      <c r="C312" s="71" t="s">
        <v>857</v>
      </c>
      <c r="D312" s="71" t="s">
        <v>42</v>
      </c>
      <c r="E312" s="58" t="s">
        <v>355</v>
      </c>
      <c r="F312" s="58" t="s">
        <v>355</v>
      </c>
      <c r="G312" s="58" t="s">
        <v>44</v>
      </c>
      <c r="H312" s="57" t="s">
        <v>45</v>
      </c>
      <c r="I312" s="58" t="s">
        <v>46</v>
      </c>
      <c r="J312" s="58" t="s">
        <v>47</v>
      </c>
    </row>
    <row r="313" spans="1:10" s="584" customFormat="1" x14ac:dyDescent="0.2">
      <c r="A313" s="184" t="s">
        <v>858</v>
      </c>
      <c r="B313" s="66"/>
      <c r="C313" s="72" t="s">
        <v>859</v>
      </c>
      <c r="D313" s="72" t="s">
        <v>89</v>
      </c>
      <c r="E313" s="61" t="s">
        <v>860</v>
      </c>
      <c r="F313" s="61" t="s">
        <v>861</v>
      </c>
      <c r="G313" s="61" t="s">
        <v>79</v>
      </c>
      <c r="H313" s="108" t="s">
        <v>80</v>
      </c>
      <c r="I313" s="61" t="s">
        <v>140</v>
      </c>
      <c r="J313" s="61" t="s">
        <v>82</v>
      </c>
    </row>
    <row r="314" spans="1:10" s="46" customFormat="1" x14ac:dyDescent="0.2">
      <c r="A314" s="575" t="s">
        <v>862</v>
      </c>
      <c r="B314" s="65"/>
      <c r="C314" s="470" t="s">
        <v>863</v>
      </c>
      <c r="D314" s="470" t="s">
        <v>732</v>
      </c>
      <c r="E314" s="387" t="s">
        <v>343</v>
      </c>
      <c r="F314" s="387" t="s">
        <v>343</v>
      </c>
      <c r="G314" s="577" t="s">
        <v>44</v>
      </c>
      <c r="H314" s="576" t="s">
        <v>45</v>
      </c>
      <c r="I314" s="387" t="s">
        <v>46</v>
      </c>
      <c r="J314" s="577" t="s">
        <v>47</v>
      </c>
    </row>
    <row r="315" spans="1:10" s="125" customFormat="1" ht="16" x14ac:dyDescent="0.2">
      <c r="A315" s="205" t="s">
        <v>864</v>
      </c>
      <c r="B315" s="199" t="s">
        <v>865</v>
      </c>
      <c r="C315" s="206" t="s">
        <v>866</v>
      </c>
      <c r="D315" s="206" t="s">
        <v>108</v>
      </c>
      <c r="E315" s="207" t="s">
        <v>96</v>
      </c>
      <c r="F315" s="207" t="s">
        <v>96</v>
      </c>
      <c r="G315" s="131" t="s">
        <v>44</v>
      </c>
      <c r="H315" s="131" t="s">
        <v>45</v>
      </c>
      <c r="I315" s="207" t="s">
        <v>46</v>
      </c>
      <c r="J315" s="131" t="s">
        <v>47</v>
      </c>
    </row>
    <row r="316" spans="1:10" s="569" customFormat="1" ht="16" x14ac:dyDescent="0.2">
      <c r="A316" s="205" t="s">
        <v>867</v>
      </c>
      <c r="B316" s="199"/>
      <c r="C316" s="206" t="s">
        <v>868</v>
      </c>
      <c r="D316" s="206" t="s">
        <v>108</v>
      </c>
      <c r="E316" s="207" t="s">
        <v>355</v>
      </c>
      <c r="F316" s="207" t="s">
        <v>869</v>
      </c>
      <c r="G316" s="131" t="s">
        <v>44</v>
      </c>
      <c r="H316" s="131" t="s">
        <v>45</v>
      </c>
      <c r="I316" s="207" t="s">
        <v>46</v>
      </c>
      <c r="J316" s="131" t="s">
        <v>47</v>
      </c>
    </row>
    <row r="317" spans="1:10" s="202" customFormat="1" x14ac:dyDescent="0.2">
      <c r="A317" s="575" t="s">
        <v>870</v>
      </c>
      <c r="B317" s="65"/>
      <c r="C317" s="470" t="s">
        <v>871</v>
      </c>
      <c r="D317" s="470" t="s">
        <v>42</v>
      </c>
      <c r="E317" s="387" t="s">
        <v>119</v>
      </c>
      <c r="F317" s="387" t="s">
        <v>119</v>
      </c>
      <c r="G317" s="577" t="s">
        <v>44</v>
      </c>
      <c r="H317" s="576" t="s">
        <v>45</v>
      </c>
      <c r="I317" s="387" t="s">
        <v>46</v>
      </c>
      <c r="J317" s="577" t="s">
        <v>47</v>
      </c>
    </row>
    <row r="318" spans="1:10" s="86" customFormat="1" ht="16" x14ac:dyDescent="0.2">
      <c r="A318" s="454" t="s">
        <v>872</v>
      </c>
      <c r="B318" s="780" t="s">
        <v>873</v>
      </c>
      <c r="C318" s="72" t="s">
        <v>874</v>
      </c>
      <c r="D318" s="72" t="s">
        <v>42</v>
      </c>
      <c r="E318" s="61" t="s">
        <v>875</v>
      </c>
      <c r="F318" s="61" t="s">
        <v>78</v>
      </c>
      <c r="G318" s="252" t="s">
        <v>44</v>
      </c>
      <c r="H318" s="469" t="s">
        <v>45</v>
      </c>
      <c r="I318" s="61" t="s">
        <v>53</v>
      </c>
      <c r="J318" s="252" t="s">
        <v>54</v>
      </c>
    </row>
    <row r="319" spans="1:10" s="94" customFormat="1" ht="16" x14ac:dyDescent="0.2">
      <c r="A319" s="454" t="s">
        <v>876</v>
      </c>
      <c r="B319" s="780" t="s">
        <v>877</v>
      </c>
      <c r="C319" s="72" t="s">
        <v>874</v>
      </c>
      <c r="D319" s="72" t="s">
        <v>42</v>
      </c>
      <c r="E319" s="61" t="s">
        <v>875</v>
      </c>
      <c r="F319" s="61" t="s">
        <v>78</v>
      </c>
      <c r="G319" s="252" t="s">
        <v>44</v>
      </c>
      <c r="H319" s="469" t="s">
        <v>45</v>
      </c>
      <c r="I319" s="61" t="s">
        <v>53</v>
      </c>
      <c r="J319" s="252" t="s">
        <v>57</v>
      </c>
    </row>
    <row r="320" spans="1:10" s="94" customFormat="1" ht="16" x14ac:dyDescent="0.2">
      <c r="A320" s="454" t="s">
        <v>878</v>
      </c>
      <c r="B320" s="780" t="s">
        <v>879</v>
      </c>
      <c r="C320" s="72" t="s">
        <v>874</v>
      </c>
      <c r="D320" s="72" t="s">
        <v>42</v>
      </c>
      <c r="E320" s="61" t="s">
        <v>875</v>
      </c>
      <c r="F320" s="61" t="s">
        <v>875</v>
      </c>
      <c r="G320" s="252" t="s">
        <v>44</v>
      </c>
      <c r="H320" s="469" t="s">
        <v>45</v>
      </c>
      <c r="I320" s="61" t="s">
        <v>46</v>
      </c>
      <c r="J320" s="252" t="s">
        <v>47</v>
      </c>
    </row>
    <row r="321" spans="1:10" s="86" customFormat="1" ht="16" x14ac:dyDescent="0.2">
      <c r="A321" s="454" t="s">
        <v>880</v>
      </c>
      <c r="B321" s="780" t="s">
        <v>881</v>
      </c>
      <c r="C321" s="72" t="s">
        <v>874</v>
      </c>
      <c r="D321" s="72" t="s">
        <v>42</v>
      </c>
      <c r="E321" s="61" t="s">
        <v>875</v>
      </c>
      <c r="F321" s="61" t="s">
        <v>78</v>
      </c>
      <c r="G321" s="252" t="s">
        <v>44</v>
      </c>
      <c r="H321" s="469" t="s">
        <v>45</v>
      </c>
      <c r="I321" s="61" t="s">
        <v>53</v>
      </c>
      <c r="J321" s="252" t="s">
        <v>62</v>
      </c>
    </row>
    <row r="322" spans="1:10" s="125" customFormat="1" x14ac:dyDescent="0.2">
      <c r="A322" s="454" t="s">
        <v>882</v>
      </c>
      <c r="B322" s="80"/>
      <c r="C322" s="72" t="s">
        <v>883</v>
      </c>
      <c r="D322" s="72" t="s">
        <v>89</v>
      </c>
      <c r="E322" s="61" t="s">
        <v>474</v>
      </c>
      <c r="F322" s="61" t="s">
        <v>474</v>
      </c>
      <c r="G322" s="252" t="s">
        <v>92</v>
      </c>
      <c r="H322" s="469" t="s">
        <v>45</v>
      </c>
      <c r="I322" s="61" t="s">
        <v>100</v>
      </c>
      <c r="J322" s="252" t="s">
        <v>101</v>
      </c>
    </row>
    <row r="323" spans="1:10" s="125" customFormat="1" x14ac:dyDescent="0.2">
      <c r="A323" s="303" t="s">
        <v>884</v>
      </c>
      <c r="B323" s="80"/>
      <c r="C323" s="303" t="s">
        <v>885</v>
      </c>
      <c r="D323" s="197" t="s">
        <v>886</v>
      </c>
      <c r="E323" s="185" t="s">
        <v>474</v>
      </c>
      <c r="F323" s="61" t="s">
        <v>475</v>
      </c>
      <c r="G323" s="185" t="s">
        <v>79</v>
      </c>
      <c r="H323" s="108" t="s">
        <v>80</v>
      </c>
      <c r="I323" s="303" t="s">
        <v>241</v>
      </c>
      <c r="J323" s="61" t="s">
        <v>82</v>
      </c>
    </row>
    <row r="324" spans="1:10" s="94" customFormat="1" x14ac:dyDescent="0.2">
      <c r="A324" s="303" t="s">
        <v>887</v>
      </c>
      <c r="B324" s="80"/>
      <c r="C324" s="303" t="s">
        <v>885</v>
      </c>
      <c r="D324" s="197" t="s">
        <v>886</v>
      </c>
      <c r="E324" s="185" t="s">
        <v>474</v>
      </c>
      <c r="F324" s="61" t="s">
        <v>475</v>
      </c>
      <c r="G324" s="185" t="s">
        <v>79</v>
      </c>
      <c r="H324" s="108" t="s">
        <v>80</v>
      </c>
      <c r="I324" s="303" t="s">
        <v>244</v>
      </c>
      <c r="J324" s="61" t="s">
        <v>245</v>
      </c>
    </row>
    <row r="325" spans="1:10" x14ac:dyDescent="0.2">
      <c r="A325" s="303" t="s">
        <v>888</v>
      </c>
      <c r="B325" s="80"/>
      <c r="C325" s="303" t="s">
        <v>885</v>
      </c>
      <c r="D325" s="197" t="s">
        <v>886</v>
      </c>
      <c r="E325" s="185" t="s">
        <v>474</v>
      </c>
      <c r="F325" s="185" t="s">
        <v>474</v>
      </c>
      <c r="G325" s="185" t="s">
        <v>79</v>
      </c>
      <c r="H325" s="108" t="s">
        <v>80</v>
      </c>
      <c r="I325" s="303" t="s">
        <v>173</v>
      </c>
      <c r="J325" s="61" t="s">
        <v>174</v>
      </c>
    </row>
    <row r="326" spans="1:10" s="160" customFormat="1" x14ac:dyDescent="0.2">
      <c r="A326" s="65" t="s">
        <v>889</v>
      </c>
      <c r="B326" s="123"/>
      <c r="C326" s="91" t="s">
        <v>890</v>
      </c>
      <c r="D326" s="91" t="s">
        <v>886</v>
      </c>
      <c r="E326" s="85" t="s">
        <v>891</v>
      </c>
      <c r="F326" s="85"/>
      <c r="G326" s="58" t="s">
        <v>92</v>
      </c>
      <c r="H326" s="57" t="s">
        <v>80</v>
      </c>
      <c r="I326" s="85" t="s">
        <v>140</v>
      </c>
      <c r="J326" s="85" t="s">
        <v>82</v>
      </c>
    </row>
    <row r="327" spans="1:10" s="126" customFormat="1" x14ac:dyDescent="0.2">
      <c r="A327" s="65" t="s">
        <v>892</v>
      </c>
      <c r="B327" s="123"/>
      <c r="C327" s="91" t="s">
        <v>890</v>
      </c>
      <c r="D327" s="91" t="s">
        <v>886</v>
      </c>
      <c r="E327" s="85" t="s">
        <v>891</v>
      </c>
      <c r="F327" s="85"/>
      <c r="G327" s="58" t="s">
        <v>92</v>
      </c>
      <c r="H327" s="57" t="s">
        <v>80</v>
      </c>
      <c r="I327" s="85" t="s">
        <v>140</v>
      </c>
      <c r="J327" s="85" t="s">
        <v>245</v>
      </c>
    </row>
    <row r="328" spans="1:10" s="126" customFormat="1" x14ac:dyDescent="0.2">
      <c r="A328" s="80" t="s">
        <v>893</v>
      </c>
      <c r="B328" s="84"/>
      <c r="C328" s="197" t="s">
        <v>894</v>
      </c>
      <c r="D328" s="197" t="s">
        <v>89</v>
      </c>
      <c r="E328" s="61" t="s">
        <v>474</v>
      </c>
      <c r="F328" s="61" t="s">
        <v>895</v>
      </c>
      <c r="G328" s="61" t="s">
        <v>44</v>
      </c>
      <c r="H328" s="108" t="s">
        <v>45</v>
      </c>
      <c r="I328" s="61" t="s">
        <v>67</v>
      </c>
      <c r="J328" s="61" t="s">
        <v>68</v>
      </c>
    </row>
    <row r="329" spans="1:10" s="126" customFormat="1" x14ac:dyDescent="0.2">
      <c r="A329" s="80" t="s">
        <v>896</v>
      </c>
      <c r="B329" s="84"/>
      <c r="C329" s="197" t="s">
        <v>894</v>
      </c>
      <c r="D329" s="197" t="s">
        <v>89</v>
      </c>
      <c r="E329" s="61" t="s">
        <v>474</v>
      </c>
      <c r="F329" s="61" t="s">
        <v>641</v>
      </c>
      <c r="G329" s="61" t="s">
        <v>44</v>
      </c>
      <c r="H329" s="108" t="s">
        <v>45</v>
      </c>
      <c r="I329" s="61" t="s">
        <v>53</v>
      </c>
      <c r="J329" s="61" t="s">
        <v>54</v>
      </c>
    </row>
    <row r="330" spans="1:10" s="126" customFormat="1" x14ac:dyDescent="0.2">
      <c r="A330" s="80" t="s">
        <v>897</v>
      </c>
      <c r="B330" s="84"/>
      <c r="C330" s="197" t="s">
        <v>894</v>
      </c>
      <c r="D330" s="197" t="s">
        <v>89</v>
      </c>
      <c r="E330" s="61" t="s">
        <v>474</v>
      </c>
      <c r="F330" s="61" t="s">
        <v>472</v>
      </c>
      <c r="G330" s="61" t="s">
        <v>44</v>
      </c>
      <c r="H330" s="108" t="s">
        <v>45</v>
      </c>
      <c r="I330" s="61" t="s">
        <v>745</v>
      </c>
      <c r="J330" s="61" t="s">
        <v>746</v>
      </c>
    </row>
    <row r="331" spans="1:10" s="126" customFormat="1" x14ac:dyDescent="0.2">
      <c r="A331" s="80" t="s">
        <v>898</v>
      </c>
      <c r="B331" s="84"/>
      <c r="C331" s="197" t="s">
        <v>894</v>
      </c>
      <c r="D331" s="197" t="s">
        <v>89</v>
      </c>
      <c r="E331" s="61" t="s">
        <v>474</v>
      </c>
      <c r="F331" s="61" t="s">
        <v>474</v>
      </c>
      <c r="G331" s="61" t="s">
        <v>44</v>
      </c>
      <c r="H331" s="108" t="s">
        <v>45</v>
      </c>
      <c r="I331" s="61" t="s">
        <v>100</v>
      </c>
      <c r="J331" s="61" t="s">
        <v>101</v>
      </c>
    </row>
    <row r="332" spans="1:10" s="126" customFormat="1" x14ac:dyDescent="0.2">
      <c r="A332" s="224" t="s">
        <v>899</v>
      </c>
      <c r="B332" s="226"/>
      <c r="C332" s="197" t="s">
        <v>894</v>
      </c>
      <c r="D332" s="197" t="s">
        <v>89</v>
      </c>
      <c r="E332" s="61" t="s">
        <v>474</v>
      </c>
      <c r="F332" s="61" t="s">
        <v>474</v>
      </c>
      <c r="G332" s="61" t="s">
        <v>44</v>
      </c>
      <c r="H332" s="108" t="s">
        <v>45</v>
      </c>
      <c r="I332" s="61" t="s">
        <v>46</v>
      </c>
      <c r="J332" s="61" t="s">
        <v>47</v>
      </c>
    </row>
    <row r="333" spans="1:10" s="126" customFormat="1" x14ac:dyDescent="0.2">
      <c r="A333" s="80" t="s">
        <v>900</v>
      </c>
      <c r="B333" s="84"/>
      <c r="C333" s="197" t="s">
        <v>894</v>
      </c>
      <c r="D333" s="197" t="s">
        <v>89</v>
      </c>
      <c r="E333" s="61" t="s">
        <v>474</v>
      </c>
      <c r="F333" s="61" t="s">
        <v>895</v>
      </c>
      <c r="G333" s="61" t="s">
        <v>44</v>
      </c>
      <c r="H333" s="108" t="s">
        <v>45</v>
      </c>
      <c r="I333" s="61" t="s">
        <v>67</v>
      </c>
      <c r="J333" s="61" t="s">
        <v>300</v>
      </c>
    </row>
    <row r="334" spans="1:10" s="574" customFormat="1" x14ac:dyDescent="0.2">
      <c r="A334" s="80" t="s">
        <v>901</v>
      </c>
      <c r="B334" s="903"/>
      <c r="C334" s="197" t="s">
        <v>894</v>
      </c>
      <c r="D334" s="197" t="s">
        <v>89</v>
      </c>
      <c r="E334" s="61" t="s">
        <v>474</v>
      </c>
      <c r="F334" s="61" t="s">
        <v>641</v>
      </c>
      <c r="G334" s="61" t="s">
        <v>44</v>
      </c>
      <c r="H334" s="108" t="s">
        <v>45</v>
      </c>
      <c r="I334" s="61" t="s">
        <v>53</v>
      </c>
      <c r="J334" s="61" t="s">
        <v>62</v>
      </c>
    </row>
    <row r="335" spans="1:10" s="46" customFormat="1" x14ac:dyDescent="0.2">
      <c r="A335" s="80" t="s">
        <v>902</v>
      </c>
      <c r="B335" s="903"/>
      <c r="C335" s="197" t="s">
        <v>894</v>
      </c>
      <c r="D335" s="197" t="s">
        <v>89</v>
      </c>
      <c r="E335" s="61" t="s">
        <v>474</v>
      </c>
      <c r="F335" s="61" t="s">
        <v>641</v>
      </c>
      <c r="G335" s="61" t="s">
        <v>44</v>
      </c>
      <c r="H335" s="108" t="s">
        <v>45</v>
      </c>
      <c r="I335" s="61" t="s">
        <v>53</v>
      </c>
      <c r="J335" s="61" t="s">
        <v>282</v>
      </c>
    </row>
    <row r="336" spans="1:10" s="46" customFormat="1" x14ac:dyDescent="0.2">
      <c r="A336" s="67" t="s">
        <v>903</v>
      </c>
      <c r="B336" s="910">
        <v>176005</v>
      </c>
      <c r="C336" s="71" t="s">
        <v>904</v>
      </c>
      <c r="D336" s="71" t="s">
        <v>89</v>
      </c>
      <c r="E336" s="58" t="s">
        <v>675</v>
      </c>
      <c r="F336" s="58" t="s">
        <v>676</v>
      </c>
      <c r="G336" s="58" t="s">
        <v>44</v>
      </c>
      <c r="H336" s="57" t="s">
        <v>45</v>
      </c>
      <c r="I336" s="58" t="s">
        <v>53</v>
      </c>
      <c r="J336" s="58" t="s">
        <v>282</v>
      </c>
    </row>
    <row r="337" spans="1:16" s="46" customFormat="1" x14ac:dyDescent="0.2">
      <c r="A337" s="64" t="s">
        <v>905</v>
      </c>
      <c r="B337" s="64" t="s">
        <v>906</v>
      </c>
      <c r="C337" s="73" t="s">
        <v>907</v>
      </c>
      <c r="D337" s="73" t="s">
        <v>822</v>
      </c>
      <c r="E337" s="74" t="s">
        <v>908</v>
      </c>
      <c r="F337" s="74" t="s">
        <v>909</v>
      </c>
      <c r="G337" s="74" t="s">
        <v>44</v>
      </c>
      <c r="H337" s="74" t="s">
        <v>45</v>
      </c>
      <c r="I337" s="74" t="s">
        <v>53</v>
      </c>
      <c r="J337" s="74" t="s">
        <v>54</v>
      </c>
    </row>
    <row r="338" spans="1:16" s="59" customFormat="1" x14ac:dyDescent="0.2">
      <c r="A338" s="84" t="s">
        <v>910</v>
      </c>
      <c r="B338" s="84" t="s">
        <v>911</v>
      </c>
      <c r="C338" s="73" t="s">
        <v>912</v>
      </c>
      <c r="D338" s="73" t="s">
        <v>822</v>
      </c>
      <c r="E338" s="74" t="s">
        <v>343</v>
      </c>
      <c r="F338" s="74" t="s">
        <v>913</v>
      </c>
      <c r="G338" s="74" t="s">
        <v>44</v>
      </c>
      <c r="H338" s="74" t="s">
        <v>914</v>
      </c>
      <c r="I338" s="74" t="s">
        <v>53</v>
      </c>
      <c r="J338" s="74" t="s">
        <v>54</v>
      </c>
    </row>
    <row r="339" spans="1:16" s="46" customFormat="1" x14ac:dyDescent="0.2">
      <c r="A339" s="84" t="s">
        <v>915</v>
      </c>
      <c r="B339" s="84" t="s">
        <v>916</v>
      </c>
      <c r="C339" s="73" t="s">
        <v>912</v>
      </c>
      <c r="D339" s="73" t="s">
        <v>822</v>
      </c>
      <c r="E339" s="74" t="s">
        <v>343</v>
      </c>
      <c r="F339" s="74" t="s">
        <v>343</v>
      </c>
      <c r="G339" s="74" t="s">
        <v>44</v>
      </c>
      <c r="H339" s="74" t="s">
        <v>914</v>
      </c>
      <c r="I339" s="74" t="s">
        <v>46</v>
      </c>
      <c r="J339" s="74" t="s">
        <v>47</v>
      </c>
    </row>
    <row r="340" spans="1:16" s="59" customFormat="1" x14ac:dyDescent="0.2">
      <c r="A340" s="67" t="s">
        <v>917</v>
      </c>
      <c r="B340" s="211"/>
      <c r="C340" s="71" t="s">
        <v>918</v>
      </c>
      <c r="D340" s="71" t="s">
        <v>89</v>
      </c>
      <c r="E340" s="58" t="s">
        <v>315</v>
      </c>
      <c r="F340" s="58" t="s">
        <v>919</v>
      </c>
      <c r="G340" s="58" t="s">
        <v>44</v>
      </c>
      <c r="H340" s="57" t="s">
        <v>253</v>
      </c>
      <c r="I340" s="58" t="s">
        <v>745</v>
      </c>
      <c r="J340" s="58" t="s">
        <v>746</v>
      </c>
    </row>
    <row r="341" spans="1:16" s="46" customFormat="1" x14ac:dyDescent="0.2">
      <c r="A341" s="495" t="s">
        <v>920</v>
      </c>
      <c r="B341" s="348"/>
      <c r="C341" s="280" t="s">
        <v>921</v>
      </c>
      <c r="D341" s="280" t="s">
        <v>89</v>
      </c>
      <c r="E341" s="279" t="s">
        <v>474</v>
      </c>
      <c r="F341" s="279" t="s">
        <v>641</v>
      </c>
      <c r="G341" s="279" t="s">
        <v>92</v>
      </c>
      <c r="H341" s="349" t="s">
        <v>45</v>
      </c>
      <c r="I341" s="279" t="s">
        <v>53</v>
      </c>
      <c r="J341" s="279" t="s">
        <v>54</v>
      </c>
    </row>
    <row r="342" spans="1:16" x14ac:dyDescent="0.2">
      <c r="A342" s="123" t="s">
        <v>922</v>
      </c>
      <c r="B342" s="348"/>
      <c r="C342" s="91" t="s">
        <v>921</v>
      </c>
      <c r="D342" s="91" t="s">
        <v>89</v>
      </c>
      <c r="E342" s="85" t="s">
        <v>474</v>
      </c>
      <c r="F342" s="85" t="s">
        <v>472</v>
      </c>
      <c r="G342" s="85" t="s">
        <v>92</v>
      </c>
      <c r="H342" s="343" t="s">
        <v>253</v>
      </c>
      <c r="I342" s="85" t="s">
        <v>745</v>
      </c>
      <c r="J342" s="85" t="s">
        <v>746</v>
      </c>
      <c r="K342" s="162"/>
      <c r="L342" s="162"/>
      <c r="M342" s="162"/>
      <c r="N342" s="162"/>
      <c r="O342" s="162"/>
      <c r="P342" s="162"/>
    </row>
    <row r="343" spans="1:16" s="278" customFormat="1" x14ac:dyDescent="0.2">
      <c r="A343" s="123" t="s">
        <v>923</v>
      </c>
      <c r="B343" s="84"/>
      <c r="C343" s="91" t="s">
        <v>921</v>
      </c>
      <c r="D343" s="91" t="s">
        <v>89</v>
      </c>
      <c r="E343" s="85" t="s">
        <v>474</v>
      </c>
      <c r="F343" s="85" t="s">
        <v>474</v>
      </c>
      <c r="G343" s="85" t="s">
        <v>531</v>
      </c>
      <c r="H343" s="343" t="s">
        <v>45</v>
      </c>
      <c r="I343" s="85" t="s">
        <v>100</v>
      </c>
      <c r="J343" s="85" t="s">
        <v>101</v>
      </c>
    </row>
    <row r="344" spans="1:16" x14ac:dyDescent="0.2">
      <c r="A344" s="80" t="s">
        <v>924</v>
      </c>
      <c r="B344" s="226"/>
      <c r="C344" s="72" t="s">
        <v>921</v>
      </c>
      <c r="D344" s="72" t="s">
        <v>89</v>
      </c>
      <c r="E344" s="61" t="s">
        <v>474</v>
      </c>
      <c r="F344" s="61" t="s">
        <v>474</v>
      </c>
      <c r="G344" s="61" t="s">
        <v>92</v>
      </c>
      <c r="H344" s="108" t="s">
        <v>45</v>
      </c>
      <c r="I344" s="61" t="s">
        <v>46</v>
      </c>
      <c r="J344" s="61" t="s">
        <v>47</v>
      </c>
    </row>
    <row r="345" spans="1:16" s="128" customFormat="1" x14ac:dyDescent="0.2">
      <c r="A345" s="67" t="s">
        <v>925</v>
      </c>
      <c r="B345" s="211"/>
      <c r="C345" s="201" t="s">
        <v>926</v>
      </c>
      <c r="D345" s="201" t="s">
        <v>89</v>
      </c>
      <c r="E345" s="130" t="s">
        <v>927</v>
      </c>
      <c r="F345" s="130" t="s">
        <v>928</v>
      </c>
      <c r="G345" s="130" t="s">
        <v>79</v>
      </c>
      <c r="H345" s="218" t="s">
        <v>80</v>
      </c>
      <c r="I345" s="130" t="s">
        <v>140</v>
      </c>
      <c r="J345" s="130" t="s">
        <v>82</v>
      </c>
    </row>
    <row r="346" spans="1:16" s="119" customFormat="1" x14ac:dyDescent="0.2">
      <c r="A346" s="67" t="s">
        <v>929</v>
      </c>
      <c r="B346" s="211"/>
      <c r="C346" s="201" t="s">
        <v>930</v>
      </c>
      <c r="D346" s="201" t="s">
        <v>89</v>
      </c>
      <c r="E346" s="130" t="s">
        <v>927</v>
      </c>
      <c r="F346" s="130" t="s">
        <v>928</v>
      </c>
      <c r="G346" s="130" t="s">
        <v>79</v>
      </c>
      <c r="H346" s="218" t="s">
        <v>80</v>
      </c>
      <c r="I346" s="130" t="s">
        <v>140</v>
      </c>
      <c r="J346" s="130" t="s">
        <v>82</v>
      </c>
    </row>
    <row r="347" spans="1:16" s="766" customFormat="1" x14ac:dyDescent="0.2">
      <c r="A347" s="65" t="s">
        <v>931</v>
      </c>
      <c r="B347" s="556"/>
      <c r="C347" s="470" t="s">
        <v>932</v>
      </c>
      <c r="D347" s="470" t="s">
        <v>124</v>
      </c>
      <c r="E347" s="387" t="s">
        <v>125</v>
      </c>
      <c r="F347" s="387" t="s">
        <v>125</v>
      </c>
      <c r="G347" s="387" t="s">
        <v>44</v>
      </c>
      <c r="H347" s="568" t="s">
        <v>253</v>
      </c>
      <c r="I347" s="387" t="s">
        <v>254</v>
      </c>
      <c r="J347" s="387" t="s">
        <v>255</v>
      </c>
    </row>
    <row r="348" spans="1:16" s="119" customFormat="1" x14ac:dyDescent="0.2">
      <c r="A348" s="67" t="s">
        <v>931</v>
      </c>
      <c r="B348" s="64"/>
      <c r="C348" s="71" t="s">
        <v>932</v>
      </c>
      <c r="D348" s="71" t="s">
        <v>124</v>
      </c>
      <c r="E348" s="58" t="s">
        <v>125</v>
      </c>
      <c r="F348" s="58" t="s">
        <v>125</v>
      </c>
      <c r="G348" s="58" t="s">
        <v>44</v>
      </c>
      <c r="H348" s="57" t="s">
        <v>253</v>
      </c>
      <c r="I348" s="58" t="s">
        <v>254</v>
      </c>
      <c r="J348" s="58" t="s">
        <v>255</v>
      </c>
    </row>
    <row r="349" spans="1:16" s="119" customFormat="1" x14ac:dyDescent="0.2">
      <c r="A349" s="64" t="s">
        <v>933</v>
      </c>
      <c r="B349" s="211" t="s">
        <v>934</v>
      </c>
      <c r="C349" s="204" t="s">
        <v>935</v>
      </c>
      <c r="D349" s="201" t="s">
        <v>260</v>
      </c>
      <c r="E349" s="131" t="s">
        <v>171</v>
      </c>
      <c r="F349" s="131" t="s">
        <v>556</v>
      </c>
      <c r="G349" s="131" t="s">
        <v>79</v>
      </c>
      <c r="H349" s="581" t="s">
        <v>80</v>
      </c>
      <c r="I349" s="131" t="s">
        <v>936</v>
      </c>
      <c r="J349" s="131" t="s">
        <v>937</v>
      </c>
    </row>
    <row r="350" spans="1:16" s="119" customFormat="1" x14ac:dyDescent="0.2">
      <c r="A350" s="66" t="s">
        <v>938</v>
      </c>
      <c r="B350" s="226"/>
      <c r="C350" s="262" t="s">
        <v>939</v>
      </c>
      <c r="D350" s="197" t="s">
        <v>260</v>
      </c>
      <c r="E350" s="252" t="s">
        <v>940</v>
      </c>
      <c r="F350" s="252" t="s">
        <v>941</v>
      </c>
      <c r="G350" s="222" t="s">
        <v>79</v>
      </c>
      <c r="H350" s="460" t="s">
        <v>80</v>
      </c>
      <c r="I350" s="222" t="s">
        <v>936</v>
      </c>
      <c r="J350" s="222" t="s">
        <v>937</v>
      </c>
    </row>
    <row r="351" spans="1:16" s="119" customFormat="1" x14ac:dyDescent="0.2">
      <c r="A351" s="66"/>
      <c r="B351" s="84"/>
      <c r="C351" s="127" t="s">
        <v>942</v>
      </c>
      <c r="D351" s="91"/>
      <c r="E351" s="282"/>
      <c r="F351" s="282"/>
      <c r="G351" s="439"/>
      <c r="H351" s="302"/>
      <c r="I351" s="439"/>
      <c r="J351" s="282"/>
    </row>
    <row r="352" spans="1:16" s="119" customFormat="1" x14ac:dyDescent="0.2">
      <c r="A352" s="64" t="s">
        <v>943</v>
      </c>
      <c r="B352" s="64"/>
      <c r="C352" s="83" t="s">
        <v>944</v>
      </c>
      <c r="D352" s="71" t="s">
        <v>260</v>
      </c>
      <c r="E352" s="439" t="s">
        <v>474</v>
      </c>
      <c r="F352" s="439" t="s">
        <v>641</v>
      </c>
      <c r="G352" s="439" t="s">
        <v>44</v>
      </c>
      <c r="H352" s="302" t="s">
        <v>45</v>
      </c>
      <c r="I352" s="439" t="s">
        <v>53</v>
      </c>
      <c r="J352" s="439" t="s">
        <v>54</v>
      </c>
    </row>
    <row r="353" spans="1:10" s="119" customFormat="1" x14ac:dyDescent="0.2">
      <c r="A353" s="64" t="s">
        <v>943</v>
      </c>
      <c r="B353" s="64"/>
      <c r="C353" s="83" t="s">
        <v>944</v>
      </c>
      <c r="D353" s="71" t="s">
        <v>260</v>
      </c>
      <c r="E353" s="439" t="s">
        <v>474</v>
      </c>
      <c r="F353" s="439" t="s">
        <v>641</v>
      </c>
      <c r="G353" s="439" t="s">
        <v>44</v>
      </c>
      <c r="H353" s="302" t="s">
        <v>45</v>
      </c>
      <c r="I353" s="439" t="s">
        <v>53</v>
      </c>
      <c r="J353" s="439" t="s">
        <v>54</v>
      </c>
    </row>
    <row r="354" spans="1:10" s="119" customFormat="1" x14ac:dyDescent="0.2">
      <c r="A354" s="64" t="s">
        <v>945</v>
      </c>
      <c r="B354" s="64"/>
      <c r="C354" s="83" t="s">
        <v>946</v>
      </c>
      <c r="D354" s="71" t="s">
        <v>260</v>
      </c>
      <c r="E354" s="439" t="s">
        <v>947</v>
      </c>
      <c r="F354" s="439" t="s">
        <v>947</v>
      </c>
      <c r="G354" s="439" t="s">
        <v>44</v>
      </c>
      <c r="H354" s="302" t="s">
        <v>45</v>
      </c>
      <c r="I354" s="439" t="s">
        <v>46</v>
      </c>
      <c r="J354" s="439" t="s">
        <v>47</v>
      </c>
    </row>
    <row r="355" spans="1:10" s="119" customFormat="1" x14ac:dyDescent="0.2">
      <c r="A355" s="64" t="s">
        <v>948</v>
      </c>
      <c r="B355" s="64"/>
      <c r="C355" s="83" t="s">
        <v>949</v>
      </c>
      <c r="D355" s="71" t="s">
        <v>260</v>
      </c>
      <c r="E355" s="439" t="s">
        <v>474</v>
      </c>
      <c r="F355" s="439" t="s">
        <v>641</v>
      </c>
      <c r="G355" s="439" t="s">
        <v>44</v>
      </c>
      <c r="H355" s="302" t="s">
        <v>45</v>
      </c>
      <c r="I355" s="439" t="s">
        <v>53</v>
      </c>
      <c r="J355" s="439" t="s">
        <v>54</v>
      </c>
    </row>
    <row r="356" spans="1:10" s="295" customFormat="1" x14ac:dyDescent="0.2">
      <c r="A356" s="67" t="s">
        <v>950</v>
      </c>
      <c r="B356" s="199"/>
      <c r="C356" s="201" t="s">
        <v>951</v>
      </c>
      <c r="D356" s="201" t="s">
        <v>260</v>
      </c>
      <c r="E356" s="130" t="s">
        <v>43</v>
      </c>
      <c r="F356" s="130" t="s">
        <v>43</v>
      </c>
      <c r="G356" s="130" t="s">
        <v>44</v>
      </c>
      <c r="H356" s="218" t="s">
        <v>45</v>
      </c>
      <c r="I356" s="130" t="s">
        <v>46</v>
      </c>
      <c r="J356" s="130" t="s">
        <v>47</v>
      </c>
    </row>
    <row r="357" spans="1:10" s="342" customFormat="1" x14ac:dyDescent="0.2">
      <c r="A357" s="64" t="s">
        <v>952</v>
      </c>
      <c r="B357" s="64"/>
      <c r="C357" s="83" t="s">
        <v>953</v>
      </c>
      <c r="D357" s="71" t="s">
        <v>260</v>
      </c>
      <c r="E357" s="439" t="s">
        <v>474</v>
      </c>
      <c r="F357" s="439" t="s">
        <v>641</v>
      </c>
      <c r="G357" s="439" t="s">
        <v>44</v>
      </c>
      <c r="H357" s="302" t="s">
        <v>45</v>
      </c>
      <c r="I357" s="439" t="s">
        <v>53</v>
      </c>
      <c r="J357" s="439" t="s">
        <v>54</v>
      </c>
    </row>
    <row r="358" spans="1:10" s="125" customFormat="1" x14ac:dyDescent="0.2">
      <c r="A358" s="64" t="s">
        <v>954</v>
      </c>
      <c r="B358" s="64"/>
      <c r="C358" s="83" t="s">
        <v>955</v>
      </c>
      <c r="D358" s="71" t="s">
        <v>260</v>
      </c>
      <c r="E358" s="439" t="s">
        <v>947</v>
      </c>
      <c r="F358" s="439" t="s">
        <v>947</v>
      </c>
      <c r="G358" s="439" t="s">
        <v>44</v>
      </c>
      <c r="H358" s="302" t="s">
        <v>45</v>
      </c>
      <c r="I358" s="439" t="s">
        <v>46</v>
      </c>
      <c r="J358" s="439" t="s">
        <v>47</v>
      </c>
    </row>
    <row r="359" spans="1:10" s="125" customFormat="1" x14ac:dyDescent="0.2">
      <c r="A359" s="67" t="s">
        <v>956</v>
      </c>
      <c r="B359" s="199"/>
      <c r="C359" s="201" t="s">
        <v>957</v>
      </c>
      <c r="D359" s="201" t="s">
        <v>260</v>
      </c>
      <c r="E359" s="130" t="s">
        <v>43</v>
      </c>
      <c r="F359" s="130" t="s">
        <v>43</v>
      </c>
      <c r="G359" s="130" t="s">
        <v>44</v>
      </c>
      <c r="H359" s="218" t="s">
        <v>45</v>
      </c>
      <c r="I359" s="130" t="s">
        <v>46</v>
      </c>
      <c r="J359" s="130" t="s">
        <v>47</v>
      </c>
    </row>
    <row r="360" spans="1:10" s="125" customFormat="1" x14ac:dyDescent="0.2">
      <c r="A360" s="226" t="s">
        <v>958</v>
      </c>
      <c r="B360" s="226"/>
      <c r="C360" s="224" t="s">
        <v>959</v>
      </c>
      <c r="D360" s="197" t="s">
        <v>95</v>
      </c>
      <c r="E360" s="222" t="s">
        <v>368</v>
      </c>
      <c r="F360" s="222" t="s">
        <v>368</v>
      </c>
      <c r="G360" s="222" t="s">
        <v>92</v>
      </c>
      <c r="H360" s="222" t="s">
        <v>45</v>
      </c>
      <c r="I360" s="222" t="s">
        <v>46</v>
      </c>
      <c r="J360" s="222" t="s">
        <v>47</v>
      </c>
    </row>
    <row r="361" spans="1:10" s="278" customFormat="1" x14ac:dyDescent="0.2">
      <c r="A361" s="114" t="s">
        <v>958</v>
      </c>
      <c r="B361" s="648" t="s">
        <v>960</v>
      </c>
      <c r="C361" s="112" t="s">
        <v>959</v>
      </c>
      <c r="D361" s="113" t="s">
        <v>95</v>
      </c>
      <c r="E361" s="117" t="s">
        <v>368</v>
      </c>
      <c r="F361" s="117" t="s">
        <v>368</v>
      </c>
      <c r="G361" s="117" t="s">
        <v>44</v>
      </c>
      <c r="H361" s="117" t="s">
        <v>45</v>
      </c>
      <c r="I361" s="117" t="s">
        <v>46</v>
      </c>
      <c r="J361" s="117" t="s">
        <v>47</v>
      </c>
    </row>
    <row r="362" spans="1:10" s="128" customFormat="1" x14ac:dyDescent="0.2">
      <c r="A362" s="64" t="s">
        <v>961</v>
      </c>
      <c r="B362" s="64"/>
      <c r="C362" s="83" t="s">
        <v>962</v>
      </c>
      <c r="D362" s="71" t="s">
        <v>287</v>
      </c>
      <c r="E362" s="439" t="s">
        <v>171</v>
      </c>
      <c r="F362" s="439" t="s">
        <v>177</v>
      </c>
      <c r="G362" s="439" t="s">
        <v>44</v>
      </c>
      <c r="H362" s="302" t="s">
        <v>45</v>
      </c>
      <c r="I362" s="439" t="s">
        <v>53</v>
      </c>
      <c r="J362" s="439" t="s">
        <v>54</v>
      </c>
    </row>
    <row r="363" spans="1:10" s="125" customFormat="1" x14ac:dyDescent="0.2">
      <c r="A363" s="84" t="s">
        <v>963</v>
      </c>
      <c r="B363" s="84"/>
      <c r="C363" s="124" t="s">
        <v>962</v>
      </c>
      <c r="D363" s="91" t="s">
        <v>287</v>
      </c>
      <c r="E363" s="282" t="s">
        <v>171</v>
      </c>
      <c r="F363" s="282" t="s">
        <v>177</v>
      </c>
      <c r="G363" s="282" t="s">
        <v>44</v>
      </c>
      <c r="H363" s="473" t="s">
        <v>45</v>
      </c>
      <c r="I363" s="282" t="s">
        <v>53</v>
      </c>
      <c r="J363" s="282" t="s">
        <v>62</v>
      </c>
    </row>
    <row r="364" spans="1:10" s="128" customFormat="1" x14ac:dyDescent="0.2">
      <c r="A364" s="720"/>
      <c r="B364" s="211"/>
      <c r="C364" s="262" t="s">
        <v>964</v>
      </c>
      <c r="D364" s="72" t="s">
        <v>287</v>
      </c>
      <c r="E364" s="222" t="s">
        <v>359</v>
      </c>
      <c r="F364" s="222" t="s">
        <v>362</v>
      </c>
      <c r="G364" s="222" t="s">
        <v>44</v>
      </c>
      <c r="H364" s="460" t="s">
        <v>45</v>
      </c>
      <c r="I364" s="222" t="s">
        <v>53</v>
      </c>
      <c r="J364" s="222" t="s">
        <v>62</v>
      </c>
    </row>
    <row r="365" spans="1:10" s="128" customFormat="1" x14ac:dyDescent="0.2">
      <c r="A365" s="112" t="s">
        <v>965</v>
      </c>
      <c r="B365" s="648" t="s">
        <v>966</v>
      </c>
      <c r="C365" s="112" t="s">
        <v>967</v>
      </c>
      <c r="D365" s="113" t="s">
        <v>350</v>
      </c>
      <c r="E365" s="117" t="s">
        <v>968</v>
      </c>
      <c r="F365" s="117" t="s">
        <v>968</v>
      </c>
      <c r="G365" s="117" t="s">
        <v>44</v>
      </c>
      <c r="H365" s="117" t="s">
        <v>45</v>
      </c>
      <c r="I365" s="117" t="s">
        <v>46</v>
      </c>
      <c r="J365" s="117" t="s">
        <v>47</v>
      </c>
    </row>
    <row r="366" spans="1:10" s="128" customFormat="1" x14ac:dyDescent="0.2">
      <c r="A366" s="112" t="s">
        <v>969</v>
      </c>
      <c r="B366" s="648" t="s">
        <v>970</v>
      </c>
      <c r="C366" s="112" t="s">
        <v>971</v>
      </c>
      <c r="D366" s="116" t="s">
        <v>350</v>
      </c>
      <c r="E366" s="111" t="s">
        <v>968</v>
      </c>
      <c r="F366" s="111" t="s">
        <v>968</v>
      </c>
      <c r="G366" s="111" t="s">
        <v>44</v>
      </c>
      <c r="H366" s="111" t="s">
        <v>45</v>
      </c>
      <c r="I366" s="111" t="s">
        <v>46</v>
      </c>
      <c r="J366" s="111" t="s">
        <v>47</v>
      </c>
    </row>
    <row r="367" spans="1:10" s="128" customFormat="1" x14ac:dyDescent="0.2">
      <c r="A367" s="67" t="s">
        <v>972</v>
      </c>
      <c r="B367" s="64"/>
      <c r="C367" s="83" t="s">
        <v>973</v>
      </c>
      <c r="D367" s="83" t="s">
        <v>525</v>
      </c>
      <c r="E367" s="58" t="s">
        <v>968</v>
      </c>
      <c r="F367" s="58" t="s">
        <v>171</v>
      </c>
      <c r="G367" s="58" t="s">
        <v>44</v>
      </c>
      <c r="H367" s="57" t="s">
        <v>45</v>
      </c>
      <c r="I367" s="58" t="s">
        <v>46</v>
      </c>
      <c r="J367" s="58" t="s">
        <v>47</v>
      </c>
    </row>
    <row r="368" spans="1:10" s="125" customFormat="1" x14ac:dyDescent="0.2">
      <c r="A368" s="118" t="s">
        <v>974</v>
      </c>
      <c r="B368" s="208"/>
      <c r="C368" s="118" t="s">
        <v>975</v>
      </c>
      <c r="D368" s="122" t="s">
        <v>485</v>
      </c>
      <c r="E368" s="121" t="s">
        <v>976</v>
      </c>
      <c r="F368" s="121" t="s">
        <v>977</v>
      </c>
      <c r="G368" s="121" t="s">
        <v>44</v>
      </c>
      <c r="H368" s="121" t="s">
        <v>45</v>
      </c>
      <c r="I368" s="121" t="s">
        <v>53</v>
      </c>
      <c r="J368" s="121" t="s">
        <v>54</v>
      </c>
    </row>
    <row r="369" spans="1:10" s="128" customFormat="1" x14ac:dyDescent="0.2">
      <c r="A369" s="112" t="s">
        <v>978</v>
      </c>
      <c r="B369" s="648" t="s">
        <v>979</v>
      </c>
      <c r="C369" s="112" t="s">
        <v>975</v>
      </c>
      <c r="D369" s="116" t="s">
        <v>485</v>
      </c>
      <c r="E369" s="111" t="s">
        <v>976</v>
      </c>
      <c r="F369" s="111" t="s">
        <v>976</v>
      </c>
      <c r="G369" s="111" t="s">
        <v>44</v>
      </c>
      <c r="H369" s="111" t="s">
        <v>45</v>
      </c>
      <c r="I369" s="111" t="s">
        <v>46</v>
      </c>
      <c r="J369" s="111" t="s">
        <v>47</v>
      </c>
    </row>
    <row r="370" spans="1:10" s="125" customFormat="1" x14ac:dyDescent="0.2">
      <c r="A370" s="224" t="s">
        <v>980</v>
      </c>
      <c r="B370" s="226"/>
      <c r="C370" s="224" t="s">
        <v>975</v>
      </c>
      <c r="D370" s="262" t="s">
        <v>485</v>
      </c>
      <c r="E370" s="196" t="s">
        <v>976</v>
      </c>
      <c r="F370" s="196" t="s">
        <v>976</v>
      </c>
      <c r="G370" s="196" t="s">
        <v>92</v>
      </c>
      <c r="H370" s="196" t="s">
        <v>45</v>
      </c>
      <c r="I370" s="196" t="s">
        <v>46</v>
      </c>
      <c r="J370" s="196" t="s">
        <v>47</v>
      </c>
    </row>
    <row r="371" spans="1:10" s="128" customFormat="1" x14ac:dyDescent="0.2">
      <c r="A371" s="112" t="s">
        <v>981</v>
      </c>
      <c r="B371" s="648" t="s">
        <v>982</v>
      </c>
      <c r="C371" s="112" t="s">
        <v>983</v>
      </c>
      <c r="D371" s="113" t="s">
        <v>485</v>
      </c>
      <c r="E371" s="111" t="s">
        <v>976</v>
      </c>
      <c r="F371" s="111" t="s">
        <v>976</v>
      </c>
      <c r="G371" s="117" t="s">
        <v>44</v>
      </c>
      <c r="H371" s="117" t="s">
        <v>45</v>
      </c>
      <c r="I371" s="117" t="s">
        <v>46</v>
      </c>
      <c r="J371" s="117" t="s">
        <v>47</v>
      </c>
    </row>
    <row r="372" spans="1:10" s="128" customFormat="1" x14ac:dyDescent="0.2">
      <c r="A372" s="203" t="s">
        <v>984</v>
      </c>
      <c r="B372" s="211" t="s">
        <v>985</v>
      </c>
      <c r="C372" s="203" t="s">
        <v>983</v>
      </c>
      <c r="D372" s="557" t="s">
        <v>485</v>
      </c>
      <c r="E372" s="378" t="s">
        <v>976</v>
      </c>
      <c r="F372" s="378" t="s">
        <v>976</v>
      </c>
      <c r="G372" s="386" t="s">
        <v>92</v>
      </c>
      <c r="H372" s="386" t="s">
        <v>45</v>
      </c>
      <c r="I372" s="386" t="s">
        <v>46</v>
      </c>
      <c r="J372" s="386" t="s">
        <v>47</v>
      </c>
    </row>
    <row r="373" spans="1:10" s="278" customFormat="1" x14ac:dyDescent="0.2">
      <c r="A373" s="64" t="s">
        <v>986</v>
      </c>
      <c r="B373" s="64"/>
      <c r="C373" s="71" t="s">
        <v>987</v>
      </c>
      <c r="D373" s="71" t="s">
        <v>729</v>
      </c>
      <c r="E373" s="58" t="s">
        <v>125</v>
      </c>
      <c r="F373" s="58" t="s">
        <v>988</v>
      </c>
      <c r="G373" s="58" t="s">
        <v>44</v>
      </c>
      <c r="H373" s="57" t="s">
        <v>45</v>
      </c>
      <c r="I373" s="58" t="s">
        <v>67</v>
      </c>
      <c r="J373" s="58" t="s">
        <v>68</v>
      </c>
    </row>
    <row r="374" spans="1:10" s="125" customFormat="1" x14ac:dyDescent="0.2">
      <c r="A374" s="84" t="s">
        <v>989</v>
      </c>
      <c r="B374" s="84"/>
      <c r="C374" s="91" t="s">
        <v>987</v>
      </c>
      <c r="D374" s="91" t="s">
        <v>729</v>
      </c>
      <c r="E374" s="85" t="s">
        <v>125</v>
      </c>
      <c r="F374" s="85" t="s">
        <v>988</v>
      </c>
      <c r="G374" s="85" t="s">
        <v>44</v>
      </c>
      <c r="H374" s="343" t="s">
        <v>45</v>
      </c>
      <c r="I374" s="85" t="s">
        <v>53</v>
      </c>
      <c r="J374" s="85" t="s">
        <v>62</v>
      </c>
    </row>
    <row r="375" spans="1:10" s="128" customFormat="1" x14ac:dyDescent="0.2">
      <c r="A375" s="84" t="s">
        <v>990</v>
      </c>
      <c r="B375" s="84"/>
      <c r="C375" s="73" t="s">
        <v>987</v>
      </c>
      <c r="D375" s="73" t="s">
        <v>729</v>
      </c>
      <c r="E375" s="74" t="s">
        <v>991</v>
      </c>
      <c r="F375" s="74" t="s">
        <v>991</v>
      </c>
      <c r="G375" s="74" t="s">
        <v>44</v>
      </c>
      <c r="H375" s="74" t="s">
        <v>45</v>
      </c>
      <c r="I375" s="74" t="s">
        <v>46</v>
      </c>
      <c r="J375" s="74" t="s">
        <v>47</v>
      </c>
    </row>
    <row r="376" spans="1:10" s="128" customFormat="1" x14ac:dyDescent="0.2">
      <c r="A376" s="64" t="s">
        <v>992</v>
      </c>
      <c r="B376" s="64"/>
      <c r="C376" s="71" t="s">
        <v>987</v>
      </c>
      <c r="D376" s="71" t="s">
        <v>729</v>
      </c>
      <c r="E376" s="58" t="s">
        <v>125</v>
      </c>
      <c r="F376" s="58" t="s">
        <v>988</v>
      </c>
      <c r="G376" s="58" t="s">
        <v>44</v>
      </c>
      <c r="H376" s="57" t="s">
        <v>45</v>
      </c>
      <c r="I376" s="58" t="s">
        <v>67</v>
      </c>
      <c r="J376" s="58" t="s">
        <v>300</v>
      </c>
    </row>
    <row r="377" spans="1:10" s="128" customFormat="1" x14ac:dyDescent="0.2">
      <c r="A377" s="84" t="s">
        <v>993</v>
      </c>
      <c r="B377" s="211">
        <v>195232</v>
      </c>
      <c r="C377" s="91" t="s">
        <v>994</v>
      </c>
      <c r="D377" s="91" t="s">
        <v>114</v>
      </c>
      <c r="E377" s="85" t="s">
        <v>995</v>
      </c>
      <c r="F377" s="85" t="s">
        <v>723</v>
      </c>
      <c r="G377" s="85" t="s">
        <v>92</v>
      </c>
      <c r="H377" s="343" t="s">
        <v>45</v>
      </c>
      <c r="I377" s="85" t="s">
        <v>53</v>
      </c>
      <c r="J377" s="85" t="s">
        <v>62</v>
      </c>
    </row>
    <row r="378" spans="1:10" s="125" customFormat="1" x14ac:dyDescent="0.2">
      <c r="A378" s="64" t="s">
        <v>996</v>
      </c>
      <c r="B378" s="64"/>
      <c r="C378" s="71" t="s">
        <v>997</v>
      </c>
      <c r="D378" s="71" t="s">
        <v>89</v>
      </c>
      <c r="E378" s="58" t="s">
        <v>998</v>
      </c>
      <c r="F378" s="58" t="s">
        <v>999</v>
      </c>
      <c r="G378" s="58" t="s">
        <v>531</v>
      </c>
      <c r="H378" s="57" t="s">
        <v>45</v>
      </c>
      <c r="I378" s="58" t="s">
        <v>53</v>
      </c>
      <c r="J378" s="58" t="s">
        <v>282</v>
      </c>
    </row>
    <row r="379" spans="1:10" s="128" customFormat="1" x14ac:dyDescent="0.2">
      <c r="A379" s="348" t="s">
        <v>1000</v>
      </c>
      <c r="B379" s="348"/>
      <c r="C379" s="280" t="s">
        <v>1001</v>
      </c>
      <c r="D379" s="280" t="s">
        <v>89</v>
      </c>
      <c r="E379" s="279" t="s">
        <v>132</v>
      </c>
      <c r="F379" s="279" t="s">
        <v>744</v>
      </c>
      <c r="G379" s="279" t="s">
        <v>531</v>
      </c>
      <c r="H379" s="349" t="s">
        <v>253</v>
      </c>
      <c r="I379" s="279" t="s">
        <v>745</v>
      </c>
      <c r="J379" s="279" t="s">
        <v>746</v>
      </c>
    </row>
    <row r="380" spans="1:10" s="161" customFormat="1" x14ac:dyDescent="0.2">
      <c r="A380" s="63" t="s">
        <v>1002</v>
      </c>
      <c r="B380" s="63" t="s">
        <v>1003</v>
      </c>
      <c r="C380" s="73" t="s">
        <v>1004</v>
      </c>
      <c r="D380" s="73" t="s">
        <v>108</v>
      </c>
      <c r="E380" s="74" t="s">
        <v>171</v>
      </c>
      <c r="F380" s="74" t="s">
        <v>171</v>
      </c>
      <c r="G380" s="74" t="s">
        <v>44</v>
      </c>
      <c r="H380" s="74" t="s">
        <v>45</v>
      </c>
      <c r="I380" s="74" t="s">
        <v>46</v>
      </c>
      <c r="J380" s="74" t="s">
        <v>47</v>
      </c>
    </row>
    <row r="381" spans="1:10" s="126" customFormat="1" x14ac:dyDescent="0.2">
      <c r="A381" s="505" t="s">
        <v>1005</v>
      </c>
      <c r="B381" s="123" t="s">
        <v>1006</v>
      </c>
      <c r="C381" s="91" t="s">
        <v>1007</v>
      </c>
      <c r="D381" s="91" t="s">
        <v>108</v>
      </c>
      <c r="E381" s="85" t="s">
        <v>1008</v>
      </c>
      <c r="F381" s="85" t="s">
        <v>1008</v>
      </c>
      <c r="G381" s="85" t="s">
        <v>44</v>
      </c>
      <c r="H381" s="343" t="s">
        <v>45</v>
      </c>
      <c r="I381" s="85" t="s">
        <v>46</v>
      </c>
      <c r="J381" s="85" t="s">
        <v>47</v>
      </c>
    </row>
    <row r="382" spans="1:10" s="202" customFormat="1" x14ac:dyDescent="0.2">
      <c r="A382" s="646" t="s">
        <v>1009</v>
      </c>
      <c r="B382" s="224"/>
      <c r="C382" s="197" t="s">
        <v>1010</v>
      </c>
      <c r="D382" s="197" t="s">
        <v>89</v>
      </c>
      <c r="E382" s="196" t="s">
        <v>132</v>
      </c>
      <c r="F382" s="196" t="s">
        <v>132</v>
      </c>
      <c r="G382" s="196" t="s">
        <v>92</v>
      </c>
      <c r="H382" s="238" t="s">
        <v>45</v>
      </c>
      <c r="I382" s="196" t="s">
        <v>100</v>
      </c>
      <c r="J382" s="196" t="s">
        <v>101</v>
      </c>
    </row>
    <row r="383" spans="1:10" s="202" customFormat="1" x14ac:dyDescent="0.2">
      <c r="A383" s="63" t="s">
        <v>1011</v>
      </c>
      <c r="B383" s="67"/>
      <c r="C383" s="71" t="s">
        <v>1012</v>
      </c>
      <c r="D383" s="201" t="s">
        <v>89</v>
      </c>
      <c r="E383" s="58" t="s">
        <v>315</v>
      </c>
      <c r="F383" s="58" t="s">
        <v>1013</v>
      </c>
      <c r="G383" s="58" t="s">
        <v>79</v>
      </c>
      <c r="H383" s="57" t="s">
        <v>80</v>
      </c>
      <c r="I383" s="58" t="s">
        <v>67</v>
      </c>
      <c r="J383" s="58" t="s">
        <v>68</v>
      </c>
    </row>
    <row r="384" spans="1:10" s="125" customFormat="1" x14ac:dyDescent="0.2">
      <c r="A384" s="63" t="s">
        <v>1014</v>
      </c>
      <c r="B384" s="67"/>
      <c r="C384" s="71" t="s">
        <v>1012</v>
      </c>
      <c r="D384" s="201" t="s">
        <v>89</v>
      </c>
      <c r="E384" s="58" t="s">
        <v>315</v>
      </c>
      <c r="F384" s="58" t="s">
        <v>919</v>
      </c>
      <c r="G384" s="58" t="s">
        <v>79</v>
      </c>
      <c r="H384" s="57" t="s">
        <v>80</v>
      </c>
      <c r="I384" s="58" t="s">
        <v>745</v>
      </c>
      <c r="J384" s="58" t="s">
        <v>1015</v>
      </c>
    </row>
    <row r="385" spans="1:10" s="125" customFormat="1" x14ac:dyDescent="0.2">
      <c r="A385" s="470" t="s">
        <v>1016</v>
      </c>
      <c r="B385" s="80"/>
      <c r="C385" s="572" t="s">
        <v>1017</v>
      </c>
      <c r="D385" s="572" t="s">
        <v>314</v>
      </c>
      <c r="E385" s="570" t="s">
        <v>125</v>
      </c>
      <c r="F385" s="570" t="s">
        <v>1018</v>
      </c>
      <c r="G385" s="570" t="s">
        <v>44</v>
      </c>
      <c r="H385" s="573" t="s">
        <v>45</v>
      </c>
      <c r="I385" s="570" t="s">
        <v>53</v>
      </c>
      <c r="J385" s="570" t="s">
        <v>62</v>
      </c>
    </row>
    <row r="386" spans="1:10" s="167" customFormat="1" x14ac:dyDescent="0.2">
      <c r="A386" s="201" t="s">
        <v>1019</v>
      </c>
      <c r="B386" s="199"/>
      <c r="C386" s="201" t="s">
        <v>1020</v>
      </c>
      <c r="D386" s="201" t="s">
        <v>314</v>
      </c>
      <c r="E386" s="130" t="s">
        <v>1021</v>
      </c>
      <c r="F386" s="130" t="s">
        <v>1022</v>
      </c>
      <c r="G386" s="130" t="s">
        <v>44</v>
      </c>
      <c r="H386" s="130" t="s">
        <v>45</v>
      </c>
      <c r="I386" s="130" t="s">
        <v>67</v>
      </c>
      <c r="J386" s="130" t="s">
        <v>68</v>
      </c>
    </row>
    <row r="387" spans="1:10" s="128" customFormat="1" x14ac:dyDescent="0.2">
      <c r="A387" s="201" t="s">
        <v>1023</v>
      </c>
      <c r="B387" s="199"/>
      <c r="C387" s="201" t="s">
        <v>1020</v>
      </c>
      <c r="D387" s="201" t="s">
        <v>314</v>
      </c>
      <c r="E387" s="130" t="s">
        <v>1021</v>
      </c>
      <c r="F387" s="130" t="s">
        <v>1022</v>
      </c>
      <c r="G387" s="130" t="s">
        <v>44</v>
      </c>
      <c r="H387" s="130" t="s">
        <v>45</v>
      </c>
      <c r="I387" s="130" t="s">
        <v>67</v>
      </c>
      <c r="J387" s="130" t="s">
        <v>300</v>
      </c>
    </row>
    <row r="388" spans="1:10" s="128" customFormat="1" x14ac:dyDescent="0.2">
      <c r="A388" s="72" t="s">
        <v>1024</v>
      </c>
      <c r="B388" s="80"/>
      <c r="C388" s="72" t="s">
        <v>1020</v>
      </c>
      <c r="D388" s="72" t="s">
        <v>314</v>
      </c>
      <c r="E388" s="61" t="s">
        <v>1021</v>
      </c>
      <c r="F388" s="61" t="s">
        <v>1025</v>
      </c>
      <c r="G388" s="61" t="s">
        <v>44</v>
      </c>
      <c r="H388" s="61" t="s">
        <v>45</v>
      </c>
      <c r="I388" s="61" t="s">
        <v>46</v>
      </c>
      <c r="J388" s="61" t="s">
        <v>54</v>
      </c>
    </row>
    <row r="389" spans="1:10" s="278" customFormat="1" x14ac:dyDescent="0.2">
      <c r="A389" s="72" t="s">
        <v>1026</v>
      </c>
      <c r="B389" s="80"/>
      <c r="C389" s="72" t="s">
        <v>1027</v>
      </c>
      <c r="D389" s="72" t="s">
        <v>89</v>
      </c>
      <c r="E389" s="61" t="s">
        <v>860</v>
      </c>
      <c r="F389" s="61" t="s">
        <v>1028</v>
      </c>
      <c r="G389" s="61" t="s">
        <v>92</v>
      </c>
      <c r="H389" s="108" t="s">
        <v>45</v>
      </c>
      <c r="I389" s="61" t="s">
        <v>53</v>
      </c>
      <c r="J389" s="61" t="s">
        <v>282</v>
      </c>
    </row>
    <row r="390" spans="1:10" s="128" customFormat="1" x14ac:dyDescent="0.2">
      <c r="A390" s="65" t="s">
        <v>1029</v>
      </c>
      <c r="B390" s="80"/>
      <c r="C390" s="91" t="s">
        <v>1030</v>
      </c>
      <c r="D390" s="91" t="s">
        <v>1031</v>
      </c>
      <c r="E390" s="85" t="s">
        <v>1032</v>
      </c>
      <c r="F390" s="85"/>
      <c r="G390" s="58" t="s">
        <v>92</v>
      </c>
      <c r="H390" s="57" t="s">
        <v>80</v>
      </c>
      <c r="I390" s="85" t="s">
        <v>140</v>
      </c>
      <c r="J390" s="85" t="s">
        <v>82</v>
      </c>
    </row>
    <row r="391" spans="1:10" x14ac:dyDescent="0.2">
      <c r="A391" s="65" t="s">
        <v>1033</v>
      </c>
      <c r="B391" s="80"/>
      <c r="C391" s="91" t="s">
        <v>1030</v>
      </c>
      <c r="D391" s="91" t="s">
        <v>1031</v>
      </c>
      <c r="E391" s="85" t="s">
        <v>1032</v>
      </c>
      <c r="F391" s="85"/>
      <c r="G391" s="58" t="s">
        <v>92</v>
      </c>
      <c r="H391" s="57" t="s">
        <v>80</v>
      </c>
      <c r="I391" s="85" t="s">
        <v>140</v>
      </c>
      <c r="J391" s="85" t="s">
        <v>245</v>
      </c>
    </row>
    <row r="392" spans="1:10" s="125" customFormat="1" x14ac:dyDescent="0.2">
      <c r="A392" s="66" t="s">
        <v>1034</v>
      </c>
      <c r="B392" s="80"/>
      <c r="C392" s="66" t="s">
        <v>1035</v>
      </c>
      <c r="D392" s="72" t="s">
        <v>271</v>
      </c>
      <c r="E392" s="61" t="s">
        <v>830</v>
      </c>
      <c r="F392" s="61" t="s">
        <v>831</v>
      </c>
      <c r="G392" s="61" t="s">
        <v>139</v>
      </c>
      <c r="H392" s="61" t="s">
        <v>80</v>
      </c>
      <c r="I392" s="61" t="s">
        <v>140</v>
      </c>
      <c r="J392" s="61" t="s">
        <v>245</v>
      </c>
    </row>
    <row r="393" spans="1:10" s="167" customFormat="1" x14ac:dyDescent="0.2">
      <c r="A393" s="65" t="s">
        <v>1036</v>
      </c>
      <c r="B393" s="80"/>
      <c r="C393" s="91" t="s">
        <v>1037</v>
      </c>
      <c r="D393" s="91" t="s">
        <v>1038</v>
      </c>
      <c r="E393" s="85" t="s">
        <v>1039</v>
      </c>
      <c r="F393" s="85"/>
      <c r="G393" s="58" t="s">
        <v>92</v>
      </c>
      <c r="H393" s="57" t="s">
        <v>80</v>
      </c>
      <c r="I393" s="85" t="s">
        <v>140</v>
      </c>
      <c r="J393" s="85" t="s">
        <v>82</v>
      </c>
    </row>
    <row r="394" spans="1:10" s="125" customFormat="1" x14ac:dyDescent="0.2">
      <c r="A394" s="65" t="s">
        <v>1040</v>
      </c>
      <c r="B394" s="80"/>
      <c r="C394" s="91" t="s">
        <v>1037</v>
      </c>
      <c r="D394" s="91" t="s">
        <v>1038</v>
      </c>
      <c r="E394" s="85" t="s">
        <v>1039</v>
      </c>
      <c r="F394" s="85"/>
      <c r="G394" s="58" t="s">
        <v>92</v>
      </c>
      <c r="H394" s="57" t="s">
        <v>80</v>
      </c>
      <c r="I394" s="85" t="s">
        <v>140</v>
      </c>
      <c r="J394" s="85" t="s">
        <v>245</v>
      </c>
    </row>
    <row r="395" spans="1:10" s="585" customFormat="1" x14ac:dyDescent="0.2">
      <c r="A395" s="470" t="s">
        <v>1041</v>
      </c>
      <c r="B395" s="80"/>
      <c r="C395" s="72" t="s">
        <v>1042</v>
      </c>
      <c r="D395" s="72" t="s">
        <v>314</v>
      </c>
      <c r="E395" s="61" t="s">
        <v>1043</v>
      </c>
      <c r="F395" s="61" t="s">
        <v>1044</v>
      </c>
      <c r="G395" s="61" t="s">
        <v>44</v>
      </c>
      <c r="H395" s="61" t="s">
        <v>45</v>
      </c>
      <c r="I395" s="61" t="s">
        <v>46</v>
      </c>
      <c r="J395" s="61" t="s">
        <v>54</v>
      </c>
    </row>
    <row r="396" spans="1:10" s="634" customFormat="1" x14ac:dyDescent="0.2">
      <c r="A396" s="123" t="s">
        <v>1045</v>
      </c>
      <c r="B396" s="123"/>
      <c r="C396" s="91" t="s">
        <v>1046</v>
      </c>
      <c r="D396" s="91" t="s">
        <v>314</v>
      </c>
      <c r="E396" s="85" t="s">
        <v>1047</v>
      </c>
      <c r="F396" s="85" t="s">
        <v>1048</v>
      </c>
      <c r="G396" s="85" t="s">
        <v>44</v>
      </c>
      <c r="H396" s="343" t="s">
        <v>45</v>
      </c>
      <c r="I396" s="85" t="s">
        <v>67</v>
      </c>
      <c r="J396" s="85" t="s">
        <v>68</v>
      </c>
    </row>
    <row r="397" spans="1:10" s="634" customFormat="1" x14ac:dyDescent="0.2">
      <c r="A397" s="123" t="s">
        <v>1049</v>
      </c>
      <c r="B397" s="123"/>
      <c r="C397" s="91" t="s">
        <v>1046</v>
      </c>
      <c r="D397" s="91" t="s">
        <v>314</v>
      </c>
      <c r="E397" s="85" t="s">
        <v>1047</v>
      </c>
      <c r="F397" s="85" t="s">
        <v>1050</v>
      </c>
      <c r="G397" s="85" t="s">
        <v>44</v>
      </c>
      <c r="H397" s="343" t="s">
        <v>45</v>
      </c>
      <c r="I397" s="85" t="s">
        <v>53</v>
      </c>
      <c r="J397" s="85" t="s">
        <v>54</v>
      </c>
    </row>
    <row r="398" spans="1:10" s="634" customFormat="1" x14ac:dyDescent="0.2">
      <c r="A398" s="91" t="s">
        <v>1051</v>
      </c>
      <c r="B398" s="123"/>
      <c r="C398" s="91" t="s">
        <v>1046</v>
      </c>
      <c r="D398" s="91" t="s">
        <v>314</v>
      </c>
      <c r="E398" s="85" t="s">
        <v>1047</v>
      </c>
      <c r="F398" s="85" t="s">
        <v>1047</v>
      </c>
      <c r="G398" s="85" t="s">
        <v>92</v>
      </c>
      <c r="H398" s="343" t="s">
        <v>45</v>
      </c>
      <c r="I398" s="85" t="s">
        <v>46</v>
      </c>
      <c r="J398" s="85" t="s">
        <v>47</v>
      </c>
    </row>
    <row r="399" spans="1:10" s="86" customFormat="1" x14ac:dyDescent="0.2">
      <c r="A399" s="91" t="s">
        <v>1051</v>
      </c>
      <c r="B399" s="123"/>
      <c r="C399" s="91" t="s">
        <v>1046</v>
      </c>
      <c r="D399" s="91" t="s">
        <v>314</v>
      </c>
      <c r="E399" s="85" t="s">
        <v>1047</v>
      </c>
      <c r="F399" s="85" t="s">
        <v>1047</v>
      </c>
      <c r="G399" s="85" t="s">
        <v>44</v>
      </c>
      <c r="H399" s="343" t="s">
        <v>45</v>
      </c>
      <c r="I399" s="85" t="s">
        <v>46</v>
      </c>
      <c r="J399" s="85" t="s">
        <v>47</v>
      </c>
    </row>
    <row r="400" spans="1:10" s="174" customFormat="1" x14ac:dyDescent="0.2">
      <c r="A400" s="91" t="s">
        <v>1051</v>
      </c>
      <c r="B400" s="123"/>
      <c r="C400" s="91" t="s">
        <v>1046</v>
      </c>
      <c r="D400" s="91" t="s">
        <v>314</v>
      </c>
      <c r="E400" s="85" t="s">
        <v>1047</v>
      </c>
      <c r="F400" s="927" t="s">
        <v>1047</v>
      </c>
      <c r="G400" s="85" t="s">
        <v>44</v>
      </c>
      <c r="H400" s="343" t="s">
        <v>45</v>
      </c>
      <c r="I400" s="85" t="s">
        <v>46</v>
      </c>
      <c r="J400" s="85" t="s">
        <v>47</v>
      </c>
    </row>
    <row r="401" spans="1:10" s="751" customFormat="1" x14ac:dyDescent="0.2">
      <c r="A401" s="123" t="s">
        <v>1052</v>
      </c>
      <c r="B401" s="123"/>
      <c r="C401" s="91" t="s">
        <v>1046</v>
      </c>
      <c r="D401" s="91" t="s">
        <v>314</v>
      </c>
      <c r="E401" s="85" t="s">
        <v>1047</v>
      </c>
      <c r="F401" s="85" t="s">
        <v>1048</v>
      </c>
      <c r="G401" s="85" t="s">
        <v>44</v>
      </c>
      <c r="H401" s="343" t="s">
        <v>45</v>
      </c>
      <c r="I401" s="85" t="s">
        <v>67</v>
      </c>
      <c r="J401" s="85" t="s">
        <v>300</v>
      </c>
    </row>
    <row r="402" spans="1:10" s="278" customFormat="1" x14ac:dyDescent="0.2">
      <c r="A402" s="470" t="s">
        <v>1053</v>
      </c>
      <c r="B402" s="80"/>
      <c r="C402" s="470" t="s">
        <v>1046</v>
      </c>
      <c r="D402" s="470" t="s">
        <v>314</v>
      </c>
      <c r="E402" s="387" t="s">
        <v>1047</v>
      </c>
      <c r="F402" s="387" t="s">
        <v>1050</v>
      </c>
      <c r="G402" s="570" t="s">
        <v>44</v>
      </c>
      <c r="H402" s="573" t="s">
        <v>45</v>
      </c>
      <c r="I402" s="570" t="s">
        <v>53</v>
      </c>
      <c r="J402" s="387" t="s">
        <v>62</v>
      </c>
    </row>
    <row r="403" spans="1:10" s="160" customFormat="1" x14ac:dyDescent="0.2">
      <c r="A403" s="123" t="s">
        <v>1053</v>
      </c>
      <c r="B403" s="123"/>
      <c r="C403" s="91" t="s">
        <v>1046</v>
      </c>
      <c r="D403" s="91" t="s">
        <v>314</v>
      </c>
      <c r="E403" s="85" t="s">
        <v>1047</v>
      </c>
      <c r="F403" s="85" t="s">
        <v>1050</v>
      </c>
      <c r="G403" s="85" t="s">
        <v>44</v>
      </c>
      <c r="H403" s="343" t="s">
        <v>45</v>
      </c>
      <c r="I403" s="85" t="s">
        <v>53</v>
      </c>
      <c r="J403" s="85" t="s">
        <v>62</v>
      </c>
    </row>
    <row r="404" spans="1:10" s="86" customFormat="1" x14ac:dyDescent="0.2">
      <c r="A404" s="72" t="s">
        <v>1054</v>
      </c>
      <c r="B404" s="80"/>
      <c r="C404" s="72" t="s">
        <v>1055</v>
      </c>
      <c r="D404" s="72" t="s">
        <v>89</v>
      </c>
      <c r="E404" s="61" t="s">
        <v>1056</v>
      </c>
      <c r="F404" s="61" t="s">
        <v>90</v>
      </c>
      <c r="G404" s="61" t="s">
        <v>79</v>
      </c>
      <c r="H404" s="108" t="s">
        <v>80</v>
      </c>
      <c r="I404" s="61" t="s">
        <v>140</v>
      </c>
      <c r="J404" s="61" t="s">
        <v>461</v>
      </c>
    </row>
    <row r="405" spans="1:10" s="86" customFormat="1" x14ac:dyDescent="0.2">
      <c r="A405" s="123" t="s">
        <v>1057</v>
      </c>
      <c r="B405" s="123"/>
      <c r="C405" s="91" t="s">
        <v>1058</v>
      </c>
      <c r="D405" s="91" t="s">
        <v>1059</v>
      </c>
      <c r="E405" s="85" t="s">
        <v>86</v>
      </c>
      <c r="F405" s="85" t="s">
        <v>723</v>
      </c>
      <c r="G405" s="85" t="s">
        <v>44</v>
      </c>
      <c r="H405" s="343" t="s">
        <v>45</v>
      </c>
      <c r="I405" s="85" t="s">
        <v>46</v>
      </c>
      <c r="J405" s="85" t="s">
        <v>47</v>
      </c>
    </row>
    <row r="406" spans="1:10" s="46" customFormat="1" x14ac:dyDescent="0.2">
      <c r="A406" s="123" t="s">
        <v>1060</v>
      </c>
      <c r="B406" s="123"/>
      <c r="C406" s="91" t="s">
        <v>1058</v>
      </c>
      <c r="D406" s="91" t="s">
        <v>1059</v>
      </c>
      <c r="E406" s="85" t="s">
        <v>86</v>
      </c>
      <c r="F406" s="85" t="s">
        <v>723</v>
      </c>
      <c r="G406" s="85" t="s">
        <v>44</v>
      </c>
      <c r="H406" s="343" t="s">
        <v>45</v>
      </c>
      <c r="I406" s="85" t="s">
        <v>53</v>
      </c>
      <c r="J406" s="85" t="s">
        <v>62</v>
      </c>
    </row>
    <row r="407" spans="1:10" s="46" customFormat="1" x14ac:dyDescent="0.2">
      <c r="A407" s="67" t="s">
        <v>1061</v>
      </c>
      <c r="B407" s="80"/>
      <c r="C407" s="71" t="s">
        <v>1062</v>
      </c>
      <c r="D407" s="71" t="s">
        <v>1059</v>
      </c>
      <c r="E407" s="58" t="s">
        <v>1063</v>
      </c>
      <c r="F407" s="58" t="s">
        <v>1063</v>
      </c>
      <c r="G407" s="58" t="s">
        <v>44</v>
      </c>
      <c r="H407" s="57" t="s">
        <v>45</v>
      </c>
      <c r="I407" s="58" t="s">
        <v>46</v>
      </c>
      <c r="J407" s="58" t="s">
        <v>47</v>
      </c>
    </row>
    <row r="408" spans="1:10" s="59" customFormat="1" x14ac:dyDescent="0.2">
      <c r="A408" s="67" t="s">
        <v>1064</v>
      </c>
      <c r="B408" s="80"/>
      <c r="C408" s="71" t="s">
        <v>1065</v>
      </c>
      <c r="D408" s="71" t="s">
        <v>1059</v>
      </c>
      <c r="E408" s="58" t="s">
        <v>1066</v>
      </c>
      <c r="F408" s="58" t="s">
        <v>1066</v>
      </c>
      <c r="G408" s="58" t="s">
        <v>44</v>
      </c>
      <c r="H408" s="57" t="s">
        <v>45</v>
      </c>
      <c r="I408" s="58" t="s">
        <v>46</v>
      </c>
      <c r="J408" s="58" t="s">
        <v>47</v>
      </c>
    </row>
    <row r="409" spans="1:10" s="86" customFormat="1" x14ac:dyDescent="0.2">
      <c r="A409" s="80" t="s">
        <v>1067</v>
      </c>
      <c r="B409" s="80"/>
      <c r="C409" s="71" t="s">
        <v>1068</v>
      </c>
      <c r="D409" s="72" t="s">
        <v>1059</v>
      </c>
      <c r="E409" s="61" t="s">
        <v>406</v>
      </c>
      <c r="F409" s="61" t="s">
        <v>406</v>
      </c>
      <c r="G409" s="61" t="s">
        <v>44</v>
      </c>
      <c r="H409" s="108" t="s">
        <v>45</v>
      </c>
      <c r="I409" s="61" t="s">
        <v>46</v>
      </c>
      <c r="J409" s="61" t="s">
        <v>47</v>
      </c>
    </row>
    <row r="410" spans="1:10" s="59" customFormat="1" x14ac:dyDescent="0.2">
      <c r="A410" s="67" t="s">
        <v>1069</v>
      </c>
      <c r="B410" s="80"/>
      <c r="C410" s="71" t="s">
        <v>1070</v>
      </c>
      <c r="D410" s="71" t="s">
        <v>1059</v>
      </c>
      <c r="E410" s="58" t="s">
        <v>781</v>
      </c>
      <c r="F410" s="58" t="s">
        <v>781</v>
      </c>
      <c r="G410" s="58" t="s">
        <v>44</v>
      </c>
      <c r="H410" s="57" t="s">
        <v>45</v>
      </c>
      <c r="I410" s="58" t="s">
        <v>46</v>
      </c>
      <c r="J410" s="58" t="s">
        <v>47</v>
      </c>
    </row>
    <row r="411" spans="1:10" s="45" customFormat="1" x14ac:dyDescent="0.2">
      <c r="A411" s="64" t="s">
        <v>1071</v>
      </c>
      <c r="B411" s="67"/>
      <c r="C411" s="71" t="s">
        <v>1072</v>
      </c>
      <c r="D411" s="71" t="s">
        <v>519</v>
      </c>
      <c r="E411" s="58" t="s">
        <v>119</v>
      </c>
      <c r="F411" s="58" t="s">
        <v>240</v>
      </c>
      <c r="G411" s="58" t="s">
        <v>44</v>
      </c>
      <c r="H411" s="58" t="s">
        <v>45</v>
      </c>
      <c r="I411" s="58" t="s">
        <v>67</v>
      </c>
      <c r="J411" s="58" t="s">
        <v>68</v>
      </c>
    </row>
    <row r="412" spans="1:10" s="46" customFormat="1" x14ac:dyDescent="0.2">
      <c r="A412" s="84" t="s">
        <v>1073</v>
      </c>
      <c r="B412" s="80" t="s">
        <v>1074</v>
      </c>
      <c r="C412" s="73" t="s">
        <v>1072</v>
      </c>
      <c r="D412" s="73" t="s">
        <v>519</v>
      </c>
      <c r="E412" s="74" t="s">
        <v>119</v>
      </c>
      <c r="F412" s="74" t="s">
        <v>119</v>
      </c>
      <c r="G412" s="74" t="s">
        <v>44</v>
      </c>
      <c r="H412" s="74" t="s">
        <v>45</v>
      </c>
      <c r="I412" s="74" t="s">
        <v>46</v>
      </c>
      <c r="J412" s="74" t="s">
        <v>47</v>
      </c>
    </row>
    <row r="413" spans="1:10" s="46" customFormat="1" x14ac:dyDescent="0.2">
      <c r="A413" s="64" t="s">
        <v>1075</v>
      </c>
      <c r="B413" s="67"/>
      <c r="C413" s="71" t="s">
        <v>1072</v>
      </c>
      <c r="D413" s="71" t="s">
        <v>519</v>
      </c>
      <c r="E413" s="58" t="s">
        <v>119</v>
      </c>
      <c r="F413" s="58" t="s">
        <v>240</v>
      </c>
      <c r="G413" s="58" t="s">
        <v>44</v>
      </c>
      <c r="H413" s="58" t="s">
        <v>45</v>
      </c>
      <c r="I413" s="58" t="s">
        <v>67</v>
      </c>
      <c r="J413" s="58" t="s">
        <v>300</v>
      </c>
    </row>
    <row r="414" spans="1:10" s="86" customFormat="1" x14ac:dyDescent="0.2">
      <c r="A414" s="470" t="s">
        <v>1076</v>
      </c>
      <c r="B414" s="80"/>
      <c r="C414" s="72" t="s">
        <v>1077</v>
      </c>
      <c r="D414" s="72" t="s">
        <v>314</v>
      </c>
      <c r="E414" s="61" t="s">
        <v>1078</v>
      </c>
      <c r="F414" s="61" t="s">
        <v>1079</v>
      </c>
      <c r="G414" s="61" t="s">
        <v>44</v>
      </c>
      <c r="H414" s="61" t="s">
        <v>45</v>
      </c>
      <c r="I414" s="61" t="s">
        <v>46</v>
      </c>
      <c r="J414" s="61" t="s">
        <v>54</v>
      </c>
    </row>
    <row r="415" spans="1:10" s="86" customFormat="1" ht="16" x14ac:dyDescent="0.2">
      <c r="A415" s="205" t="s">
        <v>1080</v>
      </c>
      <c r="B415" s="80"/>
      <c r="C415" s="206" t="s">
        <v>1081</v>
      </c>
      <c r="D415" s="206" t="s">
        <v>108</v>
      </c>
      <c r="E415" s="207" t="s">
        <v>1082</v>
      </c>
      <c r="F415" s="207" t="s">
        <v>1082</v>
      </c>
      <c r="G415" s="131" t="s">
        <v>44</v>
      </c>
      <c r="H415" s="131" t="s">
        <v>45</v>
      </c>
      <c r="I415" s="207" t="s">
        <v>46</v>
      </c>
      <c r="J415" s="131" t="s">
        <v>47</v>
      </c>
    </row>
    <row r="416" spans="1:10" s="46" customFormat="1" ht="16" x14ac:dyDescent="0.2">
      <c r="A416" s="205" t="s">
        <v>1083</v>
      </c>
      <c r="B416" s="80"/>
      <c r="C416" s="206" t="s">
        <v>1081</v>
      </c>
      <c r="D416" s="206" t="s">
        <v>108</v>
      </c>
      <c r="E416" s="207" t="s">
        <v>1082</v>
      </c>
      <c r="F416" s="207" t="s">
        <v>1082</v>
      </c>
      <c r="G416" s="131" t="s">
        <v>92</v>
      </c>
      <c r="H416" s="131" t="s">
        <v>45</v>
      </c>
      <c r="I416" s="207" t="s">
        <v>46</v>
      </c>
      <c r="J416" s="131" t="s">
        <v>47</v>
      </c>
    </row>
    <row r="417" spans="1:10" s="46" customFormat="1" ht="16" x14ac:dyDescent="0.2">
      <c r="A417" s="205" t="s">
        <v>1084</v>
      </c>
      <c r="B417" s="80"/>
      <c r="C417" s="206" t="s">
        <v>1085</v>
      </c>
      <c r="D417" s="206" t="s">
        <v>108</v>
      </c>
      <c r="E417" s="207" t="s">
        <v>474</v>
      </c>
      <c r="F417" s="207" t="s">
        <v>474</v>
      </c>
      <c r="G417" s="131" t="s">
        <v>44</v>
      </c>
      <c r="H417" s="131" t="s">
        <v>45</v>
      </c>
      <c r="I417" s="207" t="s">
        <v>46</v>
      </c>
      <c r="J417" s="131" t="s">
        <v>47</v>
      </c>
    </row>
    <row r="418" spans="1:10" s="86" customFormat="1" ht="16" x14ac:dyDescent="0.2">
      <c r="A418" s="223" t="s">
        <v>1086</v>
      </c>
      <c r="B418" s="80"/>
      <c r="C418" s="220" t="s">
        <v>1085</v>
      </c>
      <c r="D418" s="220" t="s">
        <v>108</v>
      </c>
      <c r="E418" s="221" t="s">
        <v>474</v>
      </c>
      <c r="F418" s="221" t="s">
        <v>474</v>
      </c>
      <c r="G418" s="222" t="s">
        <v>92</v>
      </c>
      <c r="H418" s="222" t="s">
        <v>45</v>
      </c>
      <c r="I418" s="221" t="s">
        <v>46</v>
      </c>
      <c r="J418" s="222" t="s">
        <v>47</v>
      </c>
    </row>
    <row r="419" spans="1:10" s="86" customFormat="1" ht="16" x14ac:dyDescent="0.2">
      <c r="A419" s="205" t="s">
        <v>1087</v>
      </c>
      <c r="B419" s="80"/>
      <c r="C419" s="206" t="s">
        <v>1088</v>
      </c>
      <c r="D419" s="206" t="s">
        <v>108</v>
      </c>
      <c r="E419" s="207" t="s">
        <v>1089</v>
      </c>
      <c r="F419" s="207" t="s">
        <v>1089</v>
      </c>
      <c r="G419" s="131" t="s">
        <v>44</v>
      </c>
      <c r="H419" s="131" t="s">
        <v>45</v>
      </c>
      <c r="I419" s="207" t="s">
        <v>46</v>
      </c>
      <c r="J419" s="131" t="s">
        <v>47</v>
      </c>
    </row>
    <row r="420" spans="1:10" s="86" customFormat="1" ht="16" x14ac:dyDescent="0.2">
      <c r="A420" s="205" t="s">
        <v>1090</v>
      </c>
      <c r="B420" s="80"/>
      <c r="C420" s="206" t="s">
        <v>1091</v>
      </c>
      <c r="D420" s="206" t="s">
        <v>108</v>
      </c>
      <c r="E420" s="207" t="s">
        <v>474</v>
      </c>
      <c r="F420" s="207" t="s">
        <v>474</v>
      </c>
      <c r="G420" s="131" t="s">
        <v>44</v>
      </c>
      <c r="H420" s="131" t="s">
        <v>45</v>
      </c>
      <c r="I420" s="207" t="s">
        <v>46</v>
      </c>
      <c r="J420" s="131" t="s">
        <v>47</v>
      </c>
    </row>
    <row r="421" spans="1:10" s="86" customFormat="1" ht="16" x14ac:dyDescent="0.2">
      <c r="A421" s="205" t="s">
        <v>1092</v>
      </c>
      <c r="B421" s="80"/>
      <c r="C421" s="206" t="s">
        <v>1093</v>
      </c>
      <c r="D421" s="206" t="s">
        <v>108</v>
      </c>
      <c r="E421" s="207" t="s">
        <v>1089</v>
      </c>
      <c r="F421" s="207" t="s">
        <v>1089</v>
      </c>
      <c r="G421" s="131" t="s">
        <v>44</v>
      </c>
      <c r="H421" s="131" t="s">
        <v>45</v>
      </c>
      <c r="I421" s="207" t="s">
        <v>46</v>
      </c>
      <c r="J421" s="131" t="s">
        <v>47</v>
      </c>
    </row>
    <row r="422" spans="1:10" s="86" customFormat="1" x14ac:dyDescent="0.2">
      <c r="A422" s="301" t="s">
        <v>1094</v>
      </c>
      <c r="B422" s="80"/>
      <c r="C422" s="71" t="s">
        <v>1095</v>
      </c>
      <c r="D422" s="71" t="s">
        <v>89</v>
      </c>
      <c r="E422" s="58" t="s">
        <v>132</v>
      </c>
      <c r="F422" s="58" t="s">
        <v>133</v>
      </c>
      <c r="G422" s="439" t="s">
        <v>79</v>
      </c>
      <c r="H422" s="302" t="s">
        <v>80</v>
      </c>
      <c r="I422" s="58" t="s">
        <v>140</v>
      </c>
      <c r="J422" s="439" t="s">
        <v>245</v>
      </c>
    </row>
    <row r="423" spans="1:10" s="86" customFormat="1" x14ac:dyDescent="0.2">
      <c r="A423" s="454" t="s">
        <v>1096</v>
      </c>
      <c r="B423" s="80"/>
      <c r="C423" s="72" t="s">
        <v>1097</v>
      </c>
      <c r="D423" s="72" t="s">
        <v>89</v>
      </c>
      <c r="E423" s="61" t="s">
        <v>1098</v>
      </c>
      <c r="F423" s="61" t="s">
        <v>1098</v>
      </c>
      <c r="G423" s="252" t="s">
        <v>92</v>
      </c>
      <c r="H423" s="469" t="s">
        <v>45</v>
      </c>
      <c r="I423" s="61" t="s">
        <v>100</v>
      </c>
      <c r="J423" s="252" t="s">
        <v>101</v>
      </c>
    </row>
    <row r="424" spans="1:10" s="125" customFormat="1" x14ac:dyDescent="0.2">
      <c r="A424" s="454" t="s">
        <v>1099</v>
      </c>
      <c r="B424" s="80" t="s">
        <v>1100</v>
      </c>
      <c r="C424" s="72" t="s">
        <v>1101</v>
      </c>
      <c r="D424" s="72" t="s">
        <v>260</v>
      </c>
      <c r="E424" s="61" t="s">
        <v>171</v>
      </c>
      <c r="F424" s="61" t="s">
        <v>177</v>
      </c>
      <c r="G424" s="252" t="s">
        <v>44</v>
      </c>
      <c r="H424" s="469" t="s">
        <v>45</v>
      </c>
      <c r="I424" s="61" t="s">
        <v>53</v>
      </c>
      <c r="J424" s="252" t="s">
        <v>54</v>
      </c>
    </row>
    <row r="425" spans="1:10" s="125" customFormat="1" x14ac:dyDescent="0.2">
      <c r="A425" s="453" t="s">
        <v>1102</v>
      </c>
      <c r="B425" s="80" t="s">
        <v>1103</v>
      </c>
      <c r="C425" s="91" t="s">
        <v>1101</v>
      </c>
      <c r="D425" s="72" t="s">
        <v>260</v>
      </c>
      <c r="E425" s="61" t="s">
        <v>171</v>
      </c>
      <c r="F425" s="61" t="s">
        <v>556</v>
      </c>
      <c r="G425" s="252" t="s">
        <v>44</v>
      </c>
      <c r="H425" s="469" t="s">
        <v>45</v>
      </c>
      <c r="I425" s="61" t="s">
        <v>67</v>
      </c>
      <c r="J425" s="252" t="s">
        <v>268</v>
      </c>
    </row>
    <row r="426" spans="1:10" s="125" customFormat="1" x14ac:dyDescent="0.2">
      <c r="A426" s="454" t="s">
        <v>1104</v>
      </c>
      <c r="B426" s="80"/>
      <c r="C426" s="72" t="s">
        <v>1101</v>
      </c>
      <c r="D426" s="72" t="s">
        <v>260</v>
      </c>
      <c r="E426" s="61" t="s">
        <v>171</v>
      </c>
      <c r="F426" s="61" t="s">
        <v>177</v>
      </c>
      <c r="G426" s="252" t="s">
        <v>44</v>
      </c>
      <c r="H426" s="469" t="s">
        <v>45</v>
      </c>
      <c r="I426" s="61" t="s">
        <v>53</v>
      </c>
      <c r="J426" s="252" t="s">
        <v>57</v>
      </c>
    </row>
    <row r="427" spans="1:10" s="125" customFormat="1" x14ac:dyDescent="0.2">
      <c r="A427" s="454" t="s">
        <v>1105</v>
      </c>
      <c r="B427" s="80" t="s">
        <v>1106</v>
      </c>
      <c r="C427" s="72" t="s">
        <v>1101</v>
      </c>
      <c r="D427" s="72" t="s">
        <v>260</v>
      </c>
      <c r="E427" s="61" t="s">
        <v>171</v>
      </c>
      <c r="F427" s="61" t="s">
        <v>171</v>
      </c>
      <c r="G427" s="252" t="s">
        <v>44</v>
      </c>
      <c r="H427" s="469" t="s">
        <v>45</v>
      </c>
      <c r="I427" s="61" t="s">
        <v>46</v>
      </c>
      <c r="J427" s="252" t="s">
        <v>47</v>
      </c>
    </row>
    <row r="428" spans="1:10" s="125" customFormat="1" x14ac:dyDescent="0.2">
      <c r="A428" s="454" t="s">
        <v>1107</v>
      </c>
      <c r="B428" s="80" t="s">
        <v>1108</v>
      </c>
      <c r="C428" s="72" t="s">
        <v>1101</v>
      </c>
      <c r="D428" s="72" t="s">
        <v>260</v>
      </c>
      <c r="E428" s="61" t="s">
        <v>171</v>
      </c>
      <c r="F428" s="61" t="s">
        <v>177</v>
      </c>
      <c r="G428" s="252" t="s">
        <v>44</v>
      </c>
      <c r="H428" s="469" t="s">
        <v>45</v>
      </c>
      <c r="I428" s="61" t="s">
        <v>53</v>
      </c>
      <c r="J428" s="252" t="s">
        <v>62</v>
      </c>
    </row>
    <row r="429" spans="1:10" s="128" customFormat="1" x14ac:dyDescent="0.2">
      <c r="A429" s="454" t="s">
        <v>1109</v>
      </c>
      <c r="B429" s="80"/>
      <c r="C429" s="72" t="s">
        <v>1110</v>
      </c>
      <c r="D429" s="72" t="s">
        <v>260</v>
      </c>
      <c r="E429" s="61" t="s">
        <v>1008</v>
      </c>
      <c r="F429" s="61" t="s">
        <v>1111</v>
      </c>
      <c r="G429" s="252" t="s">
        <v>44</v>
      </c>
      <c r="H429" s="469" t="s">
        <v>45</v>
      </c>
      <c r="I429" s="61" t="s">
        <v>67</v>
      </c>
      <c r="J429" s="252" t="s">
        <v>268</v>
      </c>
    </row>
    <row r="430" spans="1:10" s="75" customFormat="1" x14ac:dyDescent="0.2">
      <c r="A430" s="301" t="s">
        <v>1112</v>
      </c>
      <c r="B430" s="67"/>
      <c r="C430" s="71" t="s">
        <v>1113</v>
      </c>
      <c r="D430" s="71" t="s">
        <v>260</v>
      </c>
      <c r="E430" s="58" t="s">
        <v>1114</v>
      </c>
      <c r="F430" s="58" t="s">
        <v>1115</v>
      </c>
      <c r="G430" s="439" t="s">
        <v>44</v>
      </c>
      <c r="H430" s="302" t="s">
        <v>45</v>
      </c>
      <c r="I430" s="58" t="s">
        <v>53</v>
      </c>
      <c r="J430" s="439" t="s">
        <v>54</v>
      </c>
    </row>
    <row r="431" spans="1:10" s="86" customFormat="1" ht="16" x14ac:dyDescent="0.2">
      <c r="A431" s="205" t="s">
        <v>1116</v>
      </c>
      <c r="B431" s="80"/>
      <c r="C431" s="206" t="s">
        <v>1117</v>
      </c>
      <c r="D431" s="206" t="s">
        <v>108</v>
      </c>
      <c r="E431" s="207" t="s">
        <v>460</v>
      </c>
      <c r="F431" s="207" t="s">
        <v>460</v>
      </c>
      <c r="G431" s="131" t="s">
        <v>44</v>
      </c>
      <c r="H431" s="131" t="s">
        <v>45</v>
      </c>
      <c r="I431" s="207" t="s">
        <v>46</v>
      </c>
      <c r="J431" s="131" t="s">
        <v>47</v>
      </c>
    </row>
    <row r="432" spans="1:10" s="75" customFormat="1" ht="16" x14ac:dyDescent="0.2">
      <c r="A432" s="205" t="s">
        <v>1118</v>
      </c>
      <c r="B432" s="80"/>
      <c r="C432" s="206" t="s">
        <v>1119</v>
      </c>
      <c r="D432" s="206" t="s">
        <v>108</v>
      </c>
      <c r="E432" s="207" t="s">
        <v>1120</v>
      </c>
      <c r="F432" s="207" t="s">
        <v>1120</v>
      </c>
      <c r="G432" s="131" t="s">
        <v>44</v>
      </c>
      <c r="H432" s="131" t="s">
        <v>45</v>
      </c>
      <c r="I432" s="207" t="s">
        <v>46</v>
      </c>
      <c r="J432" s="131" t="s">
        <v>47</v>
      </c>
    </row>
    <row r="433" spans="1:10" s="86" customFormat="1" x14ac:dyDescent="0.2">
      <c r="A433" s="575" t="s">
        <v>1121</v>
      </c>
      <c r="B433" s="80"/>
      <c r="C433" s="470" t="s">
        <v>1122</v>
      </c>
      <c r="D433" s="470" t="s">
        <v>128</v>
      </c>
      <c r="E433" s="387" t="s">
        <v>1047</v>
      </c>
      <c r="F433" s="387" t="s">
        <v>1050</v>
      </c>
      <c r="G433" s="577" t="s">
        <v>44</v>
      </c>
      <c r="H433" s="576" t="s">
        <v>45</v>
      </c>
      <c r="I433" s="387" t="s">
        <v>53</v>
      </c>
      <c r="J433" s="577" t="s">
        <v>54</v>
      </c>
    </row>
    <row r="434" spans="1:10" s="59" customFormat="1" x14ac:dyDescent="0.2">
      <c r="A434" s="453" t="s">
        <v>1121</v>
      </c>
      <c r="B434" s="80"/>
      <c r="C434" s="91" t="s">
        <v>1122</v>
      </c>
      <c r="D434" s="91" t="s">
        <v>128</v>
      </c>
      <c r="E434" s="85" t="s">
        <v>1047</v>
      </c>
      <c r="F434" s="85" t="s">
        <v>1050</v>
      </c>
      <c r="G434" s="282" t="s">
        <v>44</v>
      </c>
      <c r="H434" s="473" t="s">
        <v>45</v>
      </c>
      <c r="I434" s="85" t="s">
        <v>53</v>
      </c>
      <c r="J434" s="282" t="s">
        <v>54</v>
      </c>
    </row>
    <row r="435" spans="1:10" s="227" customFormat="1" x14ac:dyDescent="0.2">
      <c r="A435" s="453" t="s">
        <v>1123</v>
      </c>
      <c r="B435" s="123"/>
      <c r="C435" s="91" t="s">
        <v>1122</v>
      </c>
      <c r="D435" s="91" t="s">
        <v>128</v>
      </c>
      <c r="E435" s="85" t="s">
        <v>1047</v>
      </c>
      <c r="F435" s="85" t="s">
        <v>1047</v>
      </c>
      <c r="G435" s="282" t="s">
        <v>44</v>
      </c>
      <c r="H435" s="473" t="s">
        <v>45</v>
      </c>
      <c r="I435" s="85" t="s">
        <v>46</v>
      </c>
      <c r="J435" s="282" t="s">
        <v>47</v>
      </c>
    </row>
    <row r="436" spans="1:10" s="278" customFormat="1" x14ac:dyDescent="0.2">
      <c r="A436" s="575" t="s">
        <v>1124</v>
      </c>
      <c r="B436" s="80"/>
      <c r="C436" s="470" t="s">
        <v>1125</v>
      </c>
      <c r="D436" s="470" t="s">
        <v>128</v>
      </c>
      <c r="E436" s="387" t="s">
        <v>1047</v>
      </c>
      <c r="F436" s="387" t="s">
        <v>1050</v>
      </c>
      <c r="G436" s="577" t="s">
        <v>44</v>
      </c>
      <c r="H436" s="576" t="s">
        <v>45</v>
      </c>
      <c r="I436" s="387" t="s">
        <v>53</v>
      </c>
      <c r="J436" s="577" t="s">
        <v>54</v>
      </c>
    </row>
    <row r="437" spans="1:10" s="128" customFormat="1" x14ac:dyDescent="0.2">
      <c r="A437" s="453" t="s">
        <v>1124</v>
      </c>
      <c r="B437" s="80"/>
      <c r="C437" s="91" t="s">
        <v>1125</v>
      </c>
      <c r="D437" s="91" t="s">
        <v>128</v>
      </c>
      <c r="E437" s="85" t="s">
        <v>1047</v>
      </c>
      <c r="F437" s="85" t="s">
        <v>1050</v>
      </c>
      <c r="G437" s="282" t="s">
        <v>44</v>
      </c>
      <c r="H437" s="473" t="s">
        <v>45</v>
      </c>
      <c r="I437" s="85" t="s">
        <v>53</v>
      </c>
      <c r="J437" s="282" t="s">
        <v>54</v>
      </c>
    </row>
    <row r="438" spans="1:10" s="125" customFormat="1" x14ac:dyDescent="0.2">
      <c r="A438" s="453" t="s">
        <v>1126</v>
      </c>
      <c r="B438" s="123"/>
      <c r="C438" s="91" t="s">
        <v>1125</v>
      </c>
      <c r="D438" s="91" t="s">
        <v>128</v>
      </c>
      <c r="E438" s="85" t="s">
        <v>1047</v>
      </c>
      <c r="F438" s="85" t="s">
        <v>1047</v>
      </c>
      <c r="G438" s="282" t="s">
        <v>44</v>
      </c>
      <c r="H438" s="473" t="s">
        <v>45</v>
      </c>
      <c r="I438" s="85" t="s">
        <v>46</v>
      </c>
      <c r="J438" s="282" t="s">
        <v>47</v>
      </c>
    </row>
    <row r="439" spans="1:10" s="128" customFormat="1" x14ac:dyDescent="0.2">
      <c r="A439" s="84" t="s">
        <v>1127</v>
      </c>
      <c r="B439" s="80"/>
      <c r="C439" s="91" t="s">
        <v>1128</v>
      </c>
      <c r="D439" s="91" t="s">
        <v>1129</v>
      </c>
      <c r="E439" s="85" t="s">
        <v>947</v>
      </c>
      <c r="F439" s="85" t="s">
        <v>947</v>
      </c>
      <c r="G439" s="85" t="s">
        <v>44</v>
      </c>
      <c r="H439" s="85" t="s">
        <v>45</v>
      </c>
      <c r="I439" s="85" t="s">
        <v>46</v>
      </c>
      <c r="J439" s="85" t="s">
        <v>47</v>
      </c>
    </row>
    <row r="440" spans="1:10" s="125" customFormat="1" x14ac:dyDescent="0.2">
      <c r="A440" s="66" t="s">
        <v>1130</v>
      </c>
      <c r="B440" s="80"/>
      <c r="C440" s="72" t="s">
        <v>1131</v>
      </c>
      <c r="D440" s="72" t="s">
        <v>1129</v>
      </c>
      <c r="E440" s="61" t="s">
        <v>514</v>
      </c>
      <c r="F440" s="61" t="s">
        <v>1132</v>
      </c>
      <c r="G440" s="61" t="s">
        <v>44</v>
      </c>
      <c r="H440" s="108" t="s">
        <v>45</v>
      </c>
      <c r="I440" s="61" t="s">
        <v>67</v>
      </c>
      <c r="J440" s="61" t="s">
        <v>68</v>
      </c>
    </row>
    <row r="441" spans="1:10" s="125" customFormat="1" x14ac:dyDescent="0.2">
      <c r="A441" s="66" t="s">
        <v>1133</v>
      </c>
      <c r="B441" s="80"/>
      <c r="C441" s="72" t="s">
        <v>1131</v>
      </c>
      <c r="D441" s="72" t="s">
        <v>1129</v>
      </c>
      <c r="E441" s="61" t="s">
        <v>514</v>
      </c>
      <c r="F441" s="61" t="s">
        <v>515</v>
      </c>
      <c r="G441" s="61" t="s">
        <v>44</v>
      </c>
      <c r="H441" s="108" t="s">
        <v>45</v>
      </c>
      <c r="I441" s="61" t="s">
        <v>53</v>
      </c>
      <c r="J441" s="61" t="s">
        <v>54</v>
      </c>
    </row>
    <row r="442" spans="1:10" s="125" customFormat="1" x14ac:dyDescent="0.2">
      <c r="A442" s="66" t="s">
        <v>1134</v>
      </c>
      <c r="B442" s="80"/>
      <c r="C442" s="72" t="s">
        <v>1131</v>
      </c>
      <c r="D442" s="72" t="s">
        <v>1129</v>
      </c>
      <c r="E442" s="61" t="s">
        <v>514</v>
      </c>
      <c r="F442" s="61" t="s">
        <v>515</v>
      </c>
      <c r="G442" s="61" t="s">
        <v>44</v>
      </c>
      <c r="H442" s="108" t="s">
        <v>45</v>
      </c>
      <c r="I442" s="61" t="s">
        <v>53</v>
      </c>
      <c r="J442" s="61" t="s">
        <v>57</v>
      </c>
    </row>
    <row r="443" spans="1:10" s="86" customFormat="1" x14ac:dyDescent="0.2">
      <c r="A443" s="556" t="s">
        <v>1135</v>
      </c>
      <c r="B443" s="80"/>
      <c r="C443" s="72" t="s">
        <v>1131</v>
      </c>
      <c r="D443" s="72" t="s">
        <v>1129</v>
      </c>
      <c r="E443" s="61" t="s">
        <v>514</v>
      </c>
      <c r="F443" s="61" t="s">
        <v>514</v>
      </c>
      <c r="G443" s="61" t="s">
        <v>44</v>
      </c>
      <c r="H443" s="108" t="s">
        <v>45</v>
      </c>
      <c r="I443" s="61" t="s">
        <v>46</v>
      </c>
      <c r="J443" s="61" t="s">
        <v>47</v>
      </c>
    </row>
    <row r="444" spans="1:10" s="59" customFormat="1" x14ac:dyDescent="0.2">
      <c r="A444" s="66" t="s">
        <v>1136</v>
      </c>
      <c r="B444" s="80"/>
      <c r="C444" s="72" t="s">
        <v>1131</v>
      </c>
      <c r="D444" s="72" t="s">
        <v>1129</v>
      </c>
      <c r="E444" s="61" t="s">
        <v>514</v>
      </c>
      <c r="F444" s="61" t="s">
        <v>515</v>
      </c>
      <c r="G444" s="61" t="s">
        <v>44</v>
      </c>
      <c r="H444" s="108" t="s">
        <v>45</v>
      </c>
      <c r="I444" s="61" t="s">
        <v>53</v>
      </c>
      <c r="J444" s="61" t="s">
        <v>282</v>
      </c>
    </row>
    <row r="445" spans="1:10" s="569" customFormat="1" x14ac:dyDescent="0.2">
      <c r="A445" s="84" t="s">
        <v>1137</v>
      </c>
      <c r="B445" s="80" t="s">
        <v>1138</v>
      </c>
      <c r="C445" s="73" t="s">
        <v>1139</v>
      </c>
      <c r="D445" s="73" t="s">
        <v>586</v>
      </c>
      <c r="E445" s="74" t="s">
        <v>425</v>
      </c>
      <c r="F445" s="74" t="s">
        <v>1140</v>
      </c>
      <c r="G445" s="74" t="s">
        <v>44</v>
      </c>
      <c r="H445" s="74" t="s">
        <v>45</v>
      </c>
      <c r="I445" s="74" t="s">
        <v>67</v>
      </c>
      <c r="J445" s="74" t="s">
        <v>68</v>
      </c>
    </row>
    <row r="446" spans="1:10" s="128" customFormat="1" x14ac:dyDescent="0.2">
      <c r="A446" s="64" t="s">
        <v>1141</v>
      </c>
      <c r="B446" s="80"/>
      <c r="C446" s="72" t="s">
        <v>1142</v>
      </c>
      <c r="D446" s="72" t="s">
        <v>586</v>
      </c>
      <c r="E446" s="61" t="s">
        <v>1143</v>
      </c>
      <c r="F446" s="61" t="s">
        <v>1143</v>
      </c>
      <c r="G446" s="61" t="s">
        <v>92</v>
      </c>
      <c r="H446" s="108" t="s">
        <v>45</v>
      </c>
      <c r="I446" s="61" t="s">
        <v>46</v>
      </c>
      <c r="J446" s="61" t="s">
        <v>47</v>
      </c>
    </row>
    <row r="447" spans="1:10" s="125" customFormat="1" x14ac:dyDescent="0.2">
      <c r="A447" s="84" t="s">
        <v>1144</v>
      </c>
      <c r="B447" s="80" t="s">
        <v>1145</v>
      </c>
      <c r="C447" s="73" t="s">
        <v>1146</v>
      </c>
      <c r="D447" s="73" t="s">
        <v>586</v>
      </c>
      <c r="E447" s="74" t="s">
        <v>119</v>
      </c>
      <c r="F447" s="74" t="s">
        <v>1147</v>
      </c>
      <c r="G447" s="74" t="s">
        <v>626</v>
      </c>
      <c r="H447" s="74" t="s">
        <v>45</v>
      </c>
      <c r="I447" s="74" t="s">
        <v>53</v>
      </c>
      <c r="J447" s="74" t="s">
        <v>54</v>
      </c>
    </row>
    <row r="448" spans="1:10" s="569" customFormat="1" x14ac:dyDescent="0.2">
      <c r="A448" s="84" t="s">
        <v>1148</v>
      </c>
      <c r="B448" s="84" t="s">
        <v>1149</v>
      </c>
      <c r="C448" s="73" t="s">
        <v>1150</v>
      </c>
      <c r="D448" s="73" t="s">
        <v>586</v>
      </c>
      <c r="E448" s="74" t="s">
        <v>119</v>
      </c>
      <c r="F448" s="74" t="s">
        <v>1147</v>
      </c>
      <c r="G448" s="74" t="s">
        <v>626</v>
      </c>
      <c r="H448" s="74" t="s">
        <v>45</v>
      </c>
      <c r="I448" s="74" t="s">
        <v>53</v>
      </c>
      <c r="J448" s="74" t="s">
        <v>54</v>
      </c>
    </row>
    <row r="449" spans="1:10" s="278" customFormat="1" x14ac:dyDescent="0.2">
      <c r="A449" s="66" t="s">
        <v>1151</v>
      </c>
      <c r="B449" s="66"/>
      <c r="C449" s="72" t="s">
        <v>1152</v>
      </c>
      <c r="D449" s="72" t="s">
        <v>586</v>
      </c>
      <c r="E449" s="61" t="s">
        <v>334</v>
      </c>
      <c r="F449" s="61" t="s">
        <v>335</v>
      </c>
      <c r="G449" s="61" t="s">
        <v>44</v>
      </c>
      <c r="H449" s="108" t="s">
        <v>45</v>
      </c>
      <c r="I449" s="61" t="s">
        <v>53</v>
      </c>
      <c r="J449" s="61" t="s">
        <v>54</v>
      </c>
    </row>
    <row r="450" spans="1:10" s="125" customFormat="1" x14ac:dyDescent="0.2">
      <c r="A450" s="84" t="s">
        <v>1153</v>
      </c>
      <c r="B450" s="84"/>
      <c r="C450" s="91" t="s">
        <v>1152</v>
      </c>
      <c r="D450" s="91" t="s">
        <v>586</v>
      </c>
      <c r="E450" s="85" t="s">
        <v>334</v>
      </c>
      <c r="F450" s="85" t="s">
        <v>334</v>
      </c>
      <c r="G450" s="85" t="s">
        <v>44</v>
      </c>
      <c r="H450" s="343" t="s">
        <v>45</v>
      </c>
      <c r="I450" s="85" t="s">
        <v>46</v>
      </c>
      <c r="J450" s="85" t="s">
        <v>47</v>
      </c>
    </row>
    <row r="451" spans="1:10" s="86" customFormat="1" x14ac:dyDescent="0.2">
      <c r="A451" s="91" t="s">
        <v>1154</v>
      </c>
      <c r="B451" s="64" t="s">
        <v>1155</v>
      </c>
      <c r="C451" s="73" t="s">
        <v>1156</v>
      </c>
      <c r="D451" s="73" t="s">
        <v>586</v>
      </c>
      <c r="E451" s="74" t="s">
        <v>1047</v>
      </c>
      <c r="F451" s="74" t="s">
        <v>1048</v>
      </c>
      <c r="G451" s="74" t="s">
        <v>44</v>
      </c>
      <c r="H451" s="74" t="s">
        <v>45</v>
      </c>
      <c r="I451" s="74" t="s">
        <v>67</v>
      </c>
      <c r="J451" s="74" t="s">
        <v>68</v>
      </c>
    </row>
    <row r="452" spans="1:10" s="86" customFormat="1" x14ac:dyDescent="0.2">
      <c r="A452" s="66" t="s">
        <v>1157</v>
      </c>
      <c r="B452" s="66"/>
      <c r="C452" s="72" t="s">
        <v>1156</v>
      </c>
      <c r="D452" s="72" t="s">
        <v>586</v>
      </c>
      <c r="E452" s="61" t="s">
        <v>1047</v>
      </c>
      <c r="F452" s="61" t="s">
        <v>1050</v>
      </c>
      <c r="G452" s="61" t="s">
        <v>44</v>
      </c>
      <c r="H452" s="108" t="s">
        <v>45</v>
      </c>
      <c r="I452" s="61" t="s">
        <v>53</v>
      </c>
      <c r="J452" s="61" t="s">
        <v>54</v>
      </c>
    </row>
    <row r="453" spans="1:10" s="86" customFormat="1" x14ac:dyDescent="0.2">
      <c r="A453" s="66" t="s">
        <v>1158</v>
      </c>
      <c r="B453" s="80"/>
      <c r="C453" s="72" t="s">
        <v>1159</v>
      </c>
      <c r="D453" s="72" t="s">
        <v>586</v>
      </c>
      <c r="E453" s="61" t="s">
        <v>86</v>
      </c>
      <c r="F453" s="61" t="s">
        <v>723</v>
      </c>
      <c r="G453" s="61" t="s">
        <v>92</v>
      </c>
      <c r="H453" s="108" t="s">
        <v>45</v>
      </c>
      <c r="I453" s="61" t="s">
        <v>53</v>
      </c>
      <c r="J453" s="61" t="s">
        <v>54</v>
      </c>
    </row>
    <row r="454" spans="1:10" s="59" customFormat="1" x14ac:dyDescent="0.2">
      <c r="A454" s="66" t="s">
        <v>1160</v>
      </c>
      <c r="B454" s="80"/>
      <c r="C454" s="72" t="s">
        <v>1161</v>
      </c>
      <c r="D454" s="72" t="s">
        <v>485</v>
      </c>
      <c r="E454" s="61" t="s">
        <v>1162</v>
      </c>
      <c r="F454" s="61" t="s">
        <v>1163</v>
      </c>
      <c r="G454" s="61" t="s">
        <v>44</v>
      </c>
      <c r="H454" s="108" t="s">
        <v>45</v>
      </c>
      <c r="I454" s="61" t="s">
        <v>53</v>
      </c>
      <c r="J454" s="61" t="s">
        <v>54</v>
      </c>
    </row>
    <row r="455" spans="1:10" s="59" customFormat="1" x14ac:dyDescent="0.2">
      <c r="A455" s="66" t="s">
        <v>1164</v>
      </c>
      <c r="B455" s="80"/>
      <c r="C455" s="72" t="s">
        <v>1161</v>
      </c>
      <c r="D455" s="72" t="s">
        <v>485</v>
      </c>
      <c r="E455" s="61" t="s">
        <v>1162</v>
      </c>
      <c r="F455" s="61" t="s">
        <v>1162</v>
      </c>
      <c r="G455" s="61" t="s">
        <v>44</v>
      </c>
      <c r="H455" s="108" t="s">
        <v>45</v>
      </c>
      <c r="I455" s="61" t="s">
        <v>46</v>
      </c>
      <c r="J455" s="61" t="s">
        <v>47</v>
      </c>
    </row>
    <row r="456" spans="1:10" s="86" customFormat="1" x14ac:dyDescent="0.2">
      <c r="A456" s="66" t="s">
        <v>1165</v>
      </c>
      <c r="B456" s="80"/>
      <c r="C456" s="72" t="s">
        <v>1161</v>
      </c>
      <c r="D456" s="72" t="s">
        <v>485</v>
      </c>
      <c r="E456" s="61" t="s">
        <v>1162</v>
      </c>
      <c r="F456" s="61" t="s">
        <v>1163</v>
      </c>
      <c r="G456" s="61" t="s">
        <v>44</v>
      </c>
      <c r="H456" s="108" t="s">
        <v>45</v>
      </c>
      <c r="I456" s="61" t="s">
        <v>53</v>
      </c>
      <c r="J456" s="61" t="s">
        <v>62</v>
      </c>
    </row>
    <row r="457" spans="1:10" s="59" customFormat="1" x14ac:dyDescent="0.2">
      <c r="A457" s="66" t="s">
        <v>1166</v>
      </c>
      <c r="B457" s="80"/>
      <c r="C457" s="72" t="s">
        <v>1167</v>
      </c>
      <c r="D457" s="72" t="s">
        <v>485</v>
      </c>
      <c r="E457" s="61" t="s">
        <v>1162</v>
      </c>
      <c r="F457" s="61" t="s">
        <v>1162</v>
      </c>
      <c r="G457" s="61" t="s">
        <v>92</v>
      </c>
      <c r="H457" s="108" t="s">
        <v>172</v>
      </c>
      <c r="I457" s="61" t="s">
        <v>173</v>
      </c>
      <c r="J457" s="61" t="s">
        <v>174</v>
      </c>
    </row>
    <row r="458" spans="1:10" s="59" customFormat="1" x14ac:dyDescent="0.2">
      <c r="A458" s="199" t="s">
        <v>1168</v>
      </c>
      <c r="B458" s="80" t="s">
        <v>1169</v>
      </c>
      <c r="C458" s="201" t="s">
        <v>1170</v>
      </c>
      <c r="D458" s="201" t="s">
        <v>485</v>
      </c>
      <c r="E458" s="130" t="s">
        <v>1171</v>
      </c>
      <c r="F458" s="130" t="s">
        <v>1171</v>
      </c>
      <c r="G458" s="130" t="s">
        <v>44</v>
      </c>
      <c r="H458" s="130" t="s">
        <v>45</v>
      </c>
      <c r="I458" s="130" t="s">
        <v>46</v>
      </c>
      <c r="J458" s="130" t="s">
        <v>47</v>
      </c>
    </row>
    <row r="459" spans="1:10" s="86" customFormat="1" x14ac:dyDescent="0.2">
      <c r="A459" s="199" t="s">
        <v>1172</v>
      </c>
      <c r="B459" s="80" t="s">
        <v>1173</v>
      </c>
      <c r="C459" s="201" t="s">
        <v>1174</v>
      </c>
      <c r="D459" s="201" t="s">
        <v>485</v>
      </c>
      <c r="E459" s="130" t="s">
        <v>1175</v>
      </c>
      <c r="F459" s="130" t="s">
        <v>1175</v>
      </c>
      <c r="G459" s="130" t="s">
        <v>44</v>
      </c>
      <c r="H459" s="130" t="s">
        <v>45</v>
      </c>
      <c r="I459" s="130" t="s">
        <v>46</v>
      </c>
      <c r="J459" s="130" t="s">
        <v>47</v>
      </c>
    </row>
    <row r="460" spans="1:10" s="125" customFormat="1" x14ac:dyDescent="0.2">
      <c r="A460" s="211" t="s">
        <v>1176</v>
      </c>
      <c r="B460" s="80" t="s">
        <v>1177</v>
      </c>
      <c r="C460" s="201" t="s">
        <v>1178</v>
      </c>
      <c r="D460" s="201" t="s">
        <v>95</v>
      </c>
      <c r="E460" s="130" t="s">
        <v>171</v>
      </c>
      <c r="F460" s="130" t="s">
        <v>177</v>
      </c>
      <c r="G460" s="130" t="s">
        <v>44</v>
      </c>
      <c r="H460" s="130" t="s">
        <v>253</v>
      </c>
      <c r="I460" s="130" t="s">
        <v>53</v>
      </c>
      <c r="J460" s="130" t="s">
        <v>54</v>
      </c>
    </row>
    <row r="461" spans="1:10" s="231" customFormat="1" x14ac:dyDescent="0.2">
      <c r="A461" s="64" t="s">
        <v>1179</v>
      </c>
      <c r="B461" s="67" t="s">
        <v>1180</v>
      </c>
      <c r="C461" s="71" t="s">
        <v>1178</v>
      </c>
      <c r="D461" s="71" t="s">
        <v>95</v>
      </c>
      <c r="E461" s="58" t="s">
        <v>171</v>
      </c>
      <c r="F461" s="58" t="s">
        <v>171</v>
      </c>
      <c r="G461" s="58" t="s">
        <v>44</v>
      </c>
      <c r="H461" s="58" t="s">
        <v>253</v>
      </c>
      <c r="I461" s="58" t="s">
        <v>53</v>
      </c>
      <c r="J461" s="58" t="s">
        <v>62</v>
      </c>
    </row>
    <row r="462" spans="1:10" s="659" customFormat="1" x14ac:dyDescent="0.2">
      <c r="A462" s="84" t="s">
        <v>1181</v>
      </c>
      <c r="B462" s="80" t="s">
        <v>1182</v>
      </c>
      <c r="C462" s="73" t="s">
        <v>1178</v>
      </c>
      <c r="D462" s="73" t="s">
        <v>95</v>
      </c>
      <c r="E462" s="74" t="s">
        <v>171</v>
      </c>
      <c r="F462" s="74" t="s">
        <v>171</v>
      </c>
      <c r="G462" s="74" t="s">
        <v>44</v>
      </c>
      <c r="H462" s="74" t="s">
        <v>253</v>
      </c>
      <c r="I462" s="74" t="s">
        <v>254</v>
      </c>
      <c r="J462" s="74" t="s">
        <v>255</v>
      </c>
    </row>
    <row r="463" spans="1:10" s="46" customFormat="1" x14ac:dyDescent="0.2">
      <c r="A463" s="226" t="s">
        <v>1183</v>
      </c>
      <c r="B463" s="80"/>
      <c r="C463" s="197" t="s">
        <v>1178</v>
      </c>
      <c r="D463" s="197" t="s">
        <v>95</v>
      </c>
      <c r="E463" s="196" t="s">
        <v>171</v>
      </c>
      <c r="F463" s="196" t="s">
        <v>177</v>
      </c>
      <c r="G463" s="196" t="s">
        <v>44</v>
      </c>
      <c r="H463" s="196" t="s">
        <v>253</v>
      </c>
      <c r="I463" s="196" t="s">
        <v>53</v>
      </c>
      <c r="J463" s="196" t="s">
        <v>54</v>
      </c>
    </row>
    <row r="464" spans="1:10" s="86" customFormat="1" x14ac:dyDescent="0.2">
      <c r="A464" s="226" t="s">
        <v>1184</v>
      </c>
      <c r="B464" s="80"/>
      <c r="C464" s="197" t="s">
        <v>1178</v>
      </c>
      <c r="D464" s="197" t="s">
        <v>95</v>
      </c>
      <c r="E464" s="196" t="s">
        <v>171</v>
      </c>
      <c r="F464" s="196" t="s">
        <v>177</v>
      </c>
      <c r="G464" s="196" t="s">
        <v>44</v>
      </c>
      <c r="H464" s="196" t="s">
        <v>253</v>
      </c>
      <c r="I464" s="196" t="s">
        <v>53</v>
      </c>
      <c r="J464" s="196" t="s">
        <v>62</v>
      </c>
    </row>
    <row r="465" spans="1:10" s="119" customFormat="1" x14ac:dyDescent="0.2">
      <c r="A465" s="226" t="s">
        <v>1185</v>
      </c>
      <c r="B465" s="80"/>
      <c r="C465" s="197" t="s">
        <v>1178</v>
      </c>
      <c r="D465" s="197" t="s">
        <v>95</v>
      </c>
      <c r="E465" s="196" t="s">
        <v>171</v>
      </c>
      <c r="F465" s="196" t="s">
        <v>171</v>
      </c>
      <c r="G465" s="58" t="s">
        <v>44</v>
      </c>
      <c r="H465" s="57" t="s">
        <v>253</v>
      </c>
      <c r="I465" s="58" t="s">
        <v>254</v>
      </c>
      <c r="J465" s="85" t="s">
        <v>255</v>
      </c>
    </row>
    <row r="466" spans="1:10" s="128" customFormat="1" x14ac:dyDescent="0.2">
      <c r="A466" s="64" t="s">
        <v>1186</v>
      </c>
      <c r="B466" s="80" t="s">
        <v>1187</v>
      </c>
      <c r="C466" s="201" t="s">
        <v>1188</v>
      </c>
      <c r="D466" s="201" t="s">
        <v>95</v>
      </c>
      <c r="E466" s="130" t="s">
        <v>171</v>
      </c>
      <c r="F466" s="130" t="s">
        <v>171</v>
      </c>
      <c r="G466" s="58" t="s">
        <v>92</v>
      </c>
      <c r="H466" s="57" t="s">
        <v>172</v>
      </c>
      <c r="I466" s="58" t="s">
        <v>173</v>
      </c>
      <c r="J466" s="58" t="s">
        <v>174</v>
      </c>
    </row>
    <row r="467" spans="1:10" x14ac:dyDescent="0.2">
      <c r="A467" s="723"/>
      <c r="B467" s="80"/>
      <c r="C467" s="72" t="s">
        <v>1189</v>
      </c>
      <c r="D467" s="72" t="s">
        <v>287</v>
      </c>
      <c r="E467" s="61" t="s">
        <v>359</v>
      </c>
      <c r="F467" s="61" t="s">
        <v>362</v>
      </c>
      <c r="G467" s="61" t="s">
        <v>44</v>
      </c>
      <c r="H467" s="108" t="s">
        <v>45</v>
      </c>
      <c r="I467" s="61" t="s">
        <v>53</v>
      </c>
      <c r="J467" s="61" t="s">
        <v>62</v>
      </c>
    </row>
    <row r="468" spans="1:10" s="86" customFormat="1" x14ac:dyDescent="0.2">
      <c r="A468" s="64" t="s">
        <v>1190</v>
      </c>
      <c r="B468" s="80"/>
      <c r="C468" s="72" t="s">
        <v>1159</v>
      </c>
      <c r="D468" s="72" t="s">
        <v>586</v>
      </c>
      <c r="E468" s="61" t="s">
        <v>86</v>
      </c>
      <c r="F468" s="61" t="s">
        <v>86</v>
      </c>
      <c r="G468" s="61" t="s">
        <v>92</v>
      </c>
      <c r="H468" s="108" t="s">
        <v>45</v>
      </c>
      <c r="I468" s="61" t="s">
        <v>46</v>
      </c>
      <c r="J468" s="61" t="s">
        <v>47</v>
      </c>
    </row>
    <row r="469" spans="1:10" s="86" customFormat="1" x14ac:dyDescent="0.2">
      <c r="A469" s="556" t="s">
        <v>1191</v>
      </c>
      <c r="B469" s="65"/>
      <c r="C469" s="470" t="s">
        <v>1192</v>
      </c>
      <c r="D469" s="470" t="s">
        <v>89</v>
      </c>
      <c r="E469" s="387" t="s">
        <v>1193</v>
      </c>
      <c r="F469" s="387" t="s">
        <v>1194</v>
      </c>
      <c r="G469" s="387" t="s">
        <v>79</v>
      </c>
      <c r="H469" s="568" t="s">
        <v>80</v>
      </c>
      <c r="I469" s="387" t="s">
        <v>140</v>
      </c>
      <c r="J469" s="387" t="s">
        <v>1195</v>
      </c>
    </row>
    <row r="470" spans="1:10" s="59" customFormat="1" x14ac:dyDescent="0.2">
      <c r="A470" s="66" t="s">
        <v>1196</v>
      </c>
      <c r="B470" s="80"/>
      <c r="C470" s="72" t="s">
        <v>1197</v>
      </c>
      <c r="D470" s="72" t="s">
        <v>89</v>
      </c>
      <c r="E470" s="61" t="s">
        <v>86</v>
      </c>
      <c r="F470" s="61" t="s">
        <v>818</v>
      </c>
      <c r="G470" s="61" t="s">
        <v>79</v>
      </c>
      <c r="H470" s="108" t="s">
        <v>80</v>
      </c>
      <c r="I470" s="61" t="s">
        <v>140</v>
      </c>
      <c r="J470" s="61" t="s">
        <v>1195</v>
      </c>
    </row>
    <row r="471" spans="1:10" s="59" customFormat="1" x14ac:dyDescent="0.2">
      <c r="A471" s="496" t="s">
        <v>1198</v>
      </c>
      <c r="B471" s="80" t="s">
        <v>1199</v>
      </c>
      <c r="C471" s="73" t="s">
        <v>1200</v>
      </c>
      <c r="D471" s="73" t="s">
        <v>1201</v>
      </c>
      <c r="E471" s="74" t="s">
        <v>631</v>
      </c>
      <c r="F471" s="74" t="s">
        <v>632</v>
      </c>
      <c r="G471" s="74" t="s">
        <v>44</v>
      </c>
      <c r="H471" s="74" t="s">
        <v>914</v>
      </c>
      <c r="I471" s="74" t="s">
        <v>53</v>
      </c>
      <c r="J471" s="74" t="s">
        <v>54</v>
      </c>
    </row>
    <row r="472" spans="1:10" s="59" customFormat="1" x14ac:dyDescent="0.2">
      <c r="A472" s="211" t="s">
        <v>1202</v>
      </c>
      <c r="B472" s="80" t="s">
        <v>1203</v>
      </c>
      <c r="C472" s="201" t="s">
        <v>1200</v>
      </c>
      <c r="D472" s="201" t="s">
        <v>1201</v>
      </c>
      <c r="E472" s="130" t="s">
        <v>631</v>
      </c>
      <c r="F472" s="74" t="s">
        <v>632</v>
      </c>
      <c r="G472" s="130" t="s">
        <v>44</v>
      </c>
      <c r="H472" s="130" t="s">
        <v>45</v>
      </c>
      <c r="I472" s="130" t="s">
        <v>53</v>
      </c>
      <c r="J472" s="130" t="s">
        <v>54</v>
      </c>
    </row>
    <row r="473" spans="1:10" s="128" customFormat="1" x14ac:dyDescent="0.2">
      <c r="A473" s="496" t="s">
        <v>1204</v>
      </c>
      <c r="B473" s="80" t="s">
        <v>1205</v>
      </c>
      <c r="C473" s="73" t="s">
        <v>1206</v>
      </c>
      <c r="D473" s="73" t="s">
        <v>1201</v>
      </c>
      <c r="E473" s="74" t="s">
        <v>631</v>
      </c>
      <c r="F473" s="74" t="s">
        <v>632</v>
      </c>
      <c r="G473" s="74" t="s">
        <v>44</v>
      </c>
      <c r="H473" s="74" t="s">
        <v>914</v>
      </c>
      <c r="I473" s="74" t="s">
        <v>53</v>
      </c>
      <c r="J473" s="74" t="s">
        <v>54</v>
      </c>
    </row>
    <row r="474" spans="1:10" s="128" customFormat="1" x14ac:dyDescent="0.2">
      <c r="A474" s="211" t="s">
        <v>1207</v>
      </c>
      <c r="B474" s="80" t="s">
        <v>1208</v>
      </c>
      <c r="C474" s="201" t="s">
        <v>1206</v>
      </c>
      <c r="D474" s="201" t="s">
        <v>1201</v>
      </c>
      <c r="E474" s="130" t="s">
        <v>631</v>
      </c>
      <c r="F474" s="74" t="s">
        <v>632</v>
      </c>
      <c r="G474" s="130" t="s">
        <v>44</v>
      </c>
      <c r="H474" s="130" t="s">
        <v>45</v>
      </c>
      <c r="I474" s="130" t="s">
        <v>53</v>
      </c>
      <c r="J474" s="130" t="s">
        <v>54</v>
      </c>
    </row>
    <row r="475" spans="1:10" s="125" customFormat="1" x14ac:dyDescent="0.2">
      <c r="A475" s="866" t="s">
        <v>1209</v>
      </c>
      <c r="B475" s="80" t="s">
        <v>1210</v>
      </c>
      <c r="C475" s="240" t="s">
        <v>1211</v>
      </c>
      <c r="D475" s="240" t="s">
        <v>1201</v>
      </c>
      <c r="E475" s="239" t="s">
        <v>631</v>
      </c>
      <c r="F475" s="74" t="s">
        <v>632</v>
      </c>
      <c r="G475" s="239" t="s">
        <v>44</v>
      </c>
      <c r="H475" s="239" t="s">
        <v>914</v>
      </c>
      <c r="I475" s="239" t="s">
        <v>53</v>
      </c>
      <c r="J475" s="239" t="s">
        <v>54</v>
      </c>
    </row>
    <row r="476" spans="1:10" s="59" customFormat="1" x14ac:dyDescent="0.2">
      <c r="A476" s="211" t="s">
        <v>1212</v>
      </c>
      <c r="B476" s="80" t="s">
        <v>1213</v>
      </c>
      <c r="C476" s="201" t="s">
        <v>1211</v>
      </c>
      <c r="D476" s="201" t="s">
        <v>1201</v>
      </c>
      <c r="E476" s="130" t="s">
        <v>631</v>
      </c>
      <c r="F476" s="74" t="s">
        <v>632</v>
      </c>
      <c r="G476" s="130" t="s">
        <v>44</v>
      </c>
      <c r="H476" s="130" t="s">
        <v>45</v>
      </c>
      <c r="I476" s="130" t="s">
        <v>53</v>
      </c>
      <c r="J476" s="130" t="s">
        <v>54</v>
      </c>
    </row>
    <row r="477" spans="1:10" s="46" customFormat="1" x14ac:dyDescent="0.2">
      <c r="A477" s="866" t="s">
        <v>1214</v>
      </c>
      <c r="B477" s="80" t="s">
        <v>1215</v>
      </c>
      <c r="C477" s="240" t="s">
        <v>1216</v>
      </c>
      <c r="D477" s="240" t="s">
        <v>1201</v>
      </c>
      <c r="E477" s="239" t="s">
        <v>631</v>
      </c>
      <c r="F477" s="74" t="s">
        <v>632</v>
      </c>
      <c r="G477" s="239" t="s">
        <v>44</v>
      </c>
      <c r="H477" s="239" t="s">
        <v>914</v>
      </c>
      <c r="I477" s="239" t="s">
        <v>53</v>
      </c>
      <c r="J477" s="239" t="s">
        <v>54</v>
      </c>
    </row>
    <row r="478" spans="1:10" s="59" customFormat="1" x14ac:dyDescent="0.2">
      <c r="A478" s="211" t="s">
        <v>1217</v>
      </c>
      <c r="B478" s="80" t="s">
        <v>1218</v>
      </c>
      <c r="C478" s="201" t="s">
        <v>1216</v>
      </c>
      <c r="D478" s="201" t="s">
        <v>1201</v>
      </c>
      <c r="E478" s="130" t="s">
        <v>631</v>
      </c>
      <c r="F478" s="74" t="s">
        <v>632</v>
      </c>
      <c r="G478" s="130" t="s">
        <v>44</v>
      </c>
      <c r="H478" s="130" t="s">
        <v>45</v>
      </c>
      <c r="I478" s="130" t="s">
        <v>53</v>
      </c>
      <c r="J478" s="130" t="s">
        <v>54</v>
      </c>
    </row>
    <row r="479" spans="1:10" s="86" customFormat="1" x14ac:dyDescent="0.2">
      <c r="A479" s="84" t="s">
        <v>1219</v>
      </c>
      <c r="B479" s="80"/>
      <c r="C479" s="729" t="s">
        <v>1220</v>
      </c>
      <c r="D479" s="280" t="s">
        <v>519</v>
      </c>
      <c r="E479" s="279" t="s">
        <v>1143</v>
      </c>
      <c r="F479" s="279" t="s">
        <v>1143</v>
      </c>
      <c r="G479" s="279" t="s">
        <v>44</v>
      </c>
      <c r="H479" s="349" t="s">
        <v>45</v>
      </c>
      <c r="I479" s="279" t="s">
        <v>46</v>
      </c>
      <c r="J479" s="279" t="s">
        <v>47</v>
      </c>
    </row>
    <row r="480" spans="1:10" s="86" customFormat="1" ht="16" customHeight="1" x14ac:dyDescent="0.2">
      <c r="A480" s="64" t="s">
        <v>1221</v>
      </c>
      <c r="B480" s="67"/>
      <c r="C480" s="71" t="s">
        <v>1222</v>
      </c>
      <c r="D480" s="71" t="s">
        <v>519</v>
      </c>
      <c r="E480" s="58" t="s">
        <v>119</v>
      </c>
      <c r="F480" s="58" t="s">
        <v>240</v>
      </c>
      <c r="G480" s="58" t="s">
        <v>44</v>
      </c>
      <c r="H480" s="58" t="s">
        <v>45</v>
      </c>
      <c r="I480" s="58" t="s">
        <v>67</v>
      </c>
      <c r="J480" s="58" t="s">
        <v>68</v>
      </c>
    </row>
    <row r="481" spans="1:10" s="46" customFormat="1" x14ac:dyDescent="0.2">
      <c r="A481" s="556" t="s">
        <v>1223</v>
      </c>
      <c r="B481" s="80"/>
      <c r="C481" s="73" t="s">
        <v>1222</v>
      </c>
      <c r="D481" s="73" t="s">
        <v>519</v>
      </c>
      <c r="E481" s="74" t="s">
        <v>119</v>
      </c>
      <c r="F481" s="74" t="s">
        <v>119</v>
      </c>
      <c r="G481" s="74" t="s">
        <v>44</v>
      </c>
      <c r="H481" s="74" t="s">
        <v>45</v>
      </c>
      <c r="I481" s="74" t="s">
        <v>46</v>
      </c>
      <c r="J481" s="74" t="s">
        <v>47</v>
      </c>
    </row>
    <row r="482" spans="1:10" s="46" customFormat="1" x14ac:dyDescent="0.2">
      <c r="A482" s="64" t="s">
        <v>1224</v>
      </c>
      <c r="B482" s="67"/>
      <c r="C482" s="71" t="s">
        <v>1222</v>
      </c>
      <c r="D482" s="71" t="s">
        <v>519</v>
      </c>
      <c r="E482" s="58" t="s">
        <v>119</v>
      </c>
      <c r="F482" s="58" t="s">
        <v>240</v>
      </c>
      <c r="G482" s="58" t="s">
        <v>44</v>
      </c>
      <c r="H482" s="58" t="s">
        <v>45</v>
      </c>
      <c r="I482" s="58" t="s">
        <v>67</v>
      </c>
      <c r="J482" s="58" t="s">
        <v>300</v>
      </c>
    </row>
    <row r="483" spans="1:10" s="59" customFormat="1" x14ac:dyDescent="0.2">
      <c r="A483" s="64" t="s">
        <v>1225</v>
      </c>
      <c r="B483" s="67"/>
      <c r="C483" s="71" t="s">
        <v>1226</v>
      </c>
      <c r="D483" s="71" t="s">
        <v>519</v>
      </c>
      <c r="E483" s="58" t="s">
        <v>119</v>
      </c>
      <c r="F483" s="58" t="s">
        <v>240</v>
      </c>
      <c r="G483" s="58" t="s">
        <v>44</v>
      </c>
      <c r="H483" s="58" t="s">
        <v>45</v>
      </c>
      <c r="I483" s="58" t="s">
        <v>67</v>
      </c>
      <c r="J483" s="58" t="s">
        <v>68</v>
      </c>
    </row>
    <row r="484" spans="1:10" s="46" customFormat="1" x14ac:dyDescent="0.2">
      <c r="A484" s="64" t="s">
        <v>1227</v>
      </c>
      <c r="B484" s="80"/>
      <c r="C484" s="73" t="s">
        <v>1226</v>
      </c>
      <c r="D484" s="73" t="s">
        <v>519</v>
      </c>
      <c r="E484" s="74" t="s">
        <v>119</v>
      </c>
      <c r="F484" s="74" t="s">
        <v>119</v>
      </c>
      <c r="G484" s="74" t="s">
        <v>44</v>
      </c>
      <c r="H484" s="74" t="s">
        <v>45</v>
      </c>
      <c r="I484" s="74" t="s">
        <v>46</v>
      </c>
      <c r="J484" s="74" t="s">
        <v>47</v>
      </c>
    </row>
    <row r="485" spans="1:10" s="46" customFormat="1" x14ac:dyDescent="0.2">
      <c r="A485" s="64" t="s">
        <v>1228</v>
      </c>
      <c r="B485" s="67"/>
      <c r="C485" s="71" t="s">
        <v>1226</v>
      </c>
      <c r="D485" s="71" t="s">
        <v>519</v>
      </c>
      <c r="E485" s="58" t="s">
        <v>119</v>
      </c>
      <c r="F485" s="58" t="s">
        <v>240</v>
      </c>
      <c r="G485" s="58" t="s">
        <v>44</v>
      </c>
      <c r="H485" s="58" t="s">
        <v>45</v>
      </c>
      <c r="I485" s="58" t="s">
        <v>67</v>
      </c>
      <c r="J485" s="58" t="s">
        <v>300</v>
      </c>
    </row>
    <row r="486" spans="1:10" s="86" customFormat="1" x14ac:dyDescent="0.2">
      <c r="A486" s="63" t="s">
        <v>1229</v>
      </c>
      <c r="B486" s="80" t="s">
        <v>1230</v>
      </c>
      <c r="C486" s="71" t="s">
        <v>1231</v>
      </c>
      <c r="D486" s="71" t="s">
        <v>607</v>
      </c>
      <c r="E486" s="58" t="s">
        <v>1232</v>
      </c>
      <c r="F486" s="58" t="s">
        <v>1232</v>
      </c>
      <c r="G486" s="58" t="s">
        <v>44</v>
      </c>
      <c r="H486" s="58" t="s">
        <v>45</v>
      </c>
      <c r="I486" s="58" t="s">
        <v>46</v>
      </c>
      <c r="J486" s="58" t="s">
        <v>47</v>
      </c>
    </row>
    <row r="487" spans="1:10" s="86" customFormat="1" x14ac:dyDescent="0.2">
      <c r="A487" s="63" t="s">
        <v>1233</v>
      </c>
      <c r="B487" s="80" t="s">
        <v>1234</v>
      </c>
      <c r="C487" s="71" t="s">
        <v>1235</v>
      </c>
      <c r="D487" s="71" t="s">
        <v>607</v>
      </c>
      <c r="E487" s="58" t="s">
        <v>1232</v>
      </c>
      <c r="F487" s="58" t="s">
        <v>1232</v>
      </c>
      <c r="G487" s="58" t="s">
        <v>44</v>
      </c>
      <c r="H487" s="58" t="s">
        <v>45</v>
      </c>
      <c r="I487" s="58" t="s">
        <v>46</v>
      </c>
      <c r="J487" s="58" t="s">
        <v>47</v>
      </c>
    </row>
    <row r="488" spans="1:10" s="110" customFormat="1" x14ac:dyDescent="0.2">
      <c r="A488" s="63" t="s">
        <v>1236</v>
      </c>
      <c r="B488" s="80" t="s">
        <v>1237</v>
      </c>
      <c r="C488" s="71" t="s">
        <v>1238</v>
      </c>
      <c r="D488" s="71" t="s">
        <v>607</v>
      </c>
      <c r="E488" s="58" t="s">
        <v>1232</v>
      </c>
      <c r="F488" s="58" t="s">
        <v>1232</v>
      </c>
      <c r="G488" s="58" t="s">
        <v>44</v>
      </c>
      <c r="H488" s="58" t="s">
        <v>45</v>
      </c>
      <c r="I488" s="58" t="s">
        <v>46</v>
      </c>
      <c r="J488" s="58" t="s">
        <v>47</v>
      </c>
    </row>
    <row r="489" spans="1:10" s="86" customFormat="1" x14ac:dyDescent="0.2">
      <c r="A489" s="63" t="s">
        <v>1239</v>
      </c>
      <c r="B489" s="80" t="s">
        <v>1240</v>
      </c>
      <c r="C489" s="71" t="s">
        <v>1241</v>
      </c>
      <c r="D489" s="71" t="s">
        <v>607</v>
      </c>
      <c r="E489" s="58" t="s">
        <v>1232</v>
      </c>
      <c r="F489" s="58" t="s">
        <v>1232</v>
      </c>
      <c r="G489" s="58" t="s">
        <v>44</v>
      </c>
      <c r="H489" s="58" t="s">
        <v>45</v>
      </c>
      <c r="I489" s="58" t="s">
        <v>46</v>
      </c>
      <c r="J489" s="58" t="s">
        <v>47</v>
      </c>
    </row>
    <row r="490" spans="1:10" s="25" customFormat="1" x14ac:dyDescent="0.2">
      <c r="A490" s="64" t="s">
        <v>1242</v>
      </c>
      <c r="B490" s="80" t="s">
        <v>1243</v>
      </c>
      <c r="C490" s="73" t="s">
        <v>1244</v>
      </c>
      <c r="D490" s="73" t="s">
        <v>85</v>
      </c>
      <c r="E490" s="74" t="s">
        <v>96</v>
      </c>
      <c r="F490" s="74" t="s">
        <v>96</v>
      </c>
      <c r="G490" s="74" t="s">
        <v>44</v>
      </c>
      <c r="H490" s="74" t="s">
        <v>45</v>
      </c>
      <c r="I490" s="74" t="s">
        <v>46</v>
      </c>
      <c r="J490" s="74" t="s">
        <v>47</v>
      </c>
    </row>
    <row r="491" spans="1:10" s="119" customFormat="1" x14ac:dyDescent="0.2">
      <c r="A491" s="64" t="s">
        <v>1245</v>
      </c>
      <c r="B491" s="80" t="s">
        <v>1246</v>
      </c>
      <c r="C491" s="73" t="s">
        <v>1244</v>
      </c>
      <c r="D491" s="73" t="s">
        <v>85</v>
      </c>
      <c r="E491" s="74" t="s">
        <v>96</v>
      </c>
      <c r="F491" s="74" t="s">
        <v>351</v>
      </c>
      <c r="G491" s="74" t="s">
        <v>44</v>
      </c>
      <c r="H491" s="74" t="s">
        <v>45</v>
      </c>
      <c r="I491" s="74" t="s">
        <v>67</v>
      </c>
      <c r="J491" s="74" t="s">
        <v>300</v>
      </c>
    </row>
    <row r="492" spans="1:10" x14ac:dyDescent="0.2">
      <c r="A492" s="64" t="s">
        <v>1247</v>
      </c>
      <c r="B492" s="80"/>
      <c r="C492" s="201" t="s">
        <v>1248</v>
      </c>
      <c r="D492" s="201" t="s">
        <v>816</v>
      </c>
      <c r="E492" s="130" t="s">
        <v>860</v>
      </c>
      <c r="F492" s="130" t="s">
        <v>474</v>
      </c>
      <c r="G492" s="130" t="s">
        <v>79</v>
      </c>
      <c r="H492" s="218" t="s">
        <v>80</v>
      </c>
      <c r="I492" s="58" t="s">
        <v>1249</v>
      </c>
      <c r="J492" s="130" t="s">
        <v>461</v>
      </c>
    </row>
    <row r="493" spans="1:10" x14ac:dyDescent="0.2">
      <c r="A493" s="64" t="s">
        <v>1250</v>
      </c>
      <c r="B493" s="80"/>
      <c r="C493" s="201" t="s">
        <v>1251</v>
      </c>
      <c r="D493" s="201" t="s">
        <v>816</v>
      </c>
      <c r="E493" s="130" t="s">
        <v>860</v>
      </c>
      <c r="F493" s="130" t="s">
        <v>474</v>
      </c>
      <c r="G493" s="130" t="s">
        <v>79</v>
      </c>
      <c r="H493" s="218" t="s">
        <v>80</v>
      </c>
      <c r="I493" s="58" t="s">
        <v>1249</v>
      </c>
      <c r="J493" s="130" t="s">
        <v>461</v>
      </c>
    </row>
    <row r="494" spans="1:10" x14ac:dyDescent="0.2">
      <c r="A494" s="63" t="s">
        <v>1252</v>
      </c>
      <c r="B494" s="80" t="s">
        <v>1253</v>
      </c>
      <c r="C494" s="73" t="s">
        <v>1254</v>
      </c>
      <c r="D494" s="73" t="s">
        <v>412</v>
      </c>
      <c r="E494" s="74" t="s">
        <v>1047</v>
      </c>
      <c r="F494" s="74" t="s">
        <v>1047</v>
      </c>
      <c r="G494" s="74" t="s">
        <v>44</v>
      </c>
      <c r="H494" s="74" t="s">
        <v>45</v>
      </c>
      <c r="I494" s="74" t="s">
        <v>46</v>
      </c>
      <c r="J494" s="74" t="s">
        <v>47</v>
      </c>
    </row>
    <row r="495" spans="1:10" s="125" customFormat="1" x14ac:dyDescent="0.2">
      <c r="A495" s="65" t="s">
        <v>1255</v>
      </c>
      <c r="B495" s="80" t="s">
        <v>1256</v>
      </c>
      <c r="C495" s="73" t="s">
        <v>1257</v>
      </c>
      <c r="D495" s="73" t="s">
        <v>485</v>
      </c>
      <c r="E495" s="74" t="s">
        <v>1258</v>
      </c>
      <c r="F495" s="74" t="s">
        <v>1258</v>
      </c>
      <c r="G495" s="74" t="s">
        <v>44</v>
      </c>
      <c r="H495" s="74" t="s">
        <v>45</v>
      </c>
      <c r="I495" s="74" t="s">
        <v>46</v>
      </c>
      <c r="J495" s="74" t="s">
        <v>47</v>
      </c>
    </row>
    <row r="496" spans="1:10" s="167" customFormat="1" x14ac:dyDescent="0.2">
      <c r="A496" s="65" t="s">
        <v>1259</v>
      </c>
      <c r="B496" s="80" t="s">
        <v>1260</v>
      </c>
      <c r="C496" s="73" t="s">
        <v>1261</v>
      </c>
      <c r="D496" s="73" t="s">
        <v>485</v>
      </c>
      <c r="E496" s="74" t="s">
        <v>968</v>
      </c>
      <c r="F496" s="74" t="s">
        <v>968</v>
      </c>
      <c r="G496" s="74" t="s">
        <v>44</v>
      </c>
      <c r="H496" s="74" t="s">
        <v>45</v>
      </c>
      <c r="I496" s="74" t="s">
        <v>46</v>
      </c>
      <c r="J496" s="74" t="s">
        <v>47</v>
      </c>
    </row>
    <row r="497" spans="1:16" s="159" customFormat="1" x14ac:dyDescent="0.2">
      <c r="A497" s="80" t="s">
        <v>1262</v>
      </c>
      <c r="B497" s="80"/>
      <c r="C497" s="72" t="s">
        <v>1261</v>
      </c>
      <c r="D497" s="72" t="s">
        <v>485</v>
      </c>
      <c r="E497" s="61" t="s">
        <v>968</v>
      </c>
      <c r="F497" s="61" t="s">
        <v>177</v>
      </c>
      <c r="G497" s="61" t="s">
        <v>44</v>
      </c>
      <c r="H497" s="108" t="s">
        <v>45</v>
      </c>
      <c r="I497" s="61" t="s">
        <v>53</v>
      </c>
      <c r="J497" s="61" t="s">
        <v>54</v>
      </c>
    </row>
    <row r="498" spans="1:16" x14ac:dyDescent="0.2">
      <c r="A498" s="80" t="s">
        <v>1263</v>
      </c>
      <c r="B498" s="80"/>
      <c r="C498" s="72" t="s">
        <v>1261</v>
      </c>
      <c r="D498" s="72" t="s">
        <v>485</v>
      </c>
      <c r="E498" s="61" t="s">
        <v>968</v>
      </c>
      <c r="F498" s="121" t="s">
        <v>968</v>
      </c>
      <c r="G498" s="61" t="s">
        <v>44</v>
      </c>
      <c r="H498" s="108" t="s">
        <v>45</v>
      </c>
      <c r="I498" s="61" t="s">
        <v>46</v>
      </c>
      <c r="J498" s="61" t="s">
        <v>47</v>
      </c>
    </row>
    <row r="499" spans="1:16" x14ac:dyDescent="0.2">
      <c r="A499" s="80" t="s">
        <v>1264</v>
      </c>
      <c r="B499" s="80"/>
      <c r="C499" s="72" t="s">
        <v>1261</v>
      </c>
      <c r="D499" s="72" t="s">
        <v>485</v>
      </c>
      <c r="E499" s="61" t="s">
        <v>968</v>
      </c>
      <c r="F499" s="61" t="s">
        <v>177</v>
      </c>
      <c r="G499" s="61" t="s">
        <v>44</v>
      </c>
      <c r="H499" s="108" t="s">
        <v>45</v>
      </c>
      <c r="I499" s="61" t="s">
        <v>53</v>
      </c>
      <c r="J499" s="61" t="s">
        <v>62</v>
      </c>
    </row>
    <row r="500" spans="1:16" s="110" customFormat="1" x14ac:dyDescent="0.2">
      <c r="A500" s="80" t="s">
        <v>1265</v>
      </c>
      <c r="B500" s="80"/>
      <c r="C500" s="72" t="s">
        <v>1266</v>
      </c>
      <c r="D500" s="72" t="s">
        <v>485</v>
      </c>
      <c r="E500" s="61" t="s">
        <v>968</v>
      </c>
      <c r="F500" s="121" t="s">
        <v>968</v>
      </c>
      <c r="G500" s="61" t="s">
        <v>92</v>
      </c>
      <c r="H500" s="108" t="s">
        <v>172</v>
      </c>
      <c r="I500" s="61" t="s">
        <v>173</v>
      </c>
      <c r="J500" s="61" t="s">
        <v>174</v>
      </c>
    </row>
    <row r="501" spans="1:16" s="278" customFormat="1" x14ac:dyDescent="0.2">
      <c r="A501" s="470" t="s">
        <v>1267</v>
      </c>
      <c r="B501" s="80"/>
      <c r="C501" s="72" t="s">
        <v>1268</v>
      </c>
      <c r="D501" s="72" t="s">
        <v>314</v>
      </c>
      <c r="E501" s="61" t="s">
        <v>1269</v>
      </c>
      <c r="F501" s="61" t="s">
        <v>1270</v>
      </c>
      <c r="G501" s="61" t="s">
        <v>44</v>
      </c>
      <c r="H501" s="61" t="s">
        <v>45</v>
      </c>
      <c r="I501" s="61" t="s">
        <v>46</v>
      </c>
      <c r="J501" s="61" t="s">
        <v>54</v>
      </c>
    </row>
    <row r="502" spans="1:16" s="278" customFormat="1" x14ac:dyDescent="0.2">
      <c r="A502" s="91" t="s">
        <v>1271</v>
      </c>
      <c r="B502" s="123"/>
      <c r="C502" s="280" t="s">
        <v>1272</v>
      </c>
      <c r="D502" s="91" t="s">
        <v>314</v>
      </c>
      <c r="E502" s="85" t="s">
        <v>675</v>
      </c>
      <c r="F502" s="85" t="s">
        <v>675</v>
      </c>
      <c r="G502" s="85" t="s">
        <v>44</v>
      </c>
      <c r="H502" s="343" t="s">
        <v>45</v>
      </c>
      <c r="I502" s="85" t="s">
        <v>46</v>
      </c>
      <c r="J502" s="85" t="s">
        <v>47</v>
      </c>
    </row>
    <row r="503" spans="1:16" s="86" customFormat="1" x14ac:dyDescent="0.2">
      <c r="A503" s="91" t="s">
        <v>1273</v>
      </c>
      <c r="B503" s="123"/>
      <c r="C503" s="280" t="s">
        <v>1272</v>
      </c>
      <c r="D503" s="91" t="s">
        <v>314</v>
      </c>
      <c r="E503" s="85" t="s">
        <v>675</v>
      </c>
      <c r="F503" s="85" t="s">
        <v>676</v>
      </c>
      <c r="G503" s="85" t="s">
        <v>44</v>
      </c>
      <c r="H503" s="343" t="s">
        <v>45</v>
      </c>
      <c r="I503" s="85" t="s">
        <v>53</v>
      </c>
      <c r="J503" s="85" t="s">
        <v>62</v>
      </c>
    </row>
    <row r="504" spans="1:16" s="86" customFormat="1" x14ac:dyDescent="0.2">
      <c r="A504" s="470" t="s">
        <v>1274</v>
      </c>
      <c r="B504" s="80"/>
      <c r="C504" s="572" t="s">
        <v>1275</v>
      </c>
      <c r="D504" s="572" t="s">
        <v>314</v>
      </c>
      <c r="E504" s="570" t="s">
        <v>1276</v>
      </c>
      <c r="F504" s="570" t="s">
        <v>1277</v>
      </c>
      <c r="G504" s="570" t="s">
        <v>44</v>
      </c>
      <c r="H504" s="573" t="s">
        <v>45</v>
      </c>
      <c r="I504" s="570" t="s">
        <v>53</v>
      </c>
      <c r="J504" s="570" t="s">
        <v>62</v>
      </c>
    </row>
    <row r="505" spans="1:16" x14ac:dyDescent="0.2">
      <c r="A505" s="66" t="s">
        <v>1278</v>
      </c>
      <c r="B505" s="80"/>
      <c r="C505" s="66" t="s">
        <v>1279</v>
      </c>
      <c r="D505" s="72" t="s">
        <v>271</v>
      </c>
      <c r="E505" s="61" t="s">
        <v>830</v>
      </c>
      <c r="F505" s="61" t="s">
        <v>831</v>
      </c>
      <c r="G505" s="61" t="s">
        <v>139</v>
      </c>
      <c r="H505" s="61" t="s">
        <v>80</v>
      </c>
      <c r="I505" s="61" t="s">
        <v>140</v>
      </c>
      <c r="J505" s="61" t="s">
        <v>245</v>
      </c>
      <c r="K505" s="162"/>
      <c r="L505" s="162"/>
      <c r="M505" s="162"/>
      <c r="N505" s="162"/>
      <c r="O505" s="162"/>
      <c r="P505" s="162"/>
    </row>
    <row r="506" spans="1:16" s="167" customFormat="1" x14ac:dyDescent="0.2">
      <c r="A506" s="84" t="s">
        <v>1280</v>
      </c>
      <c r="B506" s="84" t="s">
        <v>1281</v>
      </c>
      <c r="C506" s="91" t="s">
        <v>1282</v>
      </c>
      <c r="D506" s="91" t="s">
        <v>131</v>
      </c>
      <c r="E506" s="85" t="s">
        <v>1283</v>
      </c>
      <c r="F506" s="85" t="s">
        <v>1284</v>
      </c>
      <c r="G506" s="58" t="s">
        <v>44</v>
      </c>
      <c r="H506" s="57" t="s">
        <v>45</v>
      </c>
      <c r="I506" s="58" t="s">
        <v>67</v>
      </c>
      <c r="J506" s="85" t="s">
        <v>68</v>
      </c>
    </row>
    <row r="507" spans="1:16" s="125" customFormat="1" x14ac:dyDescent="0.2">
      <c r="A507" s="64" t="s">
        <v>1285</v>
      </c>
      <c r="B507" s="64" t="s">
        <v>1286</v>
      </c>
      <c r="C507" s="64" t="s">
        <v>1287</v>
      </c>
      <c r="D507" s="71" t="s">
        <v>131</v>
      </c>
      <c r="E507" s="58" t="s">
        <v>224</v>
      </c>
      <c r="F507" s="58" t="s">
        <v>225</v>
      </c>
      <c r="G507" s="58" t="s">
        <v>44</v>
      </c>
      <c r="H507" s="57" t="s">
        <v>45</v>
      </c>
      <c r="I507" s="58" t="s">
        <v>67</v>
      </c>
      <c r="J507" s="58" t="s">
        <v>68</v>
      </c>
    </row>
    <row r="508" spans="1:16" s="125" customFormat="1" x14ac:dyDescent="0.2">
      <c r="A508" s="64" t="s">
        <v>1288</v>
      </c>
      <c r="B508" s="64" t="s">
        <v>1289</v>
      </c>
      <c r="C508" s="64" t="s">
        <v>1290</v>
      </c>
      <c r="D508" s="71" t="s">
        <v>131</v>
      </c>
      <c r="E508" s="58" t="s">
        <v>224</v>
      </c>
      <c r="F508" s="58" t="s">
        <v>224</v>
      </c>
      <c r="G508" s="58" t="s">
        <v>44</v>
      </c>
      <c r="H508" s="57" t="s">
        <v>45</v>
      </c>
      <c r="I508" s="58" t="s">
        <v>46</v>
      </c>
      <c r="J508" s="58" t="s">
        <v>47</v>
      </c>
    </row>
    <row r="509" spans="1:16" s="569" customFormat="1" x14ac:dyDescent="0.2">
      <c r="A509" s="64" t="s">
        <v>1291</v>
      </c>
      <c r="B509" s="64" t="s">
        <v>1292</v>
      </c>
      <c r="C509" s="64" t="s">
        <v>1290</v>
      </c>
      <c r="D509" s="71" t="s">
        <v>131</v>
      </c>
      <c r="E509" s="58" t="s">
        <v>224</v>
      </c>
      <c r="F509" s="58" t="s">
        <v>228</v>
      </c>
      <c r="G509" s="58" t="s">
        <v>44</v>
      </c>
      <c r="H509" s="57" t="s">
        <v>45</v>
      </c>
      <c r="I509" s="58" t="s">
        <v>53</v>
      </c>
      <c r="J509" s="58" t="s">
        <v>62</v>
      </c>
    </row>
    <row r="510" spans="1:16" s="569" customFormat="1" x14ac:dyDescent="0.2">
      <c r="A510" s="556" t="s">
        <v>1293</v>
      </c>
      <c r="B510" s="65"/>
      <c r="C510" s="470" t="s">
        <v>1294</v>
      </c>
      <c r="D510" s="470" t="s">
        <v>276</v>
      </c>
      <c r="E510" s="387" t="s">
        <v>343</v>
      </c>
      <c r="F510" s="387" t="s">
        <v>913</v>
      </c>
      <c r="G510" s="387" t="s">
        <v>44</v>
      </c>
      <c r="H510" s="568" t="s">
        <v>45</v>
      </c>
      <c r="I510" s="387" t="s">
        <v>53</v>
      </c>
      <c r="J510" s="387" t="s">
        <v>54</v>
      </c>
    </row>
    <row r="511" spans="1:16" s="125" customFormat="1" x14ac:dyDescent="0.2">
      <c r="A511" s="556" t="s">
        <v>1295</v>
      </c>
      <c r="B511" s="65"/>
      <c r="C511" s="470" t="s">
        <v>1294</v>
      </c>
      <c r="D511" s="470" t="s">
        <v>276</v>
      </c>
      <c r="E511" s="387" t="s">
        <v>343</v>
      </c>
      <c r="F511" s="387" t="s">
        <v>343</v>
      </c>
      <c r="G511" s="387" t="s">
        <v>44</v>
      </c>
      <c r="H511" s="568" t="s">
        <v>45</v>
      </c>
      <c r="I511" s="387" t="s">
        <v>46</v>
      </c>
      <c r="J511" s="387" t="s">
        <v>47</v>
      </c>
    </row>
    <row r="512" spans="1:16" s="86" customFormat="1" x14ac:dyDescent="0.2">
      <c r="A512" s="63" t="s">
        <v>1296</v>
      </c>
      <c r="B512" s="80"/>
      <c r="C512" s="73" t="s">
        <v>1297</v>
      </c>
      <c r="D512" s="73" t="s">
        <v>567</v>
      </c>
      <c r="E512" s="74" t="s">
        <v>171</v>
      </c>
      <c r="F512" s="74" t="s">
        <v>171</v>
      </c>
      <c r="G512" s="74" t="s">
        <v>44</v>
      </c>
      <c r="H512" s="74" t="s">
        <v>45</v>
      </c>
      <c r="I512" s="74" t="s">
        <v>46</v>
      </c>
      <c r="J512" s="74" t="s">
        <v>47</v>
      </c>
    </row>
    <row r="513" spans="1:10" s="20" customFormat="1" x14ac:dyDescent="0.2">
      <c r="A513" s="470" t="s">
        <v>1298</v>
      </c>
      <c r="B513" s="80"/>
      <c r="C513" s="109" t="s">
        <v>1299</v>
      </c>
      <c r="D513" s="109" t="s">
        <v>314</v>
      </c>
      <c r="E513" s="121" t="s">
        <v>132</v>
      </c>
      <c r="F513" s="121" t="s">
        <v>742</v>
      </c>
      <c r="G513" s="121" t="s">
        <v>44</v>
      </c>
      <c r="H513" s="121" t="s">
        <v>45</v>
      </c>
      <c r="I513" s="61" t="s">
        <v>46</v>
      </c>
      <c r="J513" s="61" t="s">
        <v>54</v>
      </c>
    </row>
    <row r="514" spans="1:10" s="20" customFormat="1" x14ac:dyDescent="0.2">
      <c r="A514" s="505" t="s">
        <v>1300</v>
      </c>
      <c r="B514" s="123"/>
      <c r="C514" s="91" t="s">
        <v>1301</v>
      </c>
      <c r="D514" s="91" t="s">
        <v>1302</v>
      </c>
      <c r="E514" s="85" t="s">
        <v>1303</v>
      </c>
      <c r="F514" s="85" t="s">
        <v>1304</v>
      </c>
      <c r="G514" s="85" t="s">
        <v>44</v>
      </c>
      <c r="H514" s="343" t="s">
        <v>45</v>
      </c>
      <c r="I514" s="85" t="s">
        <v>67</v>
      </c>
      <c r="J514" s="85" t="s">
        <v>68</v>
      </c>
    </row>
    <row r="515" spans="1:10" s="20" customFormat="1" x14ac:dyDescent="0.2">
      <c r="A515" s="505" t="s">
        <v>1305</v>
      </c>
      <c r="B515" s="123"/>
      <c r="C515" s="91" t="s">
        <v>1301</v>
      </c>
      <c r="D515" s="91" t="s">
        <v>1302</v>
      </c>
      <c r="E515" s="85" t="s">
        <v>1303</v>
      </c>
      <c r="F515" s="85" t="s">
        <v>1306</v>
      </c>
      <c r="G515" s="85" t="s">
        <v>44</v>
      </c>
      <c r="H515" s="343" t="s">
        <v>45</v>
      </c>
      <c r="I515" s="85" t="s">
        <v>53</v>
      </c>
      <c r="J515" s="85" t="s">
        <v>54</v>
      </c>
    </row>
    <row r="516" spans="1:10" s="20" customFormat="1" x14ac:dyDescent="0.2">
      <c r="A516" s="505" t="s">
        <v>1307</v>
      </c>
      <c r="B516" s="123"/>
      <c r="C516" s="91" t="s">
        <v>1301</v>
      </c>
      <c r="D516" s="91" t="s">
        <v>1302</v>
      </c>
      <c r="E516" s="85" t="s">
        <v>1303</v>
      </c>
      <c r="F516" s="85" t="s">
        <v>1303</v>
      </c>
      <c r="G516" s="85" t="s">
        <v>44</v>
      </c>
      <c r="H516" s="343" t="s">
        <v>45</v>
      </c>
      <c r="I516" s="85" t="s">
        <v>46</v>
      </c>
      <c r="J516" s="85" t="s">
        <v>47</v>
      </c>
    </row>
    <row r="517" spans="1:10" s="20" customFormat="1" x14ac:dyDescent="0.2">
      <c r="A517" s="505" t="s">
        <v>1308</v>
      </c>
      <c r="B517" s="123"/>
      <c r="C517" s="91" t="s">
        <v>1309</v>
      </c>
      <c r="D517" s="91" t="s">
        <v>1302</v>
      </c>
      <c r="E517" s="85" t="s">
        <v>1303</v>
      </c>
      <c r="F517" s="85" t="s">
        <v>1303</v>
      </c>
      <c r="G517" s="85" t="s">
        <v>44</v>
      </c>
      <c r="H517" s="343" t="s">
        <v>45</v>
      </c>
      <c r="I517" s="85" t="s">
        <v>46</v>
      </c>
      <c r="J517" s="85" t="s">
        <v>47</v>
      </c>
    </row>
    <row r="518" spans="1:10" s="569" customFormat="1" x14ac:dyDescent="0.2">
      <c r="A518" s="505" t="s">
        <v>1310</v>
      </c>
      <c r="B518" s="123"/>
      <c r="C518" s="91" t="s">
        <v>1311</v>
      </c>
      <c r="D518" s="91" t="s">
        <v>1302</v>
      </c>
      <c r="E518" s="85" t="s">
        <v>1303</v>
      </c>
      <c r="F518" s="85" t="s">
        <v>1303</v>
      </c>
      <c r="G518" s="85" t="s">
        <v>44</v>
      </c>
      <c r="H518" s="343" t="s">
        <v>45</v>
      </c>
      <c r="I518" s="85" t="s">
        <v>46</v>
      </c>
      <c r="J518" s="85" t="s">
        <v>47</v>
      </c>
    </row>
    <row r="519" spans="1:10" s="128" customFormat="1" x14ac:dyDescent="0.2">
      <c r="A519" s="80" t="s">
        <v>1312</v>
      </c>
      <c r="B519" s="80"/>
      <c r="C519" s="72" t="s">
        <v>1313</v>
      </c>
      <c r="D519" s="72" t="s">
        <v>886</v>
      </c>
      <c r="E519" s="61" t="s">
        <v>860</v>
      </c>
      <c r="F519" s="61"/>
      <c r="G519" s="61" t="s">
        <v>139</v>
      </c>
      <c r="H519" s="61" t="s">
        <v>80</v>
      </c>
      <c r="I519" s="61" t="s">
        <v>140</v>
      </c>
      <c r="J519" s="61" t="s">
        <v>68</v>
      </c>
    </row>
    <row r="520" spans="1:10" s="128" customFormat="1" x14ac:dyDescent="0.2">
      <c r="A520" s="67" t="s">
        <v>1314</v>
      </c>
      <c r="B520" s="67"/>
      <c r="C520" s="71" t="s">
        <v>1315</v>
      </c>
      <c r="D520" s="71" t="s">
        <v>89</v>
      </c>
      <c r="E520" s="58" t="s">
        <v>474</v>
      </c>
      <c r="F520" s="58" t="s">
        <v>895</v>
      </c>
      <c r="G520" s="58" t="s">
        <v>79</v>
      </c>
      <c r="H520" s="57" t="s">
        <v>80</v>
      </c>
      <c r="I520" s="58" t="s">
        <v>67</v>
      </c>
      <c r="J520" s="58" t="s">
        <v>68</v>
      </c>
    </row>
    <row r="521" spans="1:10" s="119" customFormat="1" x14ac:dyDescent="0.2">
      <c r="A521" s="67" t="s">
        <v>1316</v>
      </c>
      <c r="B521" s="67"/>
      <c r="C521" s="71" t="s">
        <v>1315</v>
      </c>
      <c r="D521" s="71" t="s">
        <v>89</v>
      </c>
      <c r="E521" s="58" t="s">
        <v>474</v>
      </c>
      <c r="F521" s="58" t="s">
        <v>472</v>
      </c>
      <c r="G521" s="58" t="s">
        <v>79</v>
      </c>
      <c r="H521" s="57" t="s">
        <v>80</v>
      </c>
      <c r="I521" s="58" t="s">
        <v>1317</v>
      </c>
      <c r="J521" s="58" t="s">
        <v>1015</v>
      </c>
    </row>
    <row r="522" spans="1:10" s="119" customFormat="1" x14ac:dyDescent="0.2">
      <c r="A522" s="80" t="s">
        <v>1318</v>
      </c>
      <c r="B522" s="80"/>
      <c r="C522" s="72" t="s">
        <v>1319</v>
      </c>
      <c r="D522" s="72" t="s">
        <v>89</v>
      </c>
      <c r="E522" s="61" t="s">
        <v>1320</v>
      </c>
      <c r="F522" s="61" t="s">
        <v>315</v>
      </c>
      <c r="G522" s="61" t="s">
        <v>79</v>
      </c>
      <c r="H522" s="108" t="s">
        <v>80</v>
      </c>
      <c r="I522" s="61" t="s">
        <v>1249</v>
      </c>
      <c r="J522" s="61" t="s">
        <v>82</v>
      </c>
    </row>
    <row r="523" spans="1:10" s="119" customFormat="1" x14ac:dyDescent="0.2">
      <c r="A523" s="123" t="s">
        <v>1321</v>
      </c>
      <c r="B523" s="80"/>
      <c r="C523" s="124" t="s">
        <v>1322</v>
      </c>
      <c r="D523" s="124" t="s">
        <v>85</v>
      </c>
      <c r="E523" s="85" t="s">
        <v>334</v>
      </c>
      <c r="F523" s="85" t="s">
        <v>335</v>
      </c>
      <c r="G523" s="85" t="s">
        <v>44</v>
      </c>
      <c r="H523" s="343" t="s">
        <v>45</v>
      </c>
      <c r="I523" s="85" t="s">
        <v>53</v>
      </c>
      <c r="J523" s="85" t="s">
        <v>290</v>
      </c>
    </row>
    <row r="524" spans="1:10" s="125" customFormat="1" x14ac:dyDescent="0.2">
      <c r="A524" s="112" t="s">
        <v>1323</v>
      </c>
      <c r="B524" s="80" t="s">
        <v>1324</v>
      </c>
      <c r="C524" s="112" t="s">
        <v>1322</v>
      </c>
      <c r="D524" s="116" t="s">
        <v>85</v>
      </c>
      <c r="E524" s="111" t="s">
        <v>1325</v>
      </c>
      <c r="F524" s="111" t="s">
        <v>1325</v>
      </c>
      <c r="G524" s="111" t="s">
        <v>44</v>
      </c>
      <c r="H524" s="111" t="s">
        <v>45</v>
      </c>
      <c r="I524" s="111" t="s">
        <v>46</v>
      </c>
      <c r="J524" s="111" t="s">
        <v>47</v>
      </c>
    </row>
    <row r="525" spans="1:10" s="125" customFormat="1" x14ac:dyDescent="0.2">
      <c r="A525" s="84" t="s">
        <v>1190</v>
      </c>
      <c r="B525" s="123"/>
      <c r="C525" s="91" t="s">
        <v>1159</v>
      </c>
      <c r="D525" s="91" t="s">
        <v>586</v>
      </c>
      <c r="E525" s="85" t="s">
        <v>86</v>
      </c>
      <c r="F525" s="85" t="s">
        <v>86</v>
      </c>
      <c r="G525" s="85" t="s">
        <v>92</v>
      </c>
      <c r="H525" s="343" t="s">
        <v>45</v>
      </c>
      <c r="I525" s="85" t="s">
        <v>46</v>
      </c>
      <c r="J525" s="85" t="s">
        <v>47</v>
      </c>
    </row>
    <row r="526" spans="1:10" s="110" customFormat="1" x14ac:dyDescent="0.2">
      <c r="A526" s="84" t="s">
        <v>1326</v>
      </c>
      <c r="B526" s="80" t="s">
        <v>1327</v>
      </c>
      <c r="C526" s="73" t="s">
        <v>1328</v>
      </c>
      <c r="D526" s="73" t="s">
        <v>586</v>
      </c>
      <c r="E526" s="74" t="s">
        <v>1329</v>
      </c>
      <c r="F526" s="74" t="s">
        <v>1330</v>
      </c>
      <c r="G526" s="74" t="s">
        <v>626</v>
      </c>
      <c r="H526" s="74" t="s">
        <v>45</v>
      </c>
      <c r="I526" s="74" t="s">
        <v>53</v>
      </c>
      <c r="J526" s="74" t="s">
        <v>54</v>
      </c>
    </row>
    <row r="527" spans="1:10" s="161" customFormat="1" x14ac:dyDescent="0.2">
      <c r="A527" s="84" t="s">
        <v>1331</v>
      </c>
      <c r="B527" s="80"/>
      <c r="C527" s="73" t="s">
        <v>1332</v>
      </c>
      <c r="D527" s="73" t="s">
        <v>680</v>
      </c>
      <c r="E527" s="74" t="s">
        <v>1333</v>
      </c>
      <c r="F527" s="74" t="s">
        <v>119</v>
      </c>
      <c r="G527" s="74" t="s">
        <v>44</v>
      </c>
      <c r="H527" s="74" t="s">
        <v>45</v>
      </c>
      <c r="I527" s="74" t="s">
        <v>53</v>
      </c>
      <c r="J527" s="74" t="s">
        <v>54</v>
      </c>
    </row>
    <row r="528" spans="1:10" s="161" customFormat="1" x14ac:dyDescent="0.2">
      <c r="A528" s="84" t="s">
        <v>1334</v>
      </c>
      <c r="B528" s="80"/>
      <c r="C528" s="73" t="s">
        <v>1335</v>
      </c>
      <c r="D528" s="73" t="s">
        <v>680</v>
      </c>
      <c r="E528" s="74" t="s">
        <v>681</v>
      </c>
      <c r="F528" s="74" t="s">
        <v>682</v>
      </c>
      <c r="G528" s="74" t="s">
        <v>44</v>
      </c>
      <c r="H528" s="74" t="s">
        <v>45</v>
      </c>
      <c r="I528" s="74" t="s">
        <v>53</v>
      </c>
      <c r="J528" s="74" t="s">
        <v>54</v>
      </c>
    </row>
    <row r="529" spans="1:10" s="86" customFormat="1" x14ac:dyDescent="0.2">
      <c r="A529" s="84" t="s">
        <v>1336</v>
      </c>
      <c r="B529" s="80"/>
      <c r="C529" s="73" t="s">
        <v>1337</v>
      </c>
      <c r="D529" s="73" t="s">
        <v>680</v>
      </c>
      <c r="E529" s="74" t="s">
        <v>685</v>
      </c>
      <c r="F529" s="74" t="s">
        <v>171</v>
      </c>
      <c r="G529" s="74" t="s">
        <v>44</v>
      </c>
      <c r="H529" s="74" t="s">
        <v>45</v>
      </c>
      <c r="I529" s="74" t="s">
        <v>53</v>
      </c>
      <c r="J529" s="74" t="s">
        <v>54</v>
      </c>
    </row>
    <row r="530" spans="1:10" s="59" customFormat="1" x14ac:dyDescent="0.2">
      <c r="A530" s="84" t="s">
        <v>1338</v>
      </c>
      <c r="B530" s="80"/>
      <c r="C530" s="73" t="s">
        <v>1339</v>
      </c>
      <c r="D530" s="73" t="s">
        <v>680</v>
      </c>
      <c r="E530" s="74" t="s">
        <v>681</v>
      </c>
      <c r="F530" s="74" t="s">
        <v>682</v>
      </c>
      <c r="G530" s="74" t="s">
        <v>44</v>
      </c>
      <c r="H530" s="74" t="s">
        <v>45</v>
      </c>
      <c r="I530" s="74" t="s">
        <v>53</v>
      </c>
      <c r="J530" s="74" t="s">
        <v>54</v>
      </c>
    </row>
    <row r="531" spans="1:10" s="59" customFormat="1" x14ac:dyDescent="0.2">
      <c r="A531" s="84" t="s">
        <v>1340</v>
      </c>
      <c r="B531" s="80"/>
      <c r="C531" s="73" t="s">
        <v>1341</v>
      </c>
      <c r="D531" s="73" t="s">
        <v>680</v>
      </c>
      <c r="E531" s="74" t="s">
        <v>685</v>
      </c>
      <c r="F531" s="74" t="s">
        <v>171</v>
      </c>
      <c r="G531" s="74" t="s">
        <v>44</v>
      </c>
      <c r="H531" s="74" t="s">
        <v>45</v>
      </c>
      <c r="I531" s="74" t="s">
        <v>53</v>
      </c>
      <c r="J531" s="74" t="s">
        <v>54</v>
      </c>
    </row>
    <row r="532" spans="1:10" s="59" customFormat="1" x14ac:dyDescent="0.2">
      <c r="A532" s="84" t="s">
        <v>1342</v>
      </c>
      <c r="B532" s="80"/>
      <c r="C532" s="73" t="s">
        <v>1343</v>
      </c>
      <c r="D532" s="73" t="s">
        <v>680</v>
      </c>
      <c r="E532" s="74" t="s">
        <v>1333</v>
      </c>
      <c r="F532" s="74" t="s">
        <v>119</v>
      </c>
      <c r="G532" s="74" t="s">
        <v>44</v>
      </c>
      <c r="H532" s="74" t="s">
        <v>45</v>
      </c>
      <c r="I532" s="74" t="s">
        <v>53</v>
      </c>
      <c r="J532" s="74" t="s">
        <v>54</v>
      </c>
    </row>
    <row r="533" spans="1:10" s="59" customFormat="1" x14ac:dyDescent="0.2">
      <c r="A533" s="84" t="s">
        <v>1344</v>
      </c>
      <c r="B533" s="80"/>
      <c r="C533" s="73" t="s">
        <v>1345</v>
      </c>
      <c r="D533" s="73" t="s">
        <v>680</v>
      </c>
      <c r="E533" s="74" t="s">
        <v>1333</v>
      </c>
      <c r="F533" s="74" t="s">
        <v>119</v>
      </c>
      <c r="G533" s="74" t="s">
        <v>44</v>
      </c>
      <c r="H533" s="74" t="s">
        <v>45</v>
      </c>
      <c r="I533" s="74" t="s">
        <v>53</v>
      </c>
      <c r="J533" s="74" t="s">
        <v>54</v>
      </c>
    </row>
    <row r="534" spans="1:10" s="110" customFormat="1" x14ac:dyDescent="0.2">
      <c r="A534" s="300" t="s">
        <v>1346</v>
      </c>
      <c r="B534" s="80"/>
      <c r="C534" s="300" t="s">
        <v>1347</v>
      </c>
      <c r="D534" s="307" t="s">
        <v>680</v>
      </c>
      <c r="E534" s="298" t="s">
        <v>119</v>
      </c>
      <c r="F534" s="294" t="s">
        <v>1147</v>
      </c>
      <c r="G534" s="298" t="s">
        <v>44</v>
      </c>
      <c r="H534" s="313" t="s">
        <v>45</v>
      </c>
      <c r="I534" s="298" t="s">
        <v>1348</v>
      </c>
      <c r="J534" s="294" t="s">
        <v>54</v>
      </c>
    </row>
    <row r="535" spans="1:10" s="128" customFormat="1" x14ac:dyDescent="0.2">
      <c r="A535" s="305" t="s">
        <v>1349</v>
      </c>
      <c r="B535" s="80"/>
      <c r="C535" s="305" t="s">
        <v>1347</v>
      </c>
      <c r="D535" s="197" t="s">
        <v>680</v>
      </c>
      <c r="E535" s="306" t="s">
        <v>119</v>
      </c>
      <c r="F535" s="306" t="s">
        <v>119</v>
      </c>
      <c r="G535" s="306" t="s">
        <v>44</v>
      </c>
      <c r="H535" s="108" t="s">
        <v>45</v>
      </c>
      <c r="I535" s="306" t="s">
        <v>254</v>
      </c>
      <c r="J535" s="61" t="s">
        <v>47</v>
      </c>
    </row>
    <row r="536" spans="1:10" s="59" customFormat="1" x14ac:dyDescent="0.2">
      <c r="A536" s="300" t="s">
        <v>1350</v>
      </c>
      <c r="B536" s="80"/>
      <c r="C536" s="300" t="s">
        <v>1347</v>
      </c>
      <c r="D536" s="307" t="s">
        <v>680</v>
      </c>
      <c r="E536" s="298" t="s">
        <v>119</v>
      </c>
      <c r="F536" s="294" t="s">
        <v>1147</v>
      </c>
      <c r="G536" s="298" t="s">
        <v>44</v>
      </c>
      <c r="H536" s="313" t="s">
        <v>45</v>
      </c>
      <c r="I536" s="298" t="s">
        <v>1351</v>
      </c>
      <c r="J536" s="294" t="s">
        <v>62</v>
      </c>
    </row>
    <row r="537" spans="1:10" s="86" customFormat="1" x14ac:dyDescent="0.2">
      <c r="A537" s="454" t="s">
        <v>1352</v>
      </c>
      <c r="B537" s="80"/>
      <c r="C537" s="454" t="s">
        <v>1353</v>
      </c>
      <c r="D537" s="197" t="s">
        <v>680</v>
      </c>
      <c r="E537" s="185" t="s">
        <v>119</v>
      </c>
      <c r="F537" s="185" t="s">
        <v>119</v>
      </c>
      <c r="G537" s="196" t="s">
        <v>92</v>
      </c>
      <c r="H537" s="61" t="s">
        <v>172</v>
      </c>
      <c r="I537" s="196" t="s">
        <v>173</v>
      </c>
      <c r="J537" s="196" t="s">
        <v>174</v>
      </c>
    </row>
    <row r="538" spans="1:10" s="86" customFormat="1" x14ac:dyDescent="0.2">
      <c r="A538" s="84" t="s">
        <v>1354</v>
      </c>
      <c r="B538" s="80"/>
      <c r="C538" s="73" t="s">
        <v>1355</v>
      </c>
      <c r="D538" s="73" t="s">
        <v>680</v>
      </c>
      <c r="E538" s="74" t="s">
        <v>681</v>
      </c>
      <c r="F538" s="74" t="s">
        <v>682</v>
      </c>
      <c r="G538" s="74" t="s">
        <v>44</v>
      </c>
      <c r="H538" s="74" t="s">
        <v>45</v>
      </c>
      <c r="I538" s="74" t="s">
        <v>53</v>
      </c>
      <c r="J538" s="74" t="s">
        <v>54</v>
      </c>
    </row>
    <row r="539" spans="1:10" s="231" customFormat="1" x14ac:dyDescent="0.2">
      <c r="A539" s="84" t="s">
        <v>1356</v>
      </c>
      <c r="B539" s="80"/>
      <c r="C539" s="73" t="s">
        <v>1357</v>
      </c>
      <c r="D539" s="73" t="s">
        <v>680</v>
      </c>
      <c r="E539" s="74" t="s">
        <v>685</v>
      </c>
      <c r="F539" s="74" t="s">
        <v>171</v>
      </c>
      <c r="G539" s="74" t="s">
        <v>44</v>
      </c>
      <c r="H539" s="74" t="s">
        <v>45</v>
      </c>
      <c r="I539" s="74" t="s">
        <v>53</v>
      </c>
      <c r="J539" s="74" t="s">
        <v>54</v>
      </c>
    </row>
    <row r="540" spans="1:10" s="217" customFormat="1" x14ac:dyDescent="0.2">
      <c r="A540" s="297" t="s">
        <v>1358</v>
      </c>
      <c r="B540" s="80"/>
      <c r="C540" s="297" t="s">
        <v>1359</v>
      </c>
      <c r="D540" s="307" t="s">
        <v>680</v>
      </c>
      <c r="E540" s="298" t="s">
        <v>171</v>
      </c>
      <c r="F540" s="294" t="s">
        <v>1360</v>
      </c>
      <c r="G540" s="298" t="s">
        <v>44</v>
      </c>
      <c r="H540" s="313" t="s">
        <v>45</v>
      </c>
      <c r="I540" s="298" t="s">
        <v>1348</v>
      </c>
      <c r="J540" s="294" t="s">
        <v>54</v>
      </c>
    </row>
    <row r="541" spans="1:10" s="86" customFormat="1" x14ac:dyDescent="0.2">
      <c r="A541" s="303" t="s">
        <v>1361</v>
      </c>
      <c r="B541" s="80"/>
      <c r="C541" s="303" t="s">
        <v>1359</v>
      </c>
      <c r="D541" s="197" t="s">
        <v>680</v>
      </c>
      <c r="E541" s="185" t="s">
        <v>171</v>
      </c>
      <c r="F541" s="61" t="s">
        <v>968</v>
      </c>
      <c r="G541" s="185" t="s">
        <v>44</v>
      </c>
      <c r="H541" s="108" t="s">
        <v>45</v>
      </c>
      <c r="I541" s="185" t="s">
        <v>254</v>
      </c>
      <c r="J541" s="61" t="s">
        <v>47</v>
      </c>
    </row>
    <row r="542" spans="1:10" s="86" customFormat="1" x14ac:dyDescent="0.2">
      <c r="A542" s="297" t="s">
        <v>1362</v>
      </c>
      <c r="B542" s="80"/>
      <c r="C542" s="297" t="s">
        <v>1359</v>
      </c>
      <c r="D542" s="307" t="s">
        <v>680</v>
      </c>
      <c r="E542" s="298" t="s">
        <v>171</v>
      </c>
      <c r="F542" s="294" t="s">
        <v>1360</v>
      </c>
      <c r="G542" s="298" t="s">
        <v>44</v>
      </c>
      <c r="H542" s="313" t="s">
        <v>45</v>
      </c>
      <c r="I542" s="298" t="s">
        <v>1351</v>
      </c>
      <c r="J542" s="294" t="s">
        <v>62</v>
      </c>
    </row>
    <row r="543" spans="1:10" s="86" customFormat="1" x14ac:dyDescent="0.2">
      <c r="A543" s="303" t="s">
        <v>1363</v>
      </c>
      <c r="B543" s="80"/>
      <c r="C543" s="303" t="s">
        <v>1364</v>
      </c>
      <c r="D543" s="197" t="s">
        <v>680</v>
      </c>
      <c r="E543" s="185" t="s">
        <v>171</v>
      </c>
      <c r="F543" s="61" t="s">
        <v>968</v>
      </c>
      <c r="G543" s="196" t="s">
        <v>92</v>
      </c>
      <c r="H543" s="61" t="s">
        <v>172</v>
      </c>
      <c r="I543" s="196" t="s">
        <v>173</v>
      </c>
      <c r="J543" s="196" t="s">
        <v>174</v>
      </c>
    </row>
    <row r="544" spans="1:10" s="86" customFormat="1" x14ac:dyDescent="0.2">
      <c r="A544" s="84" t="s">
        <v>1365</v>
      </c>
      <c r="B544" s="80"/>
      <c r="C544" s="73" t="s">
        <v>1366</v>
      </c>
      <c r="D544" s="73" t="s">
        <v>680</v>
      </c>
      <c r="E544" s="74" t="s">
        <v>681</v>
      </c>
      <c r="F544" s="74" t="s">
        <v>682</v>
      </c>
      <c r="G544" s="74" t="s">
        <v>44</v>
      </c>
      <c r="H544" s="74" t="s">
        <v>45</v>
      </c>
      <c r="I544" s="74" t="s">
        <v>53</v>
      </c>
      <c r="J544" s="74" t="s">
        <v>54</v>
      </c>
    </row>
    <row r="545" spans="1:10" s="46" customFormat="1" x14ac:dyDescent="0.2">
      <c r="A545" s="84" t="s">
        <v>1367</v>
      </c>
      <c r="B545" s="80"/>
      <c r="C545" s="73" t="s">
        <v>1368</v>
      </c>
      <c r="D545" s="73" t="s">
        <v>680</v>
      </c>
      <c r="E545" s="74" t="s">
        <v>685</v>
      </c>
      <c r="F545" s="74" t="s">
        <v>171</v>
      </c>
      <c r="G545" s="74" t="s">
        <v>44</v>
      </c>
      <c r="H545" s="74" t="s">
        <v>45</v>
      </c>
      <c r="I545" s="74" t="s">
        <v>53</v>
      </c>
      <c r="J545" s="74" t="s">
        <v>54</v>
      </c>
    </row>
    <row r="546" spans="1:10" s="59" customFormat="1" x14ac:dyDescent="0.2">
      <c r="A546" s="297" t="s">
        <v>1369</v>
      </c>
      <c r="B546" s="80"/>
      <c r="C546" s="297" t="s">
        <v>1370</v>
      </c>
      <c r="D546" s="307" t="s">
        <v>680</v>
      </c>
      <c r="E546" s="298" t="s">
        <v>171</v>
      </c>
      <c r="F546" s="294" t="s">
        <v>1360</v>
      </c>
      <c r="G546" s="298" t="s">
        <v>44</v>
      </c>
      <c r="H546" s="313" t="s">
        <v>45</v>
      </c>
      <c r="I546" s="298" t="s">
        <v>1348</v>
      </c>
      <c r="J546" s="294" t="s">
        <v>54</v>
      </c>
    </row>
    <row r="547" spans="1:10" s="296" customFormat="1" x14ac:dyDescent="0.2">
      <c r="A547" s="308" t="s">
        <v>1371</v>
      </c>
      <c r="B547" s="80"/>
      <c r="C547" s="308" t="s">
        <v>1370</v>
      </c>
      <c r="D547" s="197" t="s">
        <v>680</v>
      </c>
      <c r="E547" s="185" t="s">
        <v>171</v>
      </c>
      <c r="F547" s="61" t="s">
        <v>968</v>
      </c>
      <c r="G547" s="185" t="s">
        <v>44</v>
      </c>
      <c r="H547" s="108" t="s">
        <v>45</v>
      </c>
      <c r="I547" s="185" t="s">
        <v>254</v>
      </c>
      <c r="J547" s="61" t="s">
        <v>47</v>
      </c>
    </row>
    <row r="548" spans="1:10" s="167" customFormat="1" x14ac:dyDescent="0.2">
      <c r="A548" s="297" t="s">
        <v>1372</v>
      </c>
      <c r="B548" s="80"/>
      <c r="C548" s="297" t="s">
        <v>1370</v>
      </c>
      <c r="D548" s="307" t="s">
        <v>680</v>
      </c>
      <c r="E548" s="298" t="s">
        <v>171</v>
      </c>
      <c r="F548" s="294" t="s">
        <v>1360</v>
      </c>
      <c r="G548" s="298" t="s">
        <v>44</v>
      </c>
      <c r="H548" s="313" t="s">
        <v>45</v>
      </c>
      <c r="I548" s="298" t="s">
        <v>1351</v>
      </c>
      <c r="J548" s="294" t="s">
        <v>62</v>
      </c>
    </row>
    <row r="549" spans="1:10" s="296" customFormat="1" x14ac:dyDescent="0.2">
      <c r="A549" s="303" t="s">
        <v>1373</v>
      </c>
      <c r="B549" s="80"/>
      <c r="C549" s="303" t="s">
        <v>1374</v>
      </c>
      <c r="D549" s="197" t="s">
        <v>680</v>
      </c>
      <c r="E549" s="185" t="s">
        <v>171</v>
      </c>
      <c r="F549" s="61" t="s">
        <v>968</v>
      </c>
      <c r="G549" s="196" t="s">
        <v>92</v>
      </c>
      <c r="H549" s="61" t="s">
        <v>172</v>
      </c>
      <c r="I549" s="196" t="s">
        <v>173</v>
      </c>
      <c r="J549" s="196" t="s">
        <v>174</v>
      </c>
    </row>
    <row r="550" spans="1:10" s="296" customFormat="1" x14ac:dyDescent="0.2">
      <c r="A550" s="454" t="s">
        <v>1375</v>
      </c>
      <c r="B550" s="80"/>
      <c r="C550" s="127" t="s">
        <v>1376</v>
      </c>
      <c r="D550" s="72" t="s">
        <v>276</v>
      </c>
      <c r="E550" s="252" t="s">
        <v>1047</v>
      </c>
      <c r="F550" s="252" t="s">
        <v>1050</v>
      </c>
      <c r="G550" s="61" t="s">
        <v>44</v>
      </c>
      <c r="H550" s="108" t="s">
        <v>45</v>
      </c>
      <c r="I550" s="61" t="s">
        <v>53</v>
      </c>
      <c r="J550" s="61" t="s">
        <v>54</v>
      </c>
    </row>
    <row r="551" spans="1:10" s="86" customFormat="1" x14ac:dyDescent="0.2">
      <c r="A551" s="453" t="s">
        <v>1377</v>
      </c>
      <c r="B551" s="123"/>
      <c r="C551" s="124" t="s">
        <v>1376</v>
      </c>
      <c r="D551" s="91" t="s">
        <v>276</v>
      </c>
      <c r="E551" s="282" t="s">
        <v>1047</v>
      </c>
      <c r="F551" s="282" t="s">
        <v>1047</v>
      </c>
      <c r="G551" s="85" t="s">
        <v>44</v>
      </c>
      <c r="H551" s="343" t="s">
        <v>45</v>
      </c>
      <c r="I551" s="85" t="s">
        <v>46</v>
      </c>
      <c r="J551" s="85" t="s">
        <v>47</v>
      </c>
    </row>
    <row r="552" spans="1:10" s="94" customFormat="1" x14ac:dyDescent="0.2">
      <c r="A552" s="453" t="s">
        <v>1378</v>
      </c>
      <c r="B552" s="123"/>
      <c r="C552" s="124" t="s">
        <v>1379</v>
      </c>
      <c r="D552" s="91" t="s">
        <v>276</v>
      </c>
      <c r="E552" s="282" t="s">
        <v>1047</v>
      </c>
      <c r="F552" s="282" t="s">
        <v>1047</v>
      </c>
      <c r="G552" s="85" t="s">
        <v>44</v>
      </c>
      <c r="H552" s="343" t="s">
        <v>45</v>
      </c>
      <c r="I552" s="85" t="s">
        <v>46</v>
      </c>
      <c r="J552" s="85" t="s">
        <v>47</v>
      </c>
    </row>
    <row r="553" spans="1:10" s="160" customFormat="1" x14ac:dyDescent="0.2">
      <c r="A553" s="301" t="s">
        <v>1380</v>
      </c>
      <c r="B553" s="80">
        <v>176151</v>
      </c>
      <c r="C553" s="204" t="s">
        <v>1381</v>
      </c>
      <c r="D553" s="201" t="s">
        <v>89</v>
      </c>
      <c r="E553" s="131" t="s">
        <v>474</v>
      </c>
      <c r="F553" s="130" t="s">
        <v>895</v>
      </c>
      <c r="G553" s="130" t="s">
        <v>79</v>
      </c>
      <c r="H553" s="218" t="s">
        <v>80</v>
      </c>
      <c r="I553" s="130" t="s">
        <v>134</v>
      </c>
      <c r="J553" s="130" t="s">
        <v>82</v>
      </c>
    </row>
    <row r="554" spans="1:10" s="296" customFormat="1" x14ac:dyDescent="0.2">
      <c r="A554" s="301" t="s">
        <v>1382</v>
      </c>
      <c r="B554" s="67"/>
      <c r="C554" s="83" t="s">
        <v>1383</v>
      </c>
      <c r="D554" s="71" t="s">
        <v>89</v>
      </c>
      <c r="E554" s="439" t="s">
        <v>1320</v>
      </c>
      <c r="F554" s="58" t="s">
        <v>1028</v>
      </c>
      <c r="G554" s="58" t="s">
        <v>79</v>
      </c>
      <c r="H554" s="57" t="s">
        <v>80</v>
      </c>
      <c r="I554" s="58" t="s">
        <v>140</v>
      </c>
      <c r="J554" s="58" t="s">
        <v>245</v>
      </c>
    </row>
    <row r="555" spans="1:10" s="20" customFormat="1" x14ac:dyDescent="0.2">
      <c r="A555" s="301" t="s">
        <v>1384</v>
      </c>
      <c r="B555" s="80">
        <v>176170</v>
      </c>
      <c r="C555" s="204" t="s">
        <v>1385</v>
      </c>
      <c r="D555" s="71" t="s">
        <v>89</v>
      </c>
      <c r="E555" s="131" t="s">
        <v>474</v>
      </c>
      <c r="F555" s="130" t="s">
        <v>895</v>
      </c>
      <c r="G555" s="130" t="s">
        <v>79</v>
      </c>
      <c r="H555" s="218" t="s">
        <v>80</v>
      </c>
      <c r="I555" s="130" t="s">
        <v>134</v>
      </c>
      <c r="J555" s="130" t="s">
        <v>82</v>
      </c>
    </row>
    <row r="556" spans="1:10" s="128" customFormat="1" x14ac:dyDescent="0.2">
      <c r="A556" s="301" t="s">
        <v>1386</v>
      </c>
      <c r="B556" s="199"/>
      <c r="C556" s="204" t="s">
        <v>1387</v>
      </c>
      <c r="D556" s="201" t="s">
        <v>1388</v>
      </c>
      <c r="E556" s="131" t="s">
        <v>96</v>
      </c>
      <c r="F556" s="130" t="s">
        <v>129</v>
      </c>
      <c r="G556" s="130" t="s">
        <v>44</v>
      </c>
      <c r="H556" s="218" t="s">
        <v>45</v>
      </c>
      <c r="I556" s="130" t="s">
        <v>53</v>
      </c>
      <c r="J556" s="130" t="s">
        <v>54</v>
      </c>
    </row>
    <row r="557" spans="1:10" s="128" customFormat="1" x14ac:dyDescent="0.2">
      <c r="A557" s="453" t="s">
        <v>1389</v>
      </c>
      <c r="B557" s="123"/>
      <c r="C557" s="124" t="s">
        <v>1387</v>
      </c>
      <c r="D557" s="91" t="s">
        <v>1388</v>
      </c>
      <c r="E557" s="282" t="s">
        <v>96</v>
      </c>
      <c r="F557" s="85" t="s">
        <v>96</v>
      </c>
      <c r="G557" s="85" t="s">
        <v>44</v>
      </c>
      <c r="H557" s="343" t="s">
        <v>45</v>
      </c>
      <c r="I557" s="85" t="s">
        <v>46</v>
      </c>
      <c r="J557" s="85" t="s">
        <v>47</v>
      </c>
    </row>
    <row r="558" spans="1:10" s="569" customFormat="1" x14ac:dyDescent="0.2">
      <c r="A558" s="301" t="s">
        <v>1390</v>
      </c>
      <c r="B558" s="199"/>
      <c r="C558" s="204" t="s">
        <v>1387</v>
      </c>
      <c r="D558" s="201" t="s">
        <v>1388</v>
      </c>
      <c r="E558" s="131" t="s">
        <v>96</v>
      </c>
      <c r="F558" s="130" t="s">
        <v>129</v>
      </c>
      <c r="G558" s="130" t="s">
        <v>44</v>
      </c>
      <c r="H558" s="218" t="s">
        <v>45</v>
      </c>
      <c r="I558" s="130" t="s">
        <v>53</v>
      </c>
      <c r="J558" s="130" t="s">
        <v>282</v>
      </c>
    </row>
    <row r="559" spans="1:10" s="125" customFormat="1" x14ac:dyDescent="0.2">
      <c r="A559" s="454" t="s">
        <v>1391</v>
      </c>
      <c r="B559" s="80"/>
      <c r="C559" s="127" t="s">
        <v>1392</v>
      </c>
      <c r="D559" s="72" t="s">
        <v>276</v>
      </c>
      <c r="E559" s="252" t="s">
        <v>343</v>
      </c>
      <c r="F559" s="61" t="s">
        <v>913</v>
      </c>
      <c r="G559" s="61" t="s">
        <v>44</v>
      </c>
      <c r="H559" s="108" t="s">
        <v>45</v>
      </c>
      <c r="I559" s="61" t="s">
        <v>53</v>
      </c>
      <c r="J559" s="61" t="s">
        <v>54</v>
      </c>
    </row>
    <row r="560" spans="1:10" s="309" customFormat="1" x14ac:dyDescent="0.2">
      <c r="A560" s="575" t="s">
        <v>1393</v>
      </c>
      <c r="B560" s="65"/>
      <c r="C560" s="268" t="s">
        <v>1392</v>
      </c>
      <c r="D560" s="470" t="s">
        <v>276</v>
      </c>
      <c r="E560" s="577" t="s">
        <v>343</v>
      </c>
      <c r="F560" s="387" t="s">
        <v>343</v>
      </c>
      <c r="G560" s="387" t="s">
        <v>44</v>
      </c>
      <c r="H560" s="568" t="s">
        <v>45</v>
      </c>
      <c r="I560" s="387" t="s">
        <v>46</v>
      </c>
      <c r="J560" s="387" t="s">
        <v>47</v>
      </c>
    </row>
    <row r="561" spans="1:10" s="59" customFormat="1" x14ac:dyDescent="0.2">
      <c r="A561" s="65" t="s">
        <v>1394</v>
      </c>
      <c r="B561" s="80" t="s">
        <v>1395</v>
      </c>
      <c r="C561" s="73" t="s">
        <v>1396</v>
      </c>
      <c r="D561" s="73" t="s">
        <v>260</v>
      </c>
      <c r="E561" s="74" t="s">
        <v>1397</v>
      </c>
      <c r="F561" s="74" t="s">
        <v>1397</v>
      </c>
      <c r="G561" s="74" t="s">
        <v>44</v>
      </c>
      <c r="H561" s="74" t="s">
        <v>45</v>
      </c>
      <c r="I561" s="74" t="s">
        <v>46</v>
      </c>
      <c r="J561" s="74" t="s">
        <v>47</v>
      </c>
    </row>
    <row r="562" spans="1:10" s="86" customFormat="1" x14ac:dyDescent="0.2">
      <c r="A562" s="65" t="s">
        <v>1398</v>
      </c>
      <c r="B562" s="80" t="s">
        <v>1399</v>
      </c>
      <c r="C562" s="73" t="s">
        <v>1400</v>
      </c>
      <c r="D562" s="73" t="s">
        <v>260</v>
      </c>
      <c r="E562" s="74" t="s">
        <v>1397</v>
      </c>
      <c r="F562" s="74" t="s">
        <v>1397</v>
      </c>
      <c r="G562" s="74" t="s">
        <v>44</v>
      </c>
      <c r="H562" s="74" t="s">
        <v>45</v>
      </c>
      <c r="I562" s="74" t="s">
        <v>46</v>
      </c>
      <c r="J562" s="74" t="s">
        <v>47</v>
      </c>
    </row>
    <row r="563" spans="1:10" s="59" customFormat="1" x14ac:dyDescent="0.2">
      <c r="A563" s="65" t="s">
        <v>1401</v>
      </c>
      <c r="B563" s="80" t="s">
        <v>1402</v>
      </c>
      <c r="C563" s="73" t="s">
        <v>1403</v>
      </c>
      <c r="D563" s="73" t="s">
        <v>260</v>
      </c>
      <c r="E563" s="74" t="s">
        <v>266</v>
      </c>
      <c r="F563" s="74" t="s">
        <v>266</v>
      </c>
      <c r="G563" s="74" t="s">
        <v>44</v>
      </c>
      <c r="H563" s="74" t="s">
        <v>45</v>
      </c>
      <c r="I563" s="74" t="s">
        <v>46</v>
      </c>
      <c r="J563" s="74" t="s">
        <v>47</v>
      </c>
    </row>
    <row r="564" spans="1:10" s="86" customFormat="1" x14ac:dyDescent="0.2">
      <c r="A564" s="65" t="s">
        <v>1404</v>
      </c>
      <c r="B564" s="80" t="s">
        <v>1405</v>
      </c>
      <c r="C564" s="73" t="s">
        <v>1406</v>
      </c>
      <c r="D564" s="73" t="s">
        <v>260</v>
      </c>
      <c r="E564" s="74" t="s">
        <v>266</v>
      </c>
      <c r="F564" s="74" t="s">
        <v>266</v>
      </c>
      <c r="G564" s="74" t="s">
        <v>44</v>
      </c>
      <c r="H564" s="74" t="s">
        <v>45</v>
      </c>
      <c r="I564" s="74" t="s">
        <v>46</v>
      </c>
      <c r="J564" s="74" t="s">
        <v>47</v>
      </c>
    </row>
    <row r="565" spans="1:10" s="86" customFormat="1" x14ac:dyDescent="0.2">
      <c r="A565" s="123" t="s">
        <v>1407</v>
      </c>
      <c r="B565" s="80"/>
      <c r="C565" s="91" t="s">
        <v>1408</v>
      </c>
      <c r="D565" s="91" t="s">
        <v>108</v>
      </c>
      <c r="E565" s="85" t="s">
        <v>529</v>
      </c>
      <c r="F565" s="85" t="s">
        <v>530</v>
      </c>
      <c r="G565" s="85" t="s">
        <v>44</v>
      </c>
      <c r="H565" s="343" t="s">
        <v>45</v>
      </c>
      <c r="I565" s="85" t="s">
        <v>53</v>
      </c>
      <c r="J565" s="85" t="s">
        <v>62</v>
      </c>
    </row>
    <row r="566" spans="1:10" s="59" customFormat="1" x14ac:dyDescent="0.2">
      <c r="A566" s="63" t="s">
        <v>1409</v>
      </c>
      <c r="B566" s="80" t="s">
        <v>1410</v>
      </c>
      <c r="C566" s="73" t="s">
        <v>1411</v>
      </c>
      <c r="D566" s="73" t="s">
        <v>350</v>
      </c>
      <c r="E566" s="74" t="s">
        <v>1412</v>
      </c>
      <c r="F566" s="74" t="s">
        <v>1412</v>
      </c>
      <c r="G566" s="74" t="s">
        <v>44</v>
      </c>
      <c r="H566" s="74" t="s">
        <v>45</v>
      </c>
      <c r="I566" s="74" t="s">
        <v>46</v>
      </c>
      <c r="J566" s="74" t="s">
        <v>47</v>
      </c>
    </row>
    <row r="567" spans="1:10" s="309" customFormat="1" x14ac:dyDescent="0.2">
      <c r="A567" s="80" t="s">
        <v>1413</v>
      </c>
      <c r="B567" s="80"/>
      <c r="C567" s="127" t="s">
        <v>1414</v>
      </c>
      <c r="D567" s="127" t="s">
        <v>1415</v>
      </c>
      <c r="E567" s="61" t="s">
        <v>1416</v>
      </c>
      <c r="F567" s="61"/>
      <c r="G567" s="61" t="s">
        <v>92</v>
      </c>
      <c r="H567" s="108" t="s">
        <v>80</v>
      </c>
      <c r="I567" s="61" t="s">
        <v>173</v>
      </c>
      <c r="J567" s="61" t="s">
        <v>174</v>
      </c>
    </row>
    <row r="568" spans="1:10" s="45" customFormat="1" x14ac:dyDescent="0.2">
      <c r="A568" s="226" t="s">
        <v>1326</v>
      </c>
      <c r="B568" s="224" t="s">
        <v>1327</v>
      </c>
      <c r="C568" s="197" t="s">
        <v>1328</v>
      </c>
      <c r="D568" s="197" t="s">
        <v>586</v>
      </c>
      <c r="E568" s="196" t="s">
        <v>1329</v>
      </c>
      <c r="F568" s="196" t="s">
        <v>1330</v>
      </c>
      <c r="G568" s="196" t="s">
        <v>44</v>
      </c>
      <c r="H568" s="238" t="s">
        <v>45</v>
      </c>
      <c r="I568" s="196" t="s">
        <v>53</v>
      </c>
      <c r="J568" s="196" t="s">
        <v>54</v>
      </c>
    </row>
    <row r="569" spans="1:10" s="59" customFormat="1" x14ac:dyDescent="0.2">
      <c r="A569" s="84" t="s">
        <v>1417</v>
      </c>
      <c r="B569" s="84"/>
      <c r="C569" s="91" t="s">
        <v>1418</v>
      </c>
      <c r="D569" s="91" t="s">
        <v>586</v>
      </c>
      <c r="E569" s="85" t="s">
        <v>132</v>
      </c>
      <c r="F569" s="85" t="s">
        <v>132</v>
      </c>
      <c r="G569" s="85" t="s">
        <v>92</v>
      </c>
      <c r="H569" s="343" t="s">
        <v>45</v>
      </c>
      <c r="I569" s="85" t="s">
        <v>46</v>
      </c>
      <c r="J569" s="85" t="s">
        <v>47</v>
      </c>
    </row>
    <row r="570" spans="1:10" s="59" customFormat="1" x14ac:dyDescent="0.2">
      <c r="A570" s="66" t="s">
        <v>1419</v>
      </c>
      <c r="B570" s="80"/>
      <c r="C570" s="72" t="s">
        <v>1420</v>
      </c>
      <c r="D570" s="72" t="s">
        <v>89</v>
      </c>
      <c r="E570" s="61" t="s">
        <v>1078</v>
      </c>
      <c r="F570" s="61" t="s">
        <v>1421</v>
      </c>
      <c r="G570" s="61" t="s">
        <v>92</v>
      </c>
      <c r="H570" s="108" t="s">
        <v>45</v>
      </c>
      <c r="I570" s="61" t="s">
        <v>745</v>
      </c>
      <c r="J570" s="61" t="s">
        <v>746</v>
      </c>
    </row>
    <row r="571" spans="1:10" s="309" customFormat="1" x14ac:dyDescent="0.2">
      <c r="A571" s="84" t="s">
        <v>1422</v>
      </c>
      <c r="B571" s="80" t="s">
        <v>1423</v>
      </c>
      <c r="C571" s="73" t="s">
        <v>1424</v>
      </c>
      <c r="D571" s="73" t="s">
        <v>350</v>
      </c>
      <c r="E571" s="74" t="s">
        <v>1047</v>
      </c>
      <c r="F571" s="74" t="s">
        <v>1047</v>
      </c>
      <c r="G571" s="74" t="s">
        <v>44</v>
      </c>
      <c r="H571" s="74" t="s">
        <v>45</v>
      </c>
      <c r="I571" s="74" t="s">
        <v>46</v>
      </c>
      <c r="J571" s="74" t="s">
        <v>47</v>
      </c>
    </row>
    <row r="572" spans="1:10" s="25" customFormat="1" x14ac:dyDescent="0.2">
      <c r="A572" s="348" t="s">
        <v>1425</v>
      </c>
      <c r="B572" s="495" t="s">
        <v>1426</v>
      </c>
      <c r="C572" s="280" t="s">
        <v>1427</v>
      </c>
      <c r="D572" s="280" t="s">
        <v>350</v>
      </c>
      <c r="E572" s="279" t="s">
        <v>1428</v>
      </c>
      <c r="F572" s="279" t="s">
        <v>1428</v>
      </c>
      <c r="G572" s="279" t="s">
        <v>44</v>
      </c>
      <c r="H572" s="349" t="s">
        <v>45</v>
      </c>
      <c r="I572" s="279" t="s">
        <v>46</v>
      </c>
      <c r="J572" s="279" t="s">
        <v>47</v>
      </c>
    </row>
    <row r="573" spans="1:10" s="25" customFormat="1" x14ac:dyDescent="0.2">
      <c r="A573" s="80" t="s">
        <v>1429</v>
      </c>
      <c r="B573" s="80"/>
      <c r="C573" s="127" t="s">
        <v>1430</v>
      </c>
      <c r="D573" s="127" t="s">
        <v>1431</v>
      </c>
      <c r="E573" s="61" t="s">
        <v>1432</v>
      </c>
      <c r="F573" s="61" t="s">
        <v>133</v>
      </c>
      <c r="G573" s="61" t="s">
        <v>92</v>
      </c>
      <c r="H573" s="108" t="s">
        <v>80</v>
      </c>
      <c r="I573" s="61" t="s">
        <v>140</v>
      </c>
      <c r="J573" s="61" t="s">
        <v>82</v>
      </c>
    </row>
    <row r="574" spans="1:10" s="385" customFormat="1" x14ac:dyDescent="0.2">
      <c r="A574" s="80" t="s">
        <v>1433</v>
      </c>
      <c r="B574" s="80"/>
      <c r="C574" s="127" t="s">
        <v>1430</v>
      </c>
      <c r="D574" s="127" t="s">
        <v>1431</v>
      </c>
      <c r="E574" s="61" t="s">
        <v>1432</v>
      </c>
      <c r="F574" s="61" t="s">
        <v>133</v>
      </c>
      <c r="G574" s="61" t="s">
        <v>92</v>
      </c>
      <c r="H574" s="108" t="s">
        <v>80</v>
      </c>
      <c r="I574" s="61" t="s">
        <v>140</v>
      </c>
      <c r="J574" s="61" t="s">
        <v>245</v>
      </c>
    </row>
    <row r="575" spans="1:10" s="202" customFormat="1" x14ac:dyDescent="0.2">
      <c r="A575" s="80" t="s">
        <v>1434</v>
      </c>
      <c r="B575" s="80"/>
      <c r="C575" s="127" t="s">
        <v>1430</v>
      </c>
      <c r="D575" s="127" t="s">
        <v>1431</v>
      </c>
      <c r="E575" s="61" t="s">
        <v>1432</v>
      </c>
      <c r="F575" s="61" t="s">
        <v>132</v>
      </c>
      <c r="G575" s="61" t="s">
        <v>92</v>
      </c>
      <c r="H575" s="108" t="s">
        <v>80</v>
      </c>
      <c r="I575" s="61" t="s">
        <v>173</v>
      </c>
      <c r="J575" s="61" t="s">
        <v>174</v>
      </c>
    </row>
    <row r="576" spans="1:10" s="160" customFormat="1" x14ac:dyDescent="0.2">
      <c r="A576" s="80" t="s">
        <v>1435</v>
      </c>
      <c r="B576" s="80"/>
      <c r="C576" s="127" t="s">
        <v>1436</v>
      </c>
      <c r="D576" s="127" t="s">
        <v>1431</v>
      </c>
      <c r="E576" s="61" t="s">
        <v>1432</v>
      </c>
      <c r="F576" s="61" t="s">
        <v>132</v>
      </c>
      <c r="G576" s="196" t="s">
        <v>92</v>
      </c>
      <c r="H576" s="61" t="s">
        <v>172</v>
      </c>
      <c r="I576" s="316" t="s">
        <v>173</v>
      </c>
      <c r="J576" s="196" t="s">
        <v>174</v>
      </c>
    </row>
    <row r="577" spans="1:10" s="119" customFormat="1" x14ac:dyDescent="0.2">
      <c r="A577" s="80" t="s">
        <v>1437</v>
      </c>
      <c r="B577" s="80"/>
      <c r="C577" s="127" t="s">
        <v>1438</v>
      </c>
      <c r="D577" s="127" t="s">
        <v>89</v>
      </c>
      <c r="E577" s="61" t="s">
        <v>1439</v>
      </c>
      <c r="F577" s="61" t="s">
        <v>315</v>
      </c>
      <c r="G577" s="61" t="s">
        <v>79</v>
      </c>
      <c r="H577" s="108" t="s">
        <v>80</v>
      </c>
      <c r="I577" s="61" t="s">
        <v>1249</v>
      </c>
      <c r="J577" s="61" t="s">
        <v>82</v>
      </c>
    </row>
    <row r="578" spans="1:10" s="125" customFormat="1" x14ac:dyDescent="0.2">
      <c r="A578" s="84" t="s">
        <v>1417</v>
      </c>
      <c r="B578" s="84"/>
      <c r="C578" s="91" t="s">
        <v>1418</v>
      </c>
      <c r="D578" s="91" t="s">
        <v>586</v>
      </c>
      <c r="E578" s="85" t="s">
        <v>132</v>
      </c>
      <c r="F578" s="85" t="s">
        <v>132</v>
      </c>
      <c r="G578" s="85" t="s">
        <v>92</v>
      </c>
      <c r="H578" s="343" t="s">
        <v>45</v>
      </c>
      <c r="I578" s="85" t="s">
        <v>46</v>
      </c>
      <c r="J578" s="85" t="s">
        <v>47</v>
      </c>
    </row>
    <row r="579" spans="1:10" s="128" customFormat="1" x14ac:dyDescent="0.2">
      <c r="A579" s="226" t="s">
        <v>1440</v>
      </c>
      <c r="B579" s="226"/>
      <c r="C579" s="197" t="s">
        <v>1441</v>
      </c>
      <c r="D579" s="197" t="s">
        <v>586</v>
      </c>
      <c r="E579" s="196" t="s">
        <v>631</v>
      </c>
      <c r="F579" s="196" t="s">
        <v>631</v>
      </c>
      <c r="G579" s="196" t="s">
        <v>92</v>
      </c>
      <c r="H579" s="238" t="s">
        <v>45</v>
      </c>
      <c r="I579" s="196" t="s">
        <v>46</v>
      </c>
      <c r="J579" s="196" t="s">
        <v>47</v>
      </c>
    </row>
    <row r="580" spans="1:10" s="86" customFormat="1" x14ac:dyDescent="0.2">
      <c r="A580" s="84" t="s">
        <v>1442</v>
      </c>
      <c r="B580" s="80" t="s">
        <v>1443</v>
      </c>
      <c r="C580" s="91" t="s">
        <v>1444</v>
      </c>
      <c r="D580" s="72" t="s">
        <v>405</v>
      </c>
      <c r="E580" s="61" t="s">
        <v>1445</v>
      </c>
      <c r="F580" s="61" t="s">
        <v>909</v>
      </c>
      <c r="G580" s="61" t="s">
        <v>44</v>
      </c>
      <c r="H580" s="108" t="s">
        <v>45</v>
      </c>
      <c r="I580" s="61" t="s">
        <v>67</v>
      </c>
      <c r="J580" s="61" t="s">
        <v>68</v>
      </c>
    </row>
    <row r="581" spans="1:10" s="46" customFormat="1" x14ac:dyDescent="0.2">
      <c r="A581" s="64" t="s">
        <v>1446</v>
      </c>
      <c r="B581" s="80"/>
      <c r="C581" s="781" t="s">
        <v>1444</v>
      </c>
      <c r="D581" s="71" t="s">
        <v>405</v>
      </c>
      <c r="E581" s="58" t="s">
        <v>1445</v>
      </c>
      <c r="F581" s="58" t="s">
        <v>909</v>
      </c>
      <c r="G581" s="58" t="s">
        <v>44</v>
      </c>
      <c r="H581" s="57" t="s">
        <v>45</v>
      </c>
      <c r="I581" s="58" t="s">
        <v>53</v>
      </c>
      <c r="J581" s="58" t="s">
        <v>57</v>
      </c>
    </row>
    <row r="582" spans="1:10" s="59" customFormat="1" x14ac:dyDescent="0.2">
      <c r="A582" s="64" t="s">
        <v>1447</v>
      </c>
      <c r="B582" s="80"/>
      <c r="C582" s="73" t="s">
        <v>1448</v>
      </c>
      <c r="D582" s="73" t="s">
        <v>1201</v>
      </c>
      <c r="E582" s="74" t="s">
        <v>1449</v>
      </c>
      <c r="F582" s="74" t="s">
        <v>1449</v>
      </c>
      <c r="G582" s="74" t="s">
        <v>44</v>
      </c>
      <c r="H582" s="74" t="s">
        <v>45</v>
      </c>
      <c r="I582" s="74" t="s">
        <v>46</v>
      </c>
      <c r="J582" s="74" t="s">
        <v>47</v>
      </c>
    </row>
    <row r="583" spans="1:10" s="278" customFormat="1" x14ac:dyDescent="0.2">
      <c r="A583" s="64" t="s">
        <v>1450</v>
      </c>
      <c r="B583" s="80"/>
      <c r="C583" s="71" t="s">
        <v>1451</v>
      </c>
      <c r="D583" s="71" t="s">
        <v>338</v>
      </c>
      <c r="E583" s="58" t="s">
        <v>119</v>
      </c>
      <c r="F583" s="58" t="s">
        <v>119</v>
      </c>
      <c r="G583" s="58" t="s">
        <v>44</v>
      </c>
      <c r="H583" s="57" t="s">
        <v>45</v>
      </c>
      <c r="I583" s="58" t="s">
        <v>46</v>
      </c>
      <c r="J583" s="58" t="s">
        <v>47</v>
      </c>
    </row>
    <row r="584" spans="1:10" s="46" customFormat="1" x14ac:dyDescent="0.2">
      <c r="A584" s="64" t="s">
        <v>1452</v>
      </c>
      <c r="B584" s="80"/>
      <c r="C584" s="71" t="s">
        <v>1453</v>
      </c>
      <c r="D584" s="71" t="s">
        <v>338</v>
      </c>
      <c r="E584" s="58" t="s">
        <v>119</v>
      </c>
      <c r="F584" s="58" t="s">
        <v>119</v>
      </c>
      <c r="G584" s="58" t="s">
        <v>44</v>
      </c>
      <c r="H584" s="57" t="s">
        <v>45</v>
      </c>
      <c r="I584" s="58" t="s">
        <v>46</v>
      </c>
      <c r="J584" s="58" t="s">
        <v>47</v>
      </c>
    </row>
    <row r="585" spans="1:10" s="46" customFormat="1" x14ac:dyDescent="0.2">
      <c r="A585" s="66" t="s">
        <v>1454</v>
      </c>
      <c r="B585" s="123"/>
      <c r="C585" s="91" t="s">
        <v>1455</v>
      </c>
      <c r="D585" s="91" t="s">
        <v>89</v>
      </c>
      <c r="E585" s="85" t="s">
        <v>1456</v>
      </c>
      <c r="F585" s="85" t="s">
        <v>474</v>
      </c>
      <c r="G585" s="85" t="s">
        <v>79</v>
      </c>
      <c r="H585" s="343" t="s">
        <v>80</v>
      </c>
      <c r="I585" s="387" t="s">
        <v>1249</v>
      </c>
      <c r="J585" s="85" t="s">
        <v>245</v>
      </c>
    </row>
    <row r="586" spans="1:10" s="86" customFormat="1" x14ac:dyDescent="0.2">
      <c r="A586" s="64" t="s">
        <v>1457</v>
      </c>
      <c r="B586" s="67"/>
      <c r="C586" s="71" t="s">
        <v>1458</v>
      </c>
      <c r="D586" s="71" t="s">
        <v>89</v>
      </c>
      <c r="E586" s="58" t="s">
        <v>1459</v>
      </c>
      <c r="F586" s="58" t="s">
        <v>1460</v>
      </c>
      <c r="G586" s="58" t="s">
        <v>92</v>
      </c>
      <c r="H586" s="57" t="s">
        <v>45</v>
      </c>
      <c r="I586" s="58" t="s">
        <v>53</v>
      </c>
      <c r="J586" s="58" t="s">
        <v>282</v>
      </c>
    </row>
    <row r="587" spans="1:10" s="59" customFormat="1" x14ac:dyDescent="0.2">
      <c r="A587" s="66" t="s">
        <v>1461</v>
      </c>
      <c r="B587" s="80"/>
      <c r="C587" s="72" t="s">
        <v>1458</v>
      </c>
      <c r="D587" s="72" t="s">
        <v>89</v>
      </c>
      <c r="E587" s="61" t="s">
        <v>1459</v>
      </c>
      <c r="F587" s="61" t="s">
        <v>1460</v>
      </c>
      <c r="G587" s="61" t="s">
        <v>92</v>
      </c>
      <c r="H587" s="108" t="s">
        <v>45</v>
      </c>
      <c r="I587" s="61" t="s">
        <v>53</v>
      </c>
      <c r="J587" s="61" t="s">
        <v>54</v>
      </c>
    </row>
    <row r="588" spans="1:10" s="59" customFormat="1" ht="16" x14ac:dyDescent="0.2">
      <c r="A588" s="66" t="s">
        <v>1462</v>
      </c>
      <c r="B588" s="802"/>
      <c r="C588" s="72" t="s">
        <v>1463</v>
      </c>
      <c r="D588" s="72" t="s">
        <v>276</v>
      </c>
      <c r="E588" s="61" t="s">
        <v>171</v>
      </c>
      <c r="F588" s="61" t="s">
        <v>177</v>
      </c>
      <c r="G588" s="61" t="s">
        <v>44</v>
      </c>
      <c r="H588" s="108" t="s">
        <v>45</v>
      </c>
      <c r="I588" s="61" t="s">
        <v>46</v>
      </c>
      <c r="J588" s="61" t="s">
        <v>54</v>
      </c>
    </row>
    <row r="589" spans="1:10" s="59" customFormat="1" ht="16" x14ac:dyDescent="0.2">
      <c r="A589" s="66" t="s">
        <v>1464</v>
      </c>
      <c r="B589" s="802"/>
      <c r="C589" s="72" t="s">
        <v>1463</v>
      </c>
      <c r="D589" s="72" t="s">
        <v>276</v>
      </c>
      <c r="E589" s="61" t="s">
        <v>171</v>
      </c>
      <c r="F589" s="61" t="s">
        <v>177</v>
      </c>
      <c r="G589" s="61" t="s">
        <v>44</v>
      </c>
      <c r="H589" s="108" t="s">
        <v>45</v>
      </c>
      <c r="I589" s="61" t="s">
        <v>46</v>
      </c>
      <c r="J589" s="61" t="s">
        <v>57</v>
      </c>
    </row>
    <row r="590" spans="1:10" s="86" customFormat="1" ht="16" x14ac:dyDescent="0.2">
      <c r="A590" s="84" t="s">
        <v>1465</v>
      </c>
      <c r="B590" s="780" t="s">
        <v>1466</v>
      </c>
      <c r="C590" s="91" t="s">
        <v>1463</v>
      </c>
      <c r="D590" s="91" t="s">
        <v>276</v>
      </c>
      <c r="E590" s="85" t="s">
        <v>171</v>
      </c>
      <c r="F590" s="85" t="s">
        <v>171</v>
      </c>
      <c r="G590" s="85" t="s">
        <v>44</v>
      </c>
      <c r="H590" s="343" t="s">
        <v>45</v>
      </c>
      <c r="I590" s="85" t="s">
        <v>46</v>
      </c>
      <c r="J590" s="85" t="s">
        <v>47</v>
      </c>
    </row>
    <row r="591" spans="1:10" s="86" customFormat="1" ht="16" x14ac:dyDescent="0.2">
      <c r="A591" s="66" t="s">
        <v>1467</v>
      </c>
      <c r="B591" s="802"/>
      <c r="C591" s="72" t="s">
        <v>1463</v>
      </c>
      <c r="D591" s="72" t="s">
        <v>276</v>
      </c>
      <c r="E591" s="61" t="s">
        <v>171</v>
      </c>
      <c r="F591" s="61" t="s">
        <v>171</v>
      </c>
      <c r="G591" s="61" t="s">
        <v>44</v>
      </c>
      <c r="H591" s="108" t="s">
        <v>45</v>
      </c>
      <c r="I591" s="61" t="s">
        <v>46</v>
      </c>
      <c r="J591" s="61" t="s">
        <v>62</v>
      </c>
    </row>
    <row r="592" spans="1:10" s="86" customFormat="1" x14ac:dyDescent="0.2">
      <c r="A592" s="66" t="s">
        <v>1468</v>
      </c>
      <c r="B592" s="80"/>
      <c r="C592" s="72" t="s">
        <v>1469</v>
      </c>
      <c r="D592" s="72" t="s">
        <v>276</v>
      </c>
      <c r="E592" s="61" t="s">
        <v>171</v>
      </c>
      <c r="F592" s="61" t="s">
        <v>177</v>
      </c>
      <c r="G592" s="61" t="s">
        <v>44</v>
      </c>
      <c r="H592" s="108" t="s">
        <v>45</v>
      </c>
      <c r="I592" s="61" t="s">
        <v>53</v>
      </c>
      <c r="J592" s="61" t="s">
        <v>54</v>
      </c>
    </row>
    <row r="593" spans="1:10" s="86" customFormat="1" x14ac:dyDescent="0.2">
      <c r="A593" s="84" t="s">
        <v>1470</v>
      </c>
      <c r="B593" s="123"/>
      <c r="C593" s="91" t="s">
        <v>1469</v>
      </c>
      <c r="D593" s="91" t="s">
        <v>276</v>
      </c>
      <c r="E593" s="85" t="s">
        <v>171</v>
      </c>
      <c r="F593" s="85" t="s">
        <v>171</v>
      </c>
      <c r="G593" s="85" t="s">
        <v>44</v>
      </c>
      <c r="H593" s="343" t="s">
        <v>45</v>
      </c>
      <c r="I593" s="85" t="s">
        <v>46</v>
      </c>
      <c r="J593" s="85" t="s">
        <v>47</v>
      </c>
    </row>
    <row r="594" spans="1:10" s="86" customFormat="1" x14ac:dyDescent="0.2">
      <c r="A594" s="66" t="s">
        <v>1471</v>
      </c>
      <c r="B594" s="80"/>
      <c r="C594" s="72" t="s">
        <v>1469</v>
      </c>
      <c r="D594" s="72" t="s">
        <v>276</v>
      </c>
      <c r="E594" s="61" t="s">
        <v>171</v>
      </c>
      <c r="F594" s="61" t="s">
        <v>177</v>
      </c>
      <c r="G594" s="61" t="s">
        <v>44</v>
      </c>
      <c r="H594" s="108" t="s">
        <v>45</v>
      </c>
      <c r="I594" s="61" t="s">
        <v>53</v>
      </c>
      <c r="J594" s="61" t="s">
        <v>62</v>
      </c>
    </row>
    <row r="595" spans="1:10" s="46" customFormat="1" x14ac:dyDescent="0.2">
      <c r="A595" s="65" t="s">
        <v>1472</v>
      </c>
      <c r="B595" s="80"/>
      <c r="C595" s="91" t="s">
        <v>1473</v>
      </c>
      <c r="D595" s="91" t="s">
        <v>808</v>
      </c>
      <c r="E595" s="85" t="s">
        <v>1474</v>
      </c>
      <c r="F595" s="85"/>
      <c r="G595" s="58" t="s">
        <v>92</v>
      </c>
      <c r="H595" s="57" t="s">
        <v>80</v>
      </c>
      <c r="I595" s="85" t="s">
        <v>140</v>
      </c>
      <c r="J595" s="85" t="s">
        <v>82</v>
      </c>
    </row>
    <row r="596" spans="1:10" s="86" customFormat="1" x14ac:dyDescent="0.2">
      <c r="A596" s="65" t="s">
        <v>1475</v>
      </c>
      <c r="B596" s="80"/>
      <c r="C596" s="91" t="s">
        <v>1473</v>
      </c>
      <c r="D596" s="91" t="s">
        <v>808</v>
      </c>
      <c r="E596" s="85" t="s">
        <v>1474</v>
      </c>
      <c r="F596" s="85"/>
      <c r="G596" s="58" t="s">
        <v>92</v>
      </c>
      <c r="H596" s="57" t="s">
        <v>80</v>
      </c>
      <c r="I596" s="85" t="s">
        <v>140</v>
      </c>
      <c r="J596" s="85" t="s">
        <v>245</v>
      </c>
    </row>
    <row r="597" spans="1:10" s="46" customFormat="1" x14ac:dyDescent="0.2">
      <c r="A597" s="67" t="s">
        <v>1476</v>
      </c>
      <c r="B597" s="80"/>
      <c r="C597" s="71" t="s">
        <v>1477</v>
      </c>
      <c r="D597" s="71" t="s">
        <v>405</v>
      </c>
      <c r="E597" s="58" t="s">
        <v>86</v>
      </c>
      <c r="F597" s="58" t="s">
        <v>86</v>
      </c>
      <c r="G597" s="58" t="s">
        <v>44</v>
      </c>
      <c r="H597" s="57" t="s">
        <v>45</v>
      </c>
      <c r="I597" s="58" t="s">
        <v>46</v>
      </c>
      <c r="J597" s="58" t="s">
        <v>47</v>
      </c>
    </row>
    <row r="598" spans="1:10" s="86" customFormat="1" x14ac:dyDescent="0.2">
      <c r="A598" s="67" t="s">
        <v>1476</v>
      </c>
      <c r="B598" s="80"/>
      <c r="C598" s="71" t="s">
        <v>1477</v>
      </c>
      <c r="D598" s="71" t="s">
        <v>405</v>
      </c>
      <c r="E598" s="58" t="s">
        <v>86</v>
      </c>
      <c r="F598" s="58" t="s">
        <v>86</v>
      </c>
      <c r="G598" s="58" t="s">
        <v>44</v>
      </c>
      <c r="H598" s="57" t="s">
        <v>45</v>
      </c>
      <c r="I598" s="58" t="s">
        <v>46</v>
      </c>
      <c r="J598" s="58" t="s">
        <v>47</v>
      </c>
    </row>
    <row r="599" spans="1:10" s="59" customFormat="1" x14ac:dyDescent="0.2">
      <c r="A599" s="348" t="s">
        <v>1478</v>
      </c>
      <c r="B599" s="80"/>
      <c r="C599" s="280" t="s">
        <v>1479</v>
      </c>
      <c r="D599" s="280" t="s">
        <v>405</v>
      </c>
      <c r="E599" s="279" t="s">
        <v>439</v>
      </c>
      <c r="F599" s="279" t="s">
        <v>439</v>
      </c>
      <c r="G599" s="279" t="s">
        <v>44</v>
      </c>
      <c r="H599" s="349" t="s">
        <v>45</v>
      </c>
      <c r="I599" s="279" t="s">
        <v>46</v>
      </c>
      <c r="J599" s="279" t="s">
        <v>47</v>
      </c>
    </row>
    <row r="600" spans="1:10" s="46" customFormat="1" x14ac:dyDescent="0.2">
      <c r="A600" s="348" t="s">
        <v>1480</v>
      </c>
      <c r="B600" s="80"/>
      <c r="C600" s="280" t="s">
        <v>1481</v>
      </c>
      <c r="D600" s="280" t="s">
        <v>405</v>
      </c>
      <c r="E600" s="279" t="s">
        <v>439</v>
      </c>
      <c r="F600" s="279" t="s">
        <v>439</v>
      </c>
      <c r="G600" s="279" t="s">
        <v>44</v>
      </c>
      <c r="H600" s="349" t="s">
        <v>45</v>
      </c>
      <c r="I600" s="279" t="s">
        <v>46</v>
      </c>
      <c r="J600" s="279" t="s">
        <v>47</v>
      </c>
    </row>
    <row r="601" spans="1:10" s="86" customFormat="1" x14ac:dyDescent="0.2">
      <c r="A601" s="112" t="s">
        <v>1482</v>
      </c>
      <c r="B601" s="80" t="s">
        <v>1483</v>
      </c>
      <c r="C601" s="112" t="s">
        <v>1484</v>
      </c>
      <c r="D601" s="116" t="s">
        <v>412</v>
      </c>
      <c r="E601" s="111" t="s">
        <v>368</v>
      </c>
      <c r="F601" s="111" t="s">
        <v>368</v>
      </c>
      <c r="G601" s="111" t="s">
        <v>44</v>
      </c>
      <c r="H601" s="111" t="s">
        <v>45</v>
      </c>
      <c r="I601" s="111" t="s">
        <v>46</v>
      </c>
      <c r="J601" s="111" t="s">
        <v>47</v>
      </c>
    </row>
    <row r="602" spans="1:10" s="59" customFormat="1" x14ac:dyDescent="0.2">
      <c r="A602" s="173" t="s">
        <v>1485</v>
      </c>
      <c r="B602" s="80" t="s">
        <v>1486</v>
      </c>
      <c r="C602" s="158" t="s">
        <v>1487</v>
      </c>
      <c r="D602" s="158" t="s">
        <v>412</v>
      </c>
      <c r="E602" s="157" t="s">
        <v>368</v>
      </c>
      <c r="F602" s="157" t="s">
        <v>368</v>
      </c>
      <c r="G602" s="157" t="s">
        <v>92</v>
      </c>
      <c r="H602" s="157" t="s">
        <v>45</v>
      </c>
      <c r="I602" s="157" t="s">
        <v>46</v>
      </c>
      <c r="J602" s="157" t="s">
        <v>47</v>
      </c>
    </row>
    <row r="603" spans="1:10" s="86" customFormat="1" x14ac:dyDescent="0.2">
      <c r="A603" s="165" t="s">
        <v>1488</v>
      </c>
      <c r="B603" s="80"/>
      <c r="C603" s="158" t="s">
        <v>1489</v>
      </c>
      <c r="D603" s="158" t="s">
        <v>412</v>
      </c>
      <c r="E603" s="157" t="s">
        <v>368</v>
      </c>
      <c r="F603" s="157" t="s">
        <v>368</v>
      </c>
      <c r="G603" s="157" t="s">
        <v>44</v>
      </c>
      <c r="H603" s="157" t="s">
        <v>45</v>
      </c>
      <c r="I603" s="157" t="s">
        <v>46</v>
      </c>
      <c r="J603" s="157" t="s">
        <v>47</v>
      </c>
    </row>
    <row r="604" spans="1:10" s="59" customFormat="1" x14ac:dyDescent="0.2">
      <c r="A604" s="66" t="s">
        <v>1490</v>
      </c>
      <c r="B604" s="80"/>
      <c r="C604" s="72" t="s">
        <v>1491</v>
      </c>
      <c r="D604" s="197" t="s">
        <v>586</v>
      </c>
      <c r="E604" s="196" t="s">
        <v>119</v>
      </c>
      <c r="F604" s="196" t="s">
        <v>240</v>
      </c>
      <c r="G604" s="196" t="s">
        <v>92</v>
      </c>
      <c r="H604" s="238" t="s">
        <v>45</v>
      </c>
      <c r="I604" s="196" t="s">
        <v>67</v>
      </c>
      <c r="J604" s="196" t="s">
        <v>68</v>
      </c>
    </row>
    <row r="605" spans="1:10" s="46" customFormat="1" x14ac:dyDescent="0.2">
      <c r="A605" s="66" t="s">
        <v>1492</v>
      </c>
      <c r="B605" s="80"/>
      <c r="C605" s="72" t="s">
        <v>1491</v>
      </c>
      <c r="D605" s="197" t="s">
        <v>586</v>
      </c>
      <c r="E605" s="196" t="s">
        <v>119</v>
      </c>
      <c r="F605" s="196" t="s">
        <v>1493</v>
      </c>
      <c r="G605" s="196" t="s">
        <v>92</v>
      </c>
      <c r="H605" s="238" t="s">
        <v>45</v>
      </c>
      <c r="I605" s="196" t="s">
        <v>53</v>
      </c>
      <c r="J605" s="196" t="s">
        <v>54</v>
      </c>
    </row>
    <row r="606" spans="1:10" s="59" customFormat="1" x14ac:dyDescent="0.2">
      <c r="A606" s="582" t="s">
        <v>1494</v>
      </c>
      <c r="B606" s="571"/>
      <c r="C606" s="572" t="s">
        <v>1491</v>
      </c>
      <c r="D606" s="572" t="s">
        <v>586</v>
      </c>
      <c r="E606" s="570" t="s">
        <v>119</v>
      </c>
      <c r="F606" s="570" t="s">
        <v>119</v>
      </c>
      <c r="G606" s="570" t="s">
        <v>92</v>
      </c>
      <c r="H606" s="573" t="s">
        <v>45</v>
      </c>
      <c r="I606" s="570" t="s">
        <v>46</v>
      </c>
      <c r="J606" s="570" t="s">
        <v>47</v>
      </c>
    </row>
    <row r="607" spans="1:10" s="45" customFormat="1" x14ac:dyDescent="0.2">
      <c r="A607" s="556" t="s">
        <v>1495</v>
      </c>
      <c r="B607" s="65"/>
      <c r="C607" s="470" t="s">
        <v>1496</v>
      </c>
      <c r="D607" s="470" t="s">
        <v>519</v>
      </c>
      <c r="E607" s="387" t="s">
        <v>119</v>
      </c>
      <c r="F607" s="387" t="s">
        <v>240</v>
      </c>
      <c r="G607" s="387" t="s">
        <v>44</v>
      </c>
      <c r="H607" s="568" t="s">
        <v>45</v>
      </c>
      <c r="I607" s="387" t="s">
        <v>67</v>
      </c>
      <c r="J607" s="387" t="s">
        <v>68</v>
      </c>
    </row>
    <row r="608" spans="1:10" s="45" customFormat="1" x14ac:dyDescent="0.2">
      <c r="A608" s="556" t="s">
        <v>1497</v>
      </c>
      <c r="B608" s="65"/>
      <c r="C608" s="470" t="s">
        <v>1496</v>
      </c>
      <c r="D608" s="470" t="s">
        <v>519</v>
      </c>
      <c r="E608" s="387" t="s">
        <v>119</v>
      </c>
      <c r="F608" s="387" t="s">
        <v>240</v>
      </c>
      <c r="G608" s="387" t="s">
        <v>44</v>
      </c>
      <c r="H608" s="568" t="s">
        <v>45</v>
      </c>
      <c r="I608" s="387" t="s">
        <v>67</v>
      </c>
      <c r="J608" s="387" t="s">
        <v>300</v>
      </c>
    </row>
    <row r="609" spans="1:11" s="59" customFormat="1" x14ac:dyDescent="0.2">
      <c r="A609" s="64" t="s">
        <v>1498</v>
      </c>
      <c r="B609" s="67"/>
      <c r="C609" s="71" t="s">
        <v>1499</v>
      </c>
      <c r="D609" s="71" t="s">
        <v>519</v>
      </c>
      <c r="E609" s="58" t="s">
        <v>1500</v>
      </c>
      <c r="F609" s="58" t="s">
        <v>1501</v>
      </c>
      <c r="G609" s="58" t="s">
        <v>44</v>
      </c>
      <c r="H609" s="57" t="s">
        <v>45</v>
      </c>
      <c r="I609" s="58" t="s">
        <v>67</v>
      </c>
      <c r="J609" s="58" t="s">
        <v>68</v>
      </c>
    </row>
    <row r="610" spans="1:11" s="46" customFormat="1" x14ac:dyDescent="0.2">
      <c r="A610" s="64" t="s">
        <v>1502</v>
      </c>
      <c r="B610" s="80"/>
      <c r="C610" s="72" t="s">
        <v>1499</v>
      </c>
      <c r="D610" s="72" t="s">
        <v>519</v>
      </c>
      <c r="E610" s="61" t="s">
        <v>1500</v>
      </c>
      <c r="F610" s="61"/>
      <c r="G610" s="61"/>
      <c r="H610" s="108"/>
      <c r="I610" s="61" t="s">
        <v>254</v>
      </c>
      <c r="J610" s="61" t="s">
        <v>1503</v>
      </c>
    </row>
    <row r="611" spans="1:11" s="46" customFormat="1" x14ac:dyDescent="0.2">
      <c r="A611" s="64" t="s">
        <v>1504</v>
      </c>
      <c r="B611" s="67"/>
      <c r="C611" s="71" t="s">
        <v>1499</v>
      </c>
      <c r="D611" s="71" t="s">
        <v>519</v>
      </c>
      <c r="E611" s="58" t="s">
        <v>1500</v>
      </c>
      <c r="F611" s="58" t="s">
        <v>1501</v>
      </c>
      <c r="G611" s="58" t="s">
        <v>44</v>
      </c>
      <c r="H611" s="57" t="s">
        <v>45</v>
      </c>
      <c r="I611" s="58" t="s">
        <v>67</v>
      </c>
      <c r="J611" s="58" t="s">
        <v>300</v>
      </c>
    </row>
    <row r="612" spans="1:11" s="46" customFormat="1" x14ac:dyDescent="0.2">
      <c r="A612" s="470" t="s">
        <v>1505</v>
      </c>
      <c r="B612" s="80"/>
      <c r="C612" s="91" t="s">
        <v>1506</v>
      </c>
      <c r="D612" s="91" t="s">
        <v>314</v>
      </c>
      <c r="E612" s="85" t="s">
        <v>1507</v>
      </c>
      <c r="F612" s="85" t="s">
        <v>1508</v>
      </c>
      <c r="G612" s="58" t="s">
        <v>44</v>
      </c>
      <c r="H612" s="57" t="s">
        <v>45</v>
      </c>
      <c r="I612" s="61" t="s">
        <v>46</v>
      </c>
      <c r="J612" s="85" t="s">
        <v>54</v>
      </c>
    </row>
    <row r="613" spans="1:11" s="59" customFormat="1" x14ac:dyDescent="0.2">
      <c r="A613" s="470" t="s">
        <v>1505</v>
      </c>
      <c r="B613" s="80"/>
      <c r="C613" s="91" t="s">
        <v>1506</v>
      </c>
      <c r="D613" s="91" t="s">
        <v>314</v>
      </c>
      <c r="E613" s="85" t="s">
        <v>1507</v>
      </c>
      <c r="F613" s="85" t="s">
        <v>1508</v>
      </c>
      <c r="G613" s="58" t="s">
        <v>44</v>
      </c>
      <c r="H613" s="57" t="s">
        <v>45</v>
      </c>
      <c r="I613" s="61" t="s">
        <v>46</v>
      </c>
      <c r="J613" s="85" t="s">
        <v>54</v>
      </c>
    </row>
    <row r="614" spans="1:11" s="59" customFormat="1" x14ac:dyDescent="0.2">
      <c r="A614" s="71" t="s">
        <v>1509</v>
      </c>
      <c r="B614" s="80"/>
      <c r="C614" s="72" t="s">
        <v>1510</v>
      </c>
      <c r="D614" s="72" t="s">
        <v>1511</v>
      </c>
      <c r="E614" s="61" t="s">
        <v>474</v>
      </c>
      <c r="F614" s="61" t="s">
        <v>474</v>
      </c>
      <c r="G614" s="61" t="s">
        <v>44</v>
      </c>
      <c r="H614" s="108" t="s">
        <v>45</v>
      </c>
      <c r="I614" s="61" t="s">
        <v>46</v>
      </c>
      <c r="J614" s="61" t="s">
        <v>47</v>
      </c>
    </row>
    <row r="615" spans="1:11" s="59" customFormat="1" x14ac:dyDescent="0.2">
      <c r="A615" s="71" t="s">
        <v>1512</v>
      </c>
      <c r="B615" s="80"/>
      <c r="C615" s="72" t="s">
        <v>1513</v>
      </c>
      <c r="D615" s="72" t="s">
        <v>1511</v>
      </c>
      <c r="E615" s="61" t="s">
        <v>474</v>
      </c>
      <c r="F615" s="61" t="s">
        <v>474</v>
      </c>
      <c r="G615" s="61" t="s">
        <v>44</v>
      </c>
      <c r="H615" s="108" t="s">
        <v>45</v>
      </c>
      <c r="I615" s="61" t="s">
        <v>46</v>
      </c>
      <c r="J615" s="61" t="s">
        <v>47</v>
      </c>
    </row>
    <row r="616" spans="1:11" s="125" customFormat="1" x14ac:dyDescent="0.2">
      <c r="A616" s="71" t="s">
        <v>1514</v>
      </c>
      <c r="B616" s="80"/>
      <c r="C616" s="72" t="s">
        <v>1515</v>
      </c>
      <c r="D616" s="72" t="s">
        <v>1511</v>
      </c>
      <c r="E616" s="61" t="s">
        <v>474</v>
      </c>
      <c r="F616" s="61" t="s">
        <v>474</v>
      </c>
      <c r="G616" s="61" t="s">
        <v>44</v>
      </c>
      <c r="H616" s="108" t="s">
        <v>45</v>
      </c>
      <c r="I616" s="61" t="s">
        <v>46</v>
      </c>
      <c r="J616" s="61" t="s">
        <v>47</v>
      </c>
      <c r="K616" s="59"/>
    </row>
    <row r="617" spans="1:11" s="125" customFormat="1" x14ac:dyDescent="0.2">
      <c r="A617" s="71" t="s">
        <v>1516</v>
      </c>
      <c r="B617" s="80"/>
      <c r="C617" s="72" t="s">
        <v>1517</v>
      </c>
      <c r="D617" s="72" t="s">
        <v>1511</v>
      </c>
      <c r="E617" s="61" t="s">
        <v>474</v>
      </c>
      <c r="F617" s="61" t="s">
        <v>474</v>
      </c>
      <c r="G617" s="61" t="s">
        <v>44</v>
      </c>
      <c r="H617" s="108" t="s">
        <v>45</v>
      </c>
      <c r="I617" s="61" t="s">
        <v>46</v>
      </c>
      <c r="J617" s="61" t="s">
        <v>47</v>
      </c>
      <c r="K617" s="59"/>
    </row>
    <row r="618" spans="1:11" s="125" customFormat="1" x14ac:dyDescent="0.2">
      <c r="A618" s="71" t="s">
        <v>1518</v>
      </c>
      <c r="B618" s="80"/>
      <c r="C618" s="72" t="s">
        <v>1519</v>
      </c>
      <c r="D618" s="72" t="s">
        <v>1511</v>
      </c>
      <c r="E618" s="61" t="s">
        <v>474</v>
      </c>
      <c r="F618" s="61" t="s">
        <v>474</v>
      </c>
      <c r="G618" s="61" t="s">
        <v>44</v>
      </c>
      <c r="H618" s="108" t="s">
        <v>45</v>
      </c>
      <c r="I618" s="61" t="s">
        <v>46</v>
      </c>
      <c r="J618" s="61" t="s">
        <v>47</v>
      </c>
      <c r="K618" s="59"/>
    </row>
    <row r="619" spans="1:11" s="569" customFormat="1" x14ac:dyDescent="0.2">
      <c r="A619" s="71" t="s">
        <v>1520</v>
      </c>
      <c r="B619" s="80"/>
      <c r="C619" s="72" t="s">
        <v>1521</v>
      </c>
      <c r="D619" s="72" t="s">
        <v>1511</v>
      </c>
      <c r="E619" s="61" t="s">
        <v>474</v>
      </c>
      <c r="F619" s="61" t="s">
        <v>474</v>
      </c>
      <c r="G619" s="61" t="s">
        <v>44</v>
      </c>
      <c r="H619" s="108" t="s">
        <v>45</v>
      </c>
      <c r="I619" s="61" t="s">
        <v>46</v>
      </c>
      <c r="J619" s="61" t="s">
        <v>47</v>
      </c>
    </row>
    <row r="620" spans="1:11" s="569" customFormat="1" x14ac:dyDescent="0.2">
      <c r="A620" s="72" t="s">
        <v>1522</v>
      </c>
      <c r="B620" s="80"/>
      <c r="C620" s="72" t="s">
        <v>1523</v>
      </c>
      <c r="D620" s="72" t="s">
        <v>89</v>
      </c>
      <c r="E620" s="61" t="s">
        <v>1524</v>
      </c>
      <c r="F620" s="61" t="s">
        <v>1525</v>
      </c>
      <c r="G620" s="61" t="s">
        <v>79</v>
      </c>
      <c r="H620" s="108" t="s">
        <v>80</v>
      </c>
      <c r="I620" s="61" t="s">
        <v>1249</v>
      </c>
      <c r="J620" s="61" t="s">
        <v>245</v>
      </c>
    </row>
    <row r="621" spans="1:11" s="82" customFormat="1" x14ac:dyDescent="0.2">
      <c r="A621" s="72" t="s">
        <v>1526</v>
      </c>
      <c r="B621" s="80"/>
      <c r="C621" s="72" t="s">
        <v>1527</v>
      </c>
      <c r="D621" s="72" t="s">
        <v>1528</v>
      </c>
      <c r="E621" s="61" t="s">
        <v>1529</v>
      </c>
      <c r="F621" s="61" t="s">
        <v>1529</v>
      </c>
      <c r="G621" s="61" t="s">
        <v>44</v>
      </c>
      <c r="H621" s="108" t="s">
        <v>45</v>
      </c>
      <c r="I621" s="61" t="s">
        <v>46</v>
      </c>
      <c r="J621" s="61" t="s">
        <v>47</v>
      </c>
    </row>
    <row r="622" spans="1:11" s="59" customFormat="1" ht="16" x14ac:dyDescent="0.2">
      <c r="A622" s="71" t="s">
        <v>1530</v>
      </c>
      <c r="B622" s="780" t="s">
        <v>1531</v>
      </c>
      <c r="C622" s="201" t="s">
        <v>1532</v>
      </c>
      <c r="D622" s="201" t="s">
        <v>1528</v>
      </c>
      <c r="E622" s="130" t="s">
        <v>1276</v>
      </c>
      <c r="F622" s="130" t="s">
        <v>1276</v>
      </c>
      <c r="G622" s="130" t="s">
        <v>44</v>
      </c>
      <c r="H622" s="218" t="s">
        <v>45</v>
      </c>
      <c r="I622" s="130" t="s">
        <v>46</v>
      </c>
      <c r="J622" s="130" t="s">
        <v>47</v>
      </c>
    </row>
    <row r="623" spans="1:11" s="59" customFormat="1" ht="16" x14ac:dyDescent="0.2">
      <c r="A623" s="72" t="s">
        <v>1533</v>
      </c>
      <c r="B623" s="780" t="s">
        <v>1534</v>
      </c>
      <c r="C623" s="197" t="s">
        <v>1535</v>
      </c>
      <c r="D623" s="197" t="s">
        <v>1528</v>
      </c>
      <c r="E623" s="196" t="s">
        <v>1276</v>
      </c>
      <c r="F623" s="61" t="s">
        <v>1277</v>
      </c>
      <c r="G623" s="61" t="s">
        <v>44</v>
      </c>
      <c r="H623" s="108" t="s">
        <v>45</v>
      </c>
      <c r="I623" s="61" t="s">
        <v>53</v>
      </c>
      <c r="J623" s="85" t="s">
        <v>57</v>
      </c>
    </row>
    <row r="624" spans="1:11" s="59" customFormat="1" ht="16" x14ac:dyDescent="0.2">
      <c r="A624" s="71" t="s">
        <v>1536</v>
      </c>
      <c r="B624" s="780" t="s">
        <v>1537</v>
      </c>
      <c r="C624" s="201" t="s">
        <v>1535</v>
      </c>
      <c r="D624" s="201" t="s">
        <v>1528</v>
      </c>
      <c r="E624" s="130" t="s">
        <v>1276</v>
      </c>
      <c r="F624" s="130" t="s">
        <v>1276</v>
      </c>
      <c r="G624" s="130" t="s">
        <v>44</v>
      </c>
      <c r="H624" s="218" t="s">
        <v>45</v>
      </c>
      <c r="I624" s="130" t="s">
        <v>46</v>
      </c>
      <c r="J624" s="130" t="s">
        <v>47</v>
      </c>
    </row>
    <row r="625" spans="1:10" s="59" customFormat="1" ht="16" x14ac:dyDescent="0.2">
      <c r="A625" s="72" t="s">
        <v>1538</v>
      </c>
      <c r="B625" s="780" t="s">
        <v>1539</v>
      </c>
      <c r="C625" s="197" t="s">
        <v>1535</v>
      </c>
      <c r="D625" s="197" t="s">
        <v>1528</v>
      </c>
      <c r="E625" s="196" t="s">
        <v>1276</v>
      </c>
      <c r="F625" s="61" t="s">
        <v>1277</v>
      </c>
      <c r="G625" s="61" t="s">
        <v>44</v>
      </c>
      <c r="H625" s="108" t="s">
        <v>45</v>
      </c>
      <c r="I625" s="61" t="s">
        <v>53</v>
      </c>
      <c r="J625" s="61" t="s">
        <v>62</v>
      </c>
    </row>
    <row r="626" spans="1:10" s="59" customFormat="1" x14ac:dyDescent="0.2">
      <c r="A626" s="470" t="s">
        <v>1540</v>
      </c>
      <c r="B626" s="80"/>
      <c r="C626" s="91" t="s">
        <v>1541</v>
      </c>
      <c r="D626" s="91" t="s">
        <v>1528</v>
      </c>
      <c r="E626" s="85" t="s">
        <v>675</v>
      </c>
      <c r="F626" s="85" t="s">
        <v>675</v>
      </c>
      <c r="G626" s="58" t="s">
        <v>44</v>
      </c>
      <c r="H626" s="57" t="s">
        <v>45</v>
      </c>
      <c r="I626" s="61" t="s">
        <v>46</v>
      </c>
      <c r="J626" s="85" t="s">
        <v>47</v>
      </c>
    </row>
    <row r="627" spans="1:10" s="59" customFormat="1" x14ac:dyDescent="0.2">
      <c r="A627" s="71" t="s">
        <v>1542</v>
      </c>
      <c r="B627" s="80"/>
      <c r="C627" s="201" t="s">
        <v>1543</v>
      </c>
      <c r="D627" s="201" t="s">
        <v>1528</v>
      </c>
      <c r="E627" s="130" t="s">
        <v>406</v>
      </c>
      <c r="F627" s="130" t="s">
        <v>406</v>
      </c>
      <c r="G627" s="130" t="s">
        <v>44</v>
      </c>
      <c r="H627" s="218" t="s">
        <v>45</v>
      </c>
      <c r="I627" s="130" t="s">
        <v>46</v>
      </c>
      <c r="J627" s="130" t="s">
        <v>47</v>
      </c>
    </row>
    <row r="628" spans="1:10" s="59" customFormat="1" x14ac:dyDescent="0.2">
      <c r="A628" s="72" t="s">
        <v>1544</v>
      </c>
      <c r="B628" s="80" t="s">
        <v>1545</v>
      </c>
      <c r="C628" s="197" t="s">
        <v>1546</v>
      </c>
      <c r="D628" s="197" t="s">
        <v>1528</v>
      </c>
      <c r="E628" s="196" t="s">
        <v>1529</v>
      </c>
      <c r="F628" s="196" t="s">
        <v>1547</v>
      </c>
      <c r="G628" s="196" t="s">
        <v>44</v>
      </c>
      <c r="H628" s="238" t="s">
        <v>45</v>
      </c>
      <c r="I628" s="196" t="s">
        <v>53</v>
      </c>
      <c r="J628" s="196" t="s">
        <v>57</v>
      </c>
    </row>
    <row r="629" spans="1:10" s="59" customFormat="1" x14ac:dyDescent="0.2">
      <c r="A629" s="71" t="s">
        <v>1548</v>
      </c>
      <c r="B629" s="80" t="s">
        <v>1549</v>
      </c>
      <c r="C629" s="201" t="s">
        <v>1546</v>
      </c>
      <c r="D629" s="201" t="s">
        <v>1528</v>
      </c>
      <c r="E629" s="130" t="s">
        <v>1529</v>
      </c>
      <c r="F629" s="130" t="s">
        <v>1529</v>
      </c>
      <c r="G629" s="130" t="s">
        <v>44</v>
      </c>
      <c r="H629" s="218" t="s">
        <v>45</v>
      </c>
      <c r="I629" s="130" t="s">
        <v>46</v>
      </c>
      <c r="J629" s="130" t="s">
        <v>47</v>
      </c>
    </row>
    <row r="630" spans="1:10" s="59" customFormat="1" x14ac:dyDescent="0.2">
      <c r="A630" s="71" t="s">
        <v>1550</v>
      </c>
      <c r="B630" s="80" t="s">
        <v>1551</v>
      </c>
      <c r="C630" s="201" t="s">
        <v>1552</v>
      </c>
      <c r="D630" s="201" t="s">
        <v>1528</v>
      </c>
      <c r="E630" s="130" t="s">
        <v>1529</v>
      </c>
      <c r="F630" s="130" t="s">
        <v>1529</v>
      </c>
      <c r="G630" s="130" t="s">
        <v>44</v>
      </c>
      <c r="H630" s="218" t="s">
        <v>45</v>
      </c>
      <c r="I630" s="130" t="s">
        <v>46</v>
      </c>
      <c r="J630" s="130" t="s">
        <v>47</v>
      </c>
    </row>
    <row r="631" spans="1:10" s="86" customFormat="1" x14ac:dyDescent="0.2">
      <c r="A631" s="91" t="s">
        <v>1553</v>
      </c>
      <c r="B631" s="123"/>
      <c r="C631" s="91" t="s">
        <v>1554</v>
      </c>
      <c r="D631" s="91" t="s">
        <v>1528</v>
      </c>
      <c r="E631" s="85" t="s">
        <v>646</v>
      </c>
      <c r="F631" s="85" t="s">
        <v>646</v>
      </c>
      <c r="G631" s="85" t="s">
        <v>44</v>
      </c>
      <c r="H631" s="343" t="s">
        <v>45</v>
      </c>
      <c r="I631" s="85" t="s">
        <v>46</v>
      </c>
      <c r="J631" s="85" t="s">
        <v>47</v>
      </c>
    </row>
    <row r="632" spans="1:10" s="82" customFormat="1" x14ac:dyDescent="0.2">
      <c r="A632" s="72" t="s">
        <v>1555</v>
      </c>
      <c r="B632" s="80"/>
      <c r="C632" s="72" t="s">
        <v>1556</v>
      </c>
      <c r="D632" s="72" t="s">
        <v>1528</v>
      </c>
      <c r="E632" s="61" t="s">
        <v>1529</v>
      </c>
      <c r="F632" s="61" t="s">
        <v>1529</v>
      </c>
      <c r="G632" s="61" t="s">
        <v>44</v>
      </c>
      <c r="H632" s="108" t="s">
        <v>45</v>
      </c>
      <c r="I632" s="196" t="s">
        <v>46</v>
      </c>
      <c r="J632" s="196" t="s">
        <v>47</v>
      </c>
    </row>
    <row r="633" spans="1:10" s="59" customFormat="1" x14ac:dyDescent="0.2">
      <c r="A633" s="72" t="s">
        <v>1557</v>
      </c>
      <c r="B633" s="80"/>
      <c r="C633" s="197" t="s">
        <v>1558</v>
      </c>
      <c r="D633" s="197" t="s">
        <v>1528</v>
      </c>
      <c r="E633" s="196" t="s">
        <v>406</v>
      </c>
      <c r="F633" s="196" t="s">
        <v>407</v>
      </c>
      <c r="G633" s="196" t="s">
        <v>44</v>
      </c>
      <c r="H633" s="238" t="s">
        <v>45</v>
      </c>
      <c r="I633" s="196" t="s">
        <v>46</v>
      </c>
      <c r="J633" s="196" t="s">
        <v>54</v>
      </c>
    </row>
    <row r="634" spans="1:10" s="46" customFormat="1" x14ac:dyDescent="0.2">
      <c r="A634" s="71" t="s">
        <v>1559</v>
      </c>
      <c r="B634" s="80"/>
      <c r="C634" s="201" t="s">
        <v>1558</v>
      </c>
      <c r="D634" s="201" t="s">
        <v>1528</v>
      </c>
      <c r="E634" s="130" t="s">
        <v>406</v>
      </c>
      <c r="F634" s="130" t="s">
        <v>406</v>
      </c>
      <c r="G634" s="130" t="s">
        <v>44</v>
      </c>
      <c r="H634" s="218" t="s">
        <v>45</v>
      </c>
      <c r="I634" s="130" t="s">
        <v>46</v>
      </c>
      <c r="J634" s="130" t="s">
        <v>47</v>
      </c>
    </row>
    <row r="635" spans="1:10" s="128" customFormat="1" x14ac:dyDescent="0.2">
      <c r="A635" s="72" t="s">
        <v>1560</v>
      </c>
      <c r="B635" s="80"/>
      <c r="C635" s="72" t="s">
        <v>1561</v>
      </c>
      <c r="D635" s="197" t="s">
        <v>1528</v>
      </c>
      <c r="E635" s="61" t="s">
        <v>119</v>
      </c>
      <c r="F635" s="61" t="s">
        <v>120</v>
      </c>
      <c r="G635" s="61" t="s">
        <v>44</v>
      </c>
      <c r="H635" s="108" t="s">
        <v>45</v>
      </c>
      <c r="I635" s="61" t="s">
        <v>53</v>
      </c>
      <c r="J635" s="61" t="s">
        <v>54</v>
      </c>
    </row>
    <row r="636" spans="1:10" s="125" customFormat="1" x14ac:dyDescent="0.2">
      <c r="A636" s="72" t="s">
        <v>1562</v>
      </c>
      <c r="B636" s="80"/>
      <c r="C636" s="72" t="s">
        <v>1561</v>
      </c>
      <c r="D636" s="197" t="s">
        <v>1528</v>
      </c>
      <c r="E636" s="61" t="s">
        <v>119</v>
      </c>
      <c r="F636" s="61" t="s">
        <v>120</v>
      </c>
      <c r="G636" s="61" t="s">
        <v>44</v>
      </c>
      <c r="H636" s="108" t="s">
        <v>45</v>
      </c>
      <c r="I636" s="61" t="s">
        <v>53</v>
      </c>
      <c r="J636" s="61" t="s">
        <v>57</v>
      </c>
    </row>
    <row r="637" spans="1:10" s="125" customFormat="1" x14ac:dyDescent="0.2">
      <c r="A637" s="91" t="s">
        <v>1563</v>
      </c>
      <c r="B637" s="123"/>
      <c r="C637" s="91" t="s">
        <v>1561</v>
      </c>
      <c r="D637" s="280" t="s">
        <v>1528</v>
      </c>
      <c r="E637" s="85" t="s">
        <v>119</v>
      </c>
      <c r="F637" s="85" t="s">
        <v>119</v>
      </c>
      <c r="G637" s="279" t="s">
        <v>44</v>
      </c>
      <c r="H637" s="349" t="s">
        <v>45</v>
      </c>
      <c r="I637" s="279" t="s">
        <v>46</v>
      </c>
      <c r="J637" s="279" t="s">
        <v>47</v>
      </c>
    </row>
    <row r="638" spans="1:10" s="125" customFormat="1" x14ac:dyDescent="0.2">
      <c r="A638" s="72" t="s">
        <v>1564</v>
      </c>
      <c r="B638" s="80"/>
      <c r="C638" s="72" t="s">
        <v>1561</v>
      </c>
      <c r="D638" s="197" t="s">
        <v>1528</v>
      </c>
      <c r="E638" s="61" t="s">
        <v>119</v>
      </c>
      <c r="F638" s="61" t="s">
        <v>120</v>
      </c>
      <c r="G638" s="61" t="s">
        <v>44</v>
      </c>
      <c r="H638" s="108" t="s">
        <v>45</v>
      </c>
      <c r="I638" s="61" t="s">
        <v>53</v>
      </c>
      <c r="J638" s="61" t="s">
        <v>282</v>
      </c>
    </row>
    <row r="639" spans="1:10" s="125" customFormat="1" x14ac:dyDescent="0.2">
      <c r="A639" s="197" t="s">
        <v>1565</v>
      </c>
      <c r="B639" s="80"/>
      <c r="C639" s="197" t="s">
        <v>1566</v>
      </c>
      <c r="D639" s="197" t="s">
        <v>1528</v>
      </c>
      <c r="E639" s="196" t="s">
        <v>631</v>
      </c>
      <c r="F639" s="196" t="s">
        <v>734</v>
      </c>
      <c r="G639" s="196" t="s">
        <v>44</v>
      </c>
      <c r="H639" s="238" t="s">
        <v>45</v>
      </c>
      <c r="I639" s="196" t="s">
        <v>46</v>
      </c>
      <c r="J639" s="196" t="s">
        <v>47</v>
      </c>
    </row>
    <row r="640" spans="1:10" s="125" customFormat="1" x14ac:dyDescent="0.2">
      <c r="A640" s="72" t="s">
        <v>1567</v>
      </c>
      <c r="B640" s="80"/>
      <c r="C640" s="72" t="s">
        <v>1568</v>
      </c>
      <c r="D640" s="197" t="s">
        <v>1528</v>
      </c>
      <c r="E640" s="61" t="s">
        <v>125</v>
      </c>
      <c r="F640" s="61" t="s">
        <v>125</v>
      </c>
      <c r="G640" s="196" t="s">
        <v>44</v>
      </c>
      <c r="H640" s="238" t="s">
        <v>45</v>
      </c>
      <c r="I640" s="196" t="s">
        <v>46</v>
      </c>
      <c r="J640" s="196" t="s">
        <v>47</v>
      </c>
    </row>
    <row r="641" spans="1:10" s="128" customFormat="1" x14ac:dyDescent="0.2">
      <c r="A641" s="71" t="s">
        <v>1569</v>
      </c>
      <c r="B641" s="67"/>
      <c r="C641" s="71" t="s">
        <v>1570</v>
      </c>
      <c r="D641" s="201" t="s">
        <v>1528</v>
      </c>
      <c r="E641" s="58" t="s">
        <v>119</v>
      </c>
      <c r="F641" s="58" t="s">
        <v>119</v>
      </c>
      <c r="G641" s="130" t="s">
        <v>44</v>
      </c>
      <c r="H641" s="218" t="s">
        <v>45</v>
      </c>
      <c r="I641" s="130" t="s">
        <v>46</v>
      </c>
      <c r="J641" s="130" t="s">
        <v>47</v>
      </c>
    </row>
    <row r="642" spans="1:10" s="128" customFormat="1" x14ac:dyDescent="0.2">
      <c r="A642" s="71" t="s">
        <v>1571</v>
      </c>
      <c r="B642" s="67"/>
      <c r="C642" s="71" t="s">
        <v>1572</v>
      </c>
      <c r="D642" s="201" t="s">
        <v>1528</v>
      </c>
      <c r="E642" s="58" t="s">
        <v>1143</v>
      </c>
      <c r="F642" s="58" t="s">
        <v>1143</v>
      </c>
      <c r="G642" s="130" t="s">
        <v>44</v>
      </c>
      <c r="H642" s="218" t="s">
        <v>45</v>
      </c>
      <c r="I642" s="130" t="s">
        <v>46</v>
      </c>
      <c r="J642" s="130" t="s">
        <v>47</v>
      </c>
    </row>
    <row r="643" spans="1:10" s="128" customFormat="1" x14ac:dyDescent="0.2">
      <c r="A643" s="71" t="s">
        <v>1573</v>
      </c>
      <c r="B643" s="67"/>
      <c r="C643" s="71" t="s">
        <v>1574</v>
      </c>
      <c r="D643" s="201" t="s">
        <v>1528</v>
      </c>
      <c r="E643" s="58" t="s">
        <v>1143</v>
      </c>
      <c r="F643" s="58" t="s">
        <v>1143</v>
      </c>
      <c r="G643" s="130" t="s">
        <v>44</v>
      </c>
      <c r="H643" s="218" t="s">
        <v>45</v>
      </c>
      <c r="I643" s="130" t="s">
        <v>46</v>
      </c>
      <c r="J643" s="130" t="s">
        <v>47</v>
      </c>
    </row>
    <row r="644" spans="1:10" s="125" customFormat="1" x14ac:dyDescent="0.2">
      <c r="A644" s="65" t="s">
        <v>1575</v>
      </c>
      <c r="B644" s="80" t="s">
        <v>1576</v>
      </c>
      <c r="C644" s="73" t="s">
        <v>1577</v>
      </c>
      <c r="D644" s="73" t="s">
        <v>485</v>
      </c>
      <c r="E644" s="74" t="s">
        <v>1578</v>
      </c>
      <c r="F644" s="74" t="s">
        <v>1578</v>
      </c>
      <c r="G644" s="74" t="s">
        <v>44</v>
      </c>
      <c r="H644" s="74" t="s">
        <v>45</v>
      </c>
      <c r="I644" s="74" t="s">
        <v>46</v>
      </c>
      <c r="J644" s="74" t="s">
        <v>47</v>
      </c>
    </row>
    <row r="645" spans="1:10" s="128" customFormat="1" x14ac:dyDescent="0.2">
      <c r="A645" s="65" t="s">
        <v>1579</v>
      </c>
      <c r="B645" s="80" t="s">
        <v>1580</v>
      </c>
      <c r="C645" s="73" t="s">
        <v>1581</v>
      </c>
      <c r="D645" s="73" t="s">
        <v>485</v>
      </c>
      <c r="E645" s="74" t="s">
        <v>1582</v>
      </c>
      <c r="F645" s="74" t="s">
        <v>1582</v>
      </c>
      <c r="G645" s="74" t="s">
        <v>44</v>
      </c>
      <c r="H645" s="74" t="s">
        <v>45</v>
      </c>
      <c r="I645" s="74" t="s">
        <v>46</v>
      </c>
      <c r="J645" s="74" t="s">
        <v>47</v>
      </c>
    </row>
    <row r="646" spans="1:10" s="128" customFormat="1" x14ac:dyDescent="0.2">
      <c r="A646" s="65" t="s">
        <v>1583</v>
      </c>
      <c r="B646" s="80" t="s">
        <v>1584</v>
      </c>
      <c r="C646" s="73" t="s">
        <v>1585</v>
      </c>
      <c r="D646" s="73" t="s">
        <v>485</v>
      </c>
      <c r="E646" s="74" t="s">
        <v>1586</v>
      </c>
      <c r="F646" s="74" t="s">
        <v>1586</v>
      </c>
      <c r="G646" s="74" t="s">
        <v>44</v>
      </c>
      <c r="H646" s="74" t="s">
        <v>45</v>
      </c>
      <c r="I646" s="74" t="s">
        <v>46</v>
      </c>
      <c r="J646" s="74" t="s">
        <v>47</v>
      </c>
    </row>
    <row r="647" spans="1:10" s="125" customFormat="1" x14ac:dyDescent="0.2">
      <c r="A647" s="65" t="s">
        <v>1587</v>
      </c>
      <c r="B647" s="80" t="s">
        <v>1588</v>
      </c>
      <c r="C647" s="73" t="s">
        <v>1589</v>
      </c>
      <c r="D647" s="73" t="s">
        <v>485</v>
      </c>
      <c r="E647" s="74" t="s">
        <v>1590</v>
      </c>
      <c r="F647" s="74" t="s">
        <v>1590</v>
      </c>
      <c r="G647" s="74" t="s">
        <v>44</v>
      </c>
      <c r="H647" s="74" t="s">
        <v>45</v>
      </c>
      <c r="I647" s="74" t="s">
        <v>46</v>
      </c>
      <c r="J647" s="74" t="s">
        <v>47</v>
      </c>
    </row>
    <row r="648" spans="1:10" s="125" customFormat="1" x14ac:dyDescent="0.2">
      <c r="A648" s="166" t="s">
        <v>1591</v>
      </c>
      <c r="B648" s="80"/>
      <c r="C648" s="158" t="s">
        <v>1589</v>
      </c>
      <c r="D648" s="158" t="s">
        <v>485</v>
      </c>
      <c r="E648" s="157" t="s">
        <v>1590</v>
      </c>
      <c r="F648" s="157" t="s">
        <v>1590</v>
      </c>
      <c r="G648" s="157" t="s">
        <v>44</v>
      </c>
      <c r="H648" s="157" t="s">
        <v>45</v>
      </c>
      <c r="I648" s="157" t="s">
        <v>46</v>
      </c>
      <c r="J648" s="157" t="s">
        <v>47</v>
      </c>
    </row>
    <row r="649" spans="1:10" s="278" customFormat="1" x14ac:dyDescent="0.2">
      <c r="A649" s="237" t="s">
        <v>1592</v>
      </c>
      <c r="B649" s="80"/>
      <c r="C649" s="158" t="s">
        <v>1593</v>
      </c>
      <c r="D649" s="158" t="s">
        <v>485</v>
      </c>
      <c r="E649" s="157" t="s">
        <v>1590</v>
      </c>
      <c r="F649" s="157" t="s">
        <v>1590</v>
      </c>
      <c r="G649" s="157" t="s">
        <v>92</v>
      </c>
      <c r="H649" s="157" t="s">
        <v>45</v>
      </c>
      <c r="I649" s="157" t="s">
        <v>46</v>
      </c>
      <c r="J649" s="157" t="s">
        <v>47</v>
      </c>
    </row>
    <row r="650" spans="1:10" s="125" customFormat="1" x14ac:dyDescent="0.2">
      <c r="A650" s="65" t="s">
        <v>1594</v>
      </c>
      <c r="B650" s="80" t="s">
        <v>1595</v>
      </c>
      <c r="C650" s="73" t="s">
        <v>1596</v>
      </c>
      <c r="D650" s="73" t="s">
        <v>485</v>
      </c>
      <c r="E650" s="74" t="s">
        <v>1586</v>
      </c>
      <c r="F650" s="74" t="s">
        <v>1586</v>
      </c>
      <c r="G650" s="74" t="s">
        <v>44</v>
      </c>
      <c r="H650" s="74" t="s">
        <v>45</v>
      </c>
      <c r="I650" s="74" t="s">
        <v>46</v>
      </c>
      <c r="J650" s="74" t="s">
        <v>47</v>
      </c>
    </row>
    <row r="651" spans="1:10" s="125" customFormat="1" x14ac:dyDescent="0.2">
      <c r="A651" s="166" t="s">
        <v>1597</v>
      </c>
      <c r="B651" s="80"/>
      <c r="C651" s="158" t="s">
        <v>1596</v>
      </c>
      <c r="D651" s="158" t="s">
        <v>485</v>
      </c>
      <c r="E651" s="157" t="s">
        <v>1586</v>
      </c>
      <c r="F651" s="157" t="s">
        <v>1586</v>
      </c>
      <c r="G651" s="157" t="s">
        <v>44</v>
      </c>
      <c r="H651" s="157" t="s">
        <v>45</v>
      </c>
      <c r="I651" s="157" t="s">
        <v>46</v>
      </c>
      <c r="J651" s="157" t="s">
        <v>47</v>
      </c>
    </row>
    <row r="652" spans="1:10" s="125" customFormat="1" x14ac:dyDescent="0.2">
      <c r="A652" s="237" t="s">
        <v>1598</v>
      </c>
      <c r="B652" s="80"/>
      <c r="C652" s="158" t="s">
        <v>1599</v>
      </c>
      <c r="D652" s="158" t="s">
        <v>485</v>
      </c>
      <c r="E652" s="157" t="s">
        <v>1586</v>
      </c>
      <c r="F652" s="157" t="s">
        <v>1586</v>
      </c>
      <c r="G652" s="157" t="s">
        <v>92</v>
      </c>
      <c r="H652" s="157" t="s">
        <v>45</v>
      </c>
      <c r="I652" s="157" t="s">
        <v>46</v>
      </c>
      <c r="J652" s="157" t="s">
        <v>47</v>
      </c>
    </row>
    <row r="653" spans="1:10" s="128" customFormat="1" x14ac:dyDescent="0.2">
      <c r="A653" s="65" t="s">
        <v>1600</v>
      </c>
      <c r="B653" s="80" t="s">
        <v>1601</v>
      </c>
      <c r="C653" s="73" t="s">
        <v>1602</v>
      </c>
      <c r="D653" s="73" t="s">
        <v>485</v>
      </c>
      <c r="E653" s="74" t="s">
        <v>1590</v>
      </c>
      <c r="F653" s="74" t="s">
        <v>1590</v>
      </c>
      <c r="G653" s="74" t="s">
        <v>44</v>
      </c>
      <c r="H653" s="74" t="s">
        <v>45</v>
      </c>
      <c r="I653" s="74" t="s">
        <v>46</v>
      </c>
      <c r="J653" s="74" t="s">
        <v>47</v>
      </c>
    </row>
    <row r="654" spans="1:10" s="125" customFormat="1" x14ac:dyDescent="0.2">
      <c r="A654" s="237" t="s">
        <v>1603</v>
      </c>
      <c r="B654" s="80" t="s">
        <v>1604</v>
      </c>
      <c r="C654" s="158" t="s">
        <v>1602</v>
      </c>
      <c r="D654" s="158" t="s">
        <v>485</v>
      </c>
      <c r="E654" s="157" t="s">
        <v>1590</v>
      </c>
      <c r="F654" s="157" t="s">
        <v>1590</v>
      </c>
      <c r="G654" s="157" t="s">
        <v>44</v>
      </c>
      <c r="H654" s="157" t="s">
        <v>45</v>
      </c>
      <c r="I654" s="157" t="s">
        <v>46</v>
      </c>
      <c r="J654" s="157" t="s">
        <v>47</v>
      </c>
    </row>
    <row r="655" spans="1:10" s="125" customFormat="1" x14ac:dyDescent="0.2">
      <c r="A655" s="237" t="s">
        <v>1605</v>
      </c>
      <c r="B655" s="80"/>
      <c r="C655" s="158" t="s">
        <v>1606</v>
      </c>
      <c r="D655" s="158" t="s">
        <v>485</v>
      </c>
      <c r="E655" s="157" t="s">
        <v>1590</v>
      </c>
      <c r="F655" s="157" t="s">
        <v>1590</v>
      </c>
      <c r="G655" s="157" t="s">
        <v>92</v>
      </c>
      <c r="H655" s="157" t="s">
        <v>45</v>
      </c>
      <c r="I655" s="157" t="s">
        <v>46</v>
      </c>
      <c r="J655" s="157" t="s">
        <v>47</v>
      </c>
    </row>
    <row r="656" spans="1:10" s="125" customFormat="1" x14ac:dyDescent="0.2">
      <c r="A656" s="65" t="s">
        <v>1607</v>
      </c>
      <c r="B656" s="80" t="s">
        <v>1608</v>
      </c>
      <c r="C656" s="73" t="s">
        <v>1609</v>
      </c>
      <c r="D656" s="73" t="s">
        <v>485</v>
      </c>
      <c r="E656" s="74" t="s">
        <v>849</v>
      </c>
      <c r="F656" s="74" t="s">
        <v>849</v>
      </c>
      <c r="G656" s="74" t="s">
        <v>44</v>
      </c>
      <c r="H656" s="74" t="s">
        <v>45</v>
      </c>
      <c r="I656" s="74" t="s">
        <v>46</v>
      </c>
      <c r="J656" s="74" t="s">
        <v>47</v>
      </c>
    </row>
    <row r="657" spans="1:10" s="59" customFormat="1" x14ac:dyDescent="0.2">
      <c r="A657" s="166" t="s">
        <v>1610</v>
      </c>
      <c r="B657" s="80" t="s">
        <v>1611</v>
      </c>
      <c r="C657" s="158" t="s">
        <v>1609</v>
      </c>
      <c r="D657" s="158" t="s">
        <v>485</v>
      </c>
      <c r="E657" s="157" t="s">
        <v>849</v>
      </c>
      <c r="F657" s="157" t="s">
        <v>849</v>
      </c>
      <c r="G657" s="157" t="s">
        <v>44</v>
      </c>
      <c r="H657" s="157" t="s">
        <v>45</v>
      </c>
      <c r="I657" s="157" t="s">
        <v>46</v>
      </c>
      <c r="J657" s="157" t="s">
        <v>47</v>
      </c>
    </row>
    <row r="658" spans="1:10" s="61" customFormat="1" x14ac:dyDescent="0.2">
      <c r="A658" s="65" t="s">
        <v>1612</v>
      </c>
      <c r="B658" s="80" t="s">
        <v>1613</v>
      </c>
      <c r="C658" s="73" t="s">
        <v>1614</v>
      </c>
      <c r="D658" s="73" t="s">
        <v>485</v>
      </c>
      <c r="E658" s="74" t="s">
        <v>368</v>
      </c>
      <c r="F658" s="74" t="s">
        <v>368</v>
      </c>
      <c r="G658" s="74" t="s">
        <v>44</v>
      </c>
      <c r="H658" s="74" t="s">
        <v>45</v>
      </c>
      <c r="I658" s="74" t="s">
        <v>46</v>
      </c>
      <c r="J658" s="74" t="s">
        <v>47</v>
      </c>
    </row>
    <row r="659" spans="1:10" s="61" customFormat="1" x14ac:dyDescent="0.2">
      <c r="A659" s="65" t="s">
        <v>1615</v>
      </c>
      <c r="B659" s="80" t="s">
        <v>1616</v>
      </c>
      <c r="C659" s="73" t="s">
        <v>1617</v>
      </c>
      <c r="D659" s="73" t="s">
        <v>485</v>
      </c>
      <c r="E659" s="74" t="s">
        <v>1258</v>
      </c>
      <c r="F659" s="74" t="s">
        <v>1258</v>
      </c>
      <c r="G659" s="74" t="s">
        <v>44</v>
      </c>
      <c r="H659" s="74" t="s">
        <v>45</v>
      </c>
      <c r="I659" s="74" t="s">
        <v>46</v>
      </c>
      <c r="J659" s="74" t="s">
        <v>47</v>
      </c>
    </row>
    <row r="660" spans="1:10" s="61" customFormat="1" x14ac:dyDescent="0.2">
      <c r="A660" s="65" t="s">
        <v>1618</v>
      </c>
      <c r="B660" s="80" t="s">
        <v>1619</v>
      </c>
      <c r="C660" s="73" t="s">
        <v>1620</v>
      </c>
      <c r="D660" s="73" t="s">
        <v>485</v>
      </c>
      <c r="E660" s="74" t="s">
        <v>968</v>
      </c>
      <c r="F660" s="74" t="s">
        <v>968</v>
      </c>
      <c r="G660" s="74" t="s">
        <v>44</v>
      </c>
      <c r="H660" s="74" t="s">
        <v>45</v>
      </c>
      <c r="I660" s="74" t="s">
        <v>46</v>
      </c>
      <c r="J660" s="74" t="s">
        <v>47</v>
      </c>
    </row>
    <row r="661" spans="1:10" s="61" customFormat="1" x14ac:dyDescent="0.2">
      <c r="A661" s="65" t="s">
        <v>1621</v>
      </c>
      <c r="B661" s="80" t="s">
        <v>1622</v>
      </c>
      <c r="C661" s="73" t="s">
        <v>1623</v>
      </c>
      <c r="D661" s="73" t="s">
        <v>485</v>
      </c>
      <c r="E661" s="74" t="s">
        <v>849</v>
      </c>
      <c r="F661" s="74" t="s">
        <v>849</v>
      </c>
      <c r="G661" s="74" t="s">
        <v>44</v>
      </c>
      <c r="H661" s="74" t="s">
        <v>45</v>
      </c>
      <c r="I661" s="74" t="s">
        <v>46</v>
      </c>
      <c r="J661" s="74" t="s">
        <v>47</v>
      </c>
    </row>
    <row r="662" spans="1:10" s="119" customFormat="1" x14ac:dyDescent="0.2">
      <c r="A662" s="65" t="s">
        <v>1624</v>
      </c>
      <c r="B662" s="80" t="s">
        <v>1625</v>
      </c>
      <c r="C662" s="73" t="s">
        <v>1626</v>
      </c>
      <c r="D662" s="73" t="s">
        <v>485</v>
      </c>
      <c r="E662" s="74" t="s">
        <v>849</v>
      </c>
      <c r="F662" s="74" t="s">
        <v>849</v>
      </c>
      <c r="G662" s="74" t="s">
        <v>44</v>
      </c>
      <c r="H662" s="74" t="s">
        <v>45</v>
      </c>
      <c r="I662" s="74" t="s">
        <v>46</v>
      </c>
      <c r="J662" s="74" t="s">
        <v>47</v>
      </c>
    </row>
    <row r="663" spans="1:10" s="119" customFormat="1" x14ac:dyDescent="0.2">
      <c r="A663" s="65" t="s">
        <v>1627</v>
      </c>
      <c r="B663" s="80" t="s">
        <v>1628</v>
      </c>
      <c r="C663" s="73" t="s">
        <v>1629</v>
      </c>
      <c r="D663" s="73" t="s">
        <v>485</v>
      </c>
      <c r="E663" s="74" t="s">
        <v>368</v>
      </c>
      <c r="F663" s="74" t="s">
        <v>368</v>
      </c>
      <c r="G663" s="74" t="s">
        <v>44</v>
      </c>
      <c r="H663" s="74" t="s">
        <v>45</v>
      </c>
      <c r="I663" s="74" t="s">
        <v>46</v>
      </c>
      <c r="J663" s="74" t="s">
        <v>47</v>
      </c>
    </row>
    <row r="664" spans="1:10" s="86" customFormat="1" x14ac:dyDescent="0.2">
      <c r="A664" s="65" t="s">
        <v>1630</v>
      </c>
      <c r="B664" s="80" t="s">
        <v>1631</v>
      </c>
      <c r="C664" s="73" t="s">
        <v>1632</v>
      </c>
      <c r="D664" s="73" t="s">
        <v>485</v>
      </c>
      <c r="E664" s="74" t="s">
        <v>406</v>
      </c>
      <c r="F664" s="74" t="s">
        <v>406</v>
      </c>
      <c r="G664" s="74" t="s">
        <v>44</v>
      </c>
      <c r="H664" s="74" t="s">
        <v>45</v>
      </c>
      <c r="I664" s="74" t="s">
        <v>46</v>
      </c>
      <c r="J664" s="74" t="s">
        <v>47</v>
      </c>
    </row>
    <row r="665" spans="1:10" s="86" customFormat="1" x14ac:dyDescent="0.2">
      <c r="A665" s="65" t="s">
        <v>1633</v>
      </c>
      <c r="B665" s="80" t="s">
        <v>1634</v>
      </c>
      <c r="C665" s="73" t="s">
        <v>1635</v>
      </c>
      <c r="D665" s="73" t="s">
        <v>485</v>
      </c>
      <c r="E665" s="74" t="s">
        <v>96</v>
      </c>
      <c r="F665" s="74" t="s">
        <v>96</v>
      </c>
      <c r="G665" s="74" t="s">
        <v>44</v>
      </c>
      <c r="H665" s="74" t="s">
        <v>45</v>
      </c>
      <c r="I665" s="74" t="s">
        <v>46</v>
      </c>
      <c r="J665" s="74" t="s">
        <v>47</v>
      </c>
    </row>
    <row r="666" spans="1:10" s="161" customFormat="1" x14ac:dyDescent="0.2">
      <c r="A666" s="65" t="s">
        <v>1636</v>
      </c>
      <c r="B666" s="80" t="s">
        <v>1637</v>
      </c>
      <c r="C666" s="73" t="s">
        <v>1638</v>
      </c>
      <c r="D666" s="73" t="s">
        <v>485</v>
      </c>
      <c r="E666" s="74" t="s">
        <v>1639</v>
      </c>
      <c r="F666" s="74" t="s">
        <v>1639</v>
      </c>
      <c r="G666" s="74" t="s">
        <v>44</v>
      </c>
      <c r="H666" s="74" t="s">
        <v>45</v>
      </c>
      <c r="I666" s="74" t="s">
        <v>46</v>
      </c>
      <c r="J666" s="74" t="s">
        <v>47</v>
      </c>
    </row>
    <row r="667" spans="1:10" s="25" customFormat="1" x14ac:dyDescent="0.2">
      <c r="A667" s="65" t="s">
        <v>1640</v>
      </c>
      <c r="B667" s="80" t="s">
        <v>1641</v>
      </c>
      <c r="C667" s="73" t="s">
        <v>1642</v>
      </c>
      <c r="D667" s="73" t="s">
        <v>485</v>
      </c>
      <c r="E667" s="74" t="s">
        <v>1643</v>
      </c>
      <c r="F667" s="74" t="s">
        <v>1643</v>
      </c>
      <c r="G667" s="74" t="s">
        <v>44</v>
      </c>
      <c r="H667" s="74" t="s">
        <v>45</v>
      </c>
      <c r="I667" s="74" t="s">
        <v>46</v>
      </c>
      <c r="J667" s="74" t="s">
        <v>47</v>
      </c>
    </row>
    <row r="668" spans="1:10" s="126" customFormat="1" x14ac:dyDescent="0.2">
      <c r="A668" s="65" t="s">
        <v>1644</v>
      </c>
      <c r="B668" s="80" t="s">
        <v>1645</v>
      </c>
      <c r="C668" s="73" t="s">
        <v>1646</v>
      </c>
      <c r="D668" s="73" t="s">
        <v>485</v>
      </c>
      <c r="E668" s="74" t="s">
        <v>849</v>
      </c>
      <c r="F668" s="74" t="s">
        <v>849</v>
      </c>
      <c r="G668" s="74" t="s">
        <v>44</v>
      </c>
      <c r="H668" s="74" t="s">
        <v>45</v>
      </c>
      <c r="I668" s="74" t="s">
        <v>46</v>
      </c>
      <c r="J668" s="74" t="s">
        <v>47</v>
      </c>
    </row>
    <row r="669" spans="1:10" s="125" customFormat="1" x14ac:dyDescent="0.2">
      <c r="A669" s="65" t="s">
        <v>1647</v>
      </c>
      <c r="B669" s="80" t="s">
        <v>1648</v>
      </c>
      <c r="C669" s="73" t="s">
        <v>1649</v>
      </c>
      <c r="D669" s="73" t="s">
        <v>485</v>
      </c>
      <c r="E669" s="74" t="s">
        <v>368</v>
      </c>
      <c r="F669" s="74" t="s">
        <v>368</v>
      </c>
      <c r="G669" s="74" t="s">
        <v>44</v>
      </c>
      <c r="H669" s="74" t="s">
        <v>45</v>
      </c>
      <c r="I669" s="74" t="s">
        <v>46</v>
      </c>
      <c r="J669" s="74" t="s">
        <v>47</v>
      </c>
    </row>
    <row r="670" spans="1:10" s="86" customFormat="1" x14ac:dyDescent="0.2">
      <c r="A670" s="65" t="s">
        <v>1650</v>
      </c>
      <c r="B670" s="80" t="s">
        <v>1651</v>
      </c>
      <c r="C670" s="73" t="s">
        <v>1652</v>
      </c>
      <c r="D670" s="73" t="s">
        <v>485</v>
      </c>
      <c r="E670" s="74" t="s">
        <v>849</v>
      </c>
      <c r="F670" s="74" t="s">
        <v>849</v>
      </c>
      <c r="G670" s="74" t="s">
        <v>44</v>
      </c>
      <c r="H670" s="74" t="s">
        <v>45</v>
      </c>
      <c r="I670" s="74" t="s">
        <v>46</v>
      </c>
      <c r="J670" s="74" t="s">
        <v>47</v>
      </c>
    </row>
    <row r="671" spans="1:10" s="45" customFormat="1" x14ac:dyDescent="0.2">
      <c r="A671" s="237" t="s">
        <v>1653</v>
      </c>
      <c r="B671" s="80" t="s">
        <v>1654</v>
      </c>
      <c r="C671" s="158" t="s">
        <v>1652</v>
      </c>
      <c r="D671" s="158" t="s">
        <v>485</v>
      </c>
      <c r="E671" s="157" t="s">
        <v>849</v>
      </c>
      <c r="F671" s="157" t="s">
        <v>849</v>
      </c>
      <c r="G671" s="157" t="s">
        <v>44</v>
      </c>
      <c r="H671" s="157" t="s">
        <v>45</v>
      </c>
      <c r="I671" s="157" t="s">
        <v>46</v>
      </c>
      <c r="J671" s="157" t="s">
        <v>47</v>
      </c>
    </row>
    <row r="672" spans="1:10" s="86" customFormat="1" x14ac:dyDescent="0.2">
      <c r="A672" s="237" t="s">
        <v>1655</v>
      </c>
      <c r="B672" s="80"/>
      <c r="C672" s="158" t="s">
        <v>1656</v>
      </c>
      <c r="D672" s="705" t="s">
        <v>485</v>
      </c>
      <c r="E672" s="157" t="s">
        <v>849</v>
      </c>
      <c r="F672" s="157" t="s">
        <v>849</v>
      </c>
      <c r="G672" s="714" t="s">
        <v>92</v>
      </c>
      <c r="H672" s="157" t="s">
        <v>45</v>
      </c>
      <c r="I672" s="157" t="s">
        <v>46</v>
      </c>
      <c r="J672" s="157" t="s">
        <v>47</v>
      </c>
    </row>
    <row r="673" spans="1:10" s="86" customFormat="1" x14ac:dyDescent="0.2">
      <c r="A673" s="80" t="s">
        <v>1657</v>
      </c>
      <c r="B673" s="80"/>
      <c r="C673" s="72" t="s">
        <v>1658</v>
      </c>
      <c r="D673" s="72" t="s">
        <v>485</v>
      </c>
      <c r="E673" s="61" t="s">
        <v>96</v>
      </c>
      <c r="F673" s="61" t="s">
        <v>129</v>
      </c>
      <c r="G673" s="61" t="s">
        <v>44</v>
      </c>
      <c r="H673" s="61" t="s">
        <v>45</v>
      </c>
      <c r="I673" s="61" t="s">
        <v>53</v>
      </c>
      <c r="J673" s="61" t="s">
        <v>54</v>
      </c>
    </row>
    <row r="674" spans="1:10" s="86" customFormat="1" x14ac:dyDescent="0.2">
      <c r="A674" s="80" t="s">
        <v>1659</v>
      </c>
      <c r="B674" s="80"/>
      <c r="C674" s="72" t="s">
        <v>1658</v>
      </c>
      <c r="D674" s="72" t="s">
        <v>485</v>
      </c>
      <c r="E674" s="61" t="s">
        <v>96</v>
      </c>
      <c r="F674" s="61" t="s">
        <v>96</v>
      </c>
      <c r="G674" s="61" t="s">
        <v>44</v>
      </c>
      <c r="H674" s="61" t="s">
        <v>45</v>
      </c>
      <c r="I674" s="61" t="s">
        <v>46</v>
      </c>
      <c r="J674" s="61" t="s">
        <v>47</v>
      </c>
    </row>
    <row r="675" spans="1:10" s="86" customFormat="1" x14ac:dyDescent="0.2">
      <c r="A675" s="80" t="s">
        <v>1660</v>
      </c>
      <c r="B675" s="80"/>
      <c r="C675" s="72" t="s">
        <v>1658</v>
      </c>
      <c r="D675" s="72" t="s">
        <v>485</v>
      </c>
      <c r="E675" s="61" t="s">
        <v>96</v>
      </c>
      <c r="F675" s="61" t="s">
        <v>129</v>
      </c>
      <c r="G675" s="61" t="s">
        <v>44</v>
      </c>
      <c r="H675" s="61" t="s">
        <v>45</v>
      </c>
      <c r="I675" s="61" t="s">
        <v>53</v>
      </c>
      <c r="J675" s="61" t="s">
        <v>62</v>
      </c>
    </row>
    <row r="676" spans="1:10" s="86" customFormat="1" x14ac:dyDescent="0.2">
      <c r="A676" s="80" t="s">
        <v>1661</v>
      </c>
      <c r="B676" s="80"/>
      <c r="C676" s="72" t="s">
        <v>1662</v>
      </c>
      <c r="D676" s="72" t="s">
        <v>485</v>
      </c>
      <c r="E676" s="61" t="s">
        <v>96</v>
      </c>
      <c r="F676" s="61" t="s">
        <v>96</v>
      </c>
      <c r="G676" s="61" t="s">
        <v>92</v>
      </c>
      <c r="H676" s="108" t="s">
        <v>172</v>
      </c>
      <c r="I676" s="61" t="s">
        <v>173</v>
      </c>
      <c r="J676" s="61" t="s">
        <v>174</v>
      </c>
    </row>
    <row r="677" spans="1:10" s="59" customFormat="1" x14ac:dyDescent="0.2">
      <c r="A677" s="65" t="s">
        <v>1663</v>
      </c>
      <c r="B677" s="80" t="s">
        <v>1664</v>
      </c>
      <c r="C677" s="73" t="s">
        <v>1665</v>
      </c>
      <c r="D677" s="73" t="s">
        <v>485</v>
      </c>
      <c r="E677" s="74" t="s">
        <v>1666</v>
      </c>
      <c r="F677" s="74" t="s">
        <v>1666</v>
      </c>
      <c r="G677" s="74" t="s">
        <v>44</v>
      </c>
      <c r="H677" s="74" t="s">
        <v>45</v>
      </c>
      <c r="I677" s="74" t="s">
        <v>46</v>
      </c>
      <c r="J677" s="74" t="s">
        <v>47</v>
      </c>
    </row>
    <row r="678" spans="1:10" s="125" customFormat="1" x14ac:dyDescent="0.2">
      <c r="A678" s="123" t="s">
        <v>1667</v>
      </c>
      <c r="B678" s="80"/>
      <c r="C678" s="91" t="s">
        <v>1668</v>
      </c>
      <c r="D678" s="91" t="s">
        <v>528</v>
      </c>
      <c r="E678" s="85" t="s">
        <v>288</v>
      </c>
      <c r="F678" s="85" t="s">
        <v>289</v>
      </c>
      <c r="G678" s="85" t="s">
        <v>44</v>
      </c>
      <c r="H678" s="85" t="s">
        <v>45</v>
      </c>
      <c r="I678" s="85" t="s">
        <v>53</v>
      </c>
      <c r="J678" s="85" t="s">
        <v>54</v>
      </c>
    </row>
    <row r="679" spans="1:10" s="125" customFormat="1" x14ac:dyDescent="0.2">
      <c r="A679" s="67" t="s">
        <v>1669</v>
      </c>
      <c r="B679" s="80"/>
      <c r="C679" s="71" t="s">
        <v>1670</v>
      </c>
      <c r="D679" s="71" t="s">
        <v>405</v>
      </c>
      <c r="E679" s="58" t="s">
        <v>43</v>
      </c>
      <c r="F679" s="58" t="s">
        <v>329</v>
      </c>
      <c r="G679" s="58" t="s">
        <v>44</v>
      </c>
      <c r="H679" s="57" t="s">
        <v>45</v>
      </c>
      <c r="I679" s="58" t="s">
        <v>53</v>
      </c>
      <c r="J679" s="58" t="s">
        <v>62</v>
      </c>
    </row>
    <row r="680" spans="1:10" s="128" customFormat="1" x14ac:dyDescent="0.2">
      <c r="A680" s="123" t="s">
        <v>1671</v>
      </c>
      <c r="B680" s="80">
        <v>176182</v>
      </c>
      <c r="C680" s="91" t="s">
        <v>1672</v>
      </c>
      <c r="D680" s="91" t="s">
        <v>114</v>
      </c>
      <c r="E680" s="85" t="s">
        <v>474</v>
      </c>
      <c r="F680" s="85" t="s">
        <v>641</v>
      </c>
      <c r="G680" s="468" t="s">
        <v>44</v>
      </c>
      <c r="H680" s="343" t="s">
        <v>45</v>
      </c>
      <c r="I680" s="85" t="s">
        <v>53</v>
      </c>
      <c r="J680" s="85" t="s">
        <v>54</v>
      </c>
    </row>
    <row r="681" spans="1:10" s="569" customFormat="1" x14ac:dyDescent="0.2">
      <c r="A681" s="112" t="s">
        <v>1673</v>
      </c>
      <c r="B681" s="80" t="s">
        <v>1674</v>
      </c>
      <c r="C681" s="112" t="s">
        <v>1675</v>
      </c>
      <c r="D681" s="116" t="s">
        <v>1676</v>
      </c>
      <c r="E681" s="111" t="s">
        <v>1677</v>
      </c>
      <c r="F681" s="111" t="s">
        <v>1678</v>
      </c>
      <c r="G681" s="111" t="s">
        <v>44</v>
      </c>
      <c r="H681" s="111" t="s">
        <v>45</v>
      </c>
      <c r="I681" s="111" t="s">
        <v>46</v>
      </c>
      <c r="J681" s="111" t="s">
        <v>47</v>
      </c>
    </row>
    <row r="682" spans="1:10" s="119" customFormat="1" x14ac:dyDescent="0.2">
      <c r="A682" s="80" t="s">
        <v>1679</v>
      </c>
      <c r="B682" s="80"/>
      <c r="C682" s="127" t="s">
        <v>1680</v>
      </c>
      <c r="D682" s="127" t="s">
        <v>845</v>
      </c>
      <c r="E682" s="61" t="s">
        <v>1681</v>
      </c>
      <c r="F682" s="61" t="s">
        <v>1681</v>
      </c>
      <c r="G682" s="61" t="s">
        <v>44</v>
      </c>
      <c r="H682" s="108" t="s">
        <v>45</v>
      </c>
      <c r="I682" s="61" t="s">
        <v>46</v>
      </c>
      <c r="J682" s="61" t="s">
        <v>47</v>
      </c>
    </row>
    <row r="683" spans="1:10" s="125" customFormat="1" x14ac:dyDescent="0.2">
      <c r="A683" s="63" t="s">
        <v>1682</v>
      </c>
      <c r="B683" s="80" t="s">
        <v>1683</v>
      </c>
      <c r="C683" s="73" t="s">
        <v>1684</v>
      </c>
      <c r="D683" s="73" t="s">
        <v>412</v>
      </c>
      <c r="E683" s="74" t="s">
        <v>1047</v>
      </c>
      <c r="F683" s="74" t="s">
        <v>1047</v>
      </c>
      <c r="G683" s="74" t="s">
        <v>44</v>
      </c>
      <c r="H683" s="74" t="s">
        <v>45</v>
      </c>
      <c r="I683" s="74" t="s">
        <v>46</v>
      </c>
      <c r="J683" s="74" t="s">
        <v>47</v>
      </c>
    </row>
    <row r="684" spans="1:10" s="125" customFormat="1" ht="16" x14ac:dyDescent="0.2">
      <c r="A684" s="205" t="s">
        <v>1685</v>
      </c>
      <c r="B684" s="80"/>
      <c r="C684" s="206" t="s">
        <v>1686</v>
      </c>
      <c r="D684" s="206" t="s">
        <v>108</v>
      </c>
      <c r="E684" s="207" t="s">
        <v>460</v>
      </c>
      <c r="F684" s="207" t="s">
        <v>460</v>
      </c>
      <c r="G684" s="131" t="s">
        <v>44</v>
      </c>
      <c r="H684" s="131" t="s">
        <v>45</v>
      </c>
      <c r="I684" s="207" t="s">
        <v>46</v>
      </c>
      <c r="J684" s="131" t="s">
        <v>47</v>
      </c>
    </row>
    <row r="685" spans="1:10" s="125" customFormat="1" ht="16" x14ac:dyDescent="0.2">
      <c r="A685" s="205" t="s">
        <v>1687</v>
      </c>
      <c r="B685" s="80"/>
      <c r="C685" s="206" t="s">
        <v>1688</v>
      </c>
      <c r="D685" s="206" t="s">
        <v>108</v>
      </c>
      <c r="E685" s="207" t="s">
        <v>1120</v>
      </c>
      <c r="F685" s="207" t="s">
        <v>1120</v>
      </c>
      <c r="G685" s="131" t="s">
        <v>44</v>
      </c>
      <c r="H685" s="131" t="s">
        <v>45</v>
      </c>
      <c r="I685" s="207" t="s">
        <v>46</v>
      </c>
      <c r="J685" s="131" t="s">
        <v>47</v>
      </c>
    </row>
    <row r="686" spans="1:10" s="25" customFormat="1" x14ac:dyDescent="0.2">
      <c r="A686" s="471" t="s">
        <v>1689</v>
      </c>
      <c r="B686" s="80" t="s">
        <v>1690</v>
      </c>
      <c r="C686" s="73" t="s">
        <v>813</v>
      </c>
      <c r="D686" s="73" t="s">
        <v>76</v>
      </c>
      <c r="E686" s="74" t="s">
        <v>201</v>
      </c>
      <c r="F686" s="74" t="s">
        <v>201</v>
      </c>
      <c r="G686" s="74" t="s">
        <v>44</v>
      </c>
      <c r="H686" s="74" t="s">
        <v>45</v>
      </c>
      <c r="I686" s="74" t="s">
        <v>46</v>
      </c>
      <c r="J686" s="74" t="s">
        <v>47</v>
      </c>
    </row>
    <row r="687" spans="1:10" s="86" customFormat="1" x14ac:dyDescent="0.2">
      <c r="A687" s="471" t="s">
        <v>1691</v>
      </c>
      <c r="B687" s="80" t="s">
        <v>1692</v>
      </c>
      <c r="C687" s="73" t="s">
        <v>1693</v>
      </c>
      <c r="D687" s="73" t="s">
        <v>76</v>
      </c>
      <c r="E687" s="74" t="s">
        <v>201</v>
      </c>
      <c r="F687" s="74" t="s">
        <v>1694</v>
      </c>
      <c r="G687" s="74" t="s">
        <v>44</v>
      </c>
      <c r="H687" s="74" t="s">
        <v>45</v>
      </c>
      <c r="I687" s="74" t="s">
        <v>53</v>
      </c>
      <c r="J687" s="74" t="s">
        <v>62</v>
      </c>
    </row>
    <row r="688" spans="1:10" s="59" customFormat="1" x14ac:dyDescent="0.2">
      <c r="A688" s="453" t="s">
        <v>1695</v>
      </c>
      <c r="B688" s="80"/>
      <c r="C688" s="91" t="s">
        <v>1696</v>
      </c>
      <c r="D688" s="91" t="s">
        <v>525</v>
      </c>
      <c r="E688" s="85" t="s">
        <v>125</v>
      </c>
      <c r="F688" s="85" t="s">
        <v>988</v>
      </c>
      <c r="G688" s="282" t="s">
        <v>44</v>
      </c>
      <c r="H688" s="473" t="s">
        <v>45</v>
      </c>
      <c r="I688" s="85" t="s">
        <v>53</v>
      </c>
      <c r="J688" s="282" t="s">
        <v>54</v>
      </c>
    </row>
    <row r="689" spans="1:10" s="59" customFormat="1" x14ac:dyDescent="0.2">
      <c r="A689" s="454" t="s">
        <v>1697</v>
      </c>
      <c r="B689" s="80" t="s">
        <v>1698</v>
      </c>
      <c r="C689" s="72" t="s">
        <v>1699</v>
      </c>
      <c r="D689" s="72" t="s">
        <v>525</v>
      </c>
      <c r="E689" s="61" t="s">
        <v>96</v>
      </c>
      <c r="F689" s="61" t="s">
        <v>351</v>
      </c>
      <c r="G689" s="252" t="s">
        <v>44</v>
      </c>
      <c r="H689" s="469" t="s">
        <v>45</v>
      </c>
      <c r="I689" s="61" t="s">
        <v>67</v>
      </c>
      <c r="J689" s="252" t="s">
        <v>68</v>
      </c>
    </row>
    <row r="690" spans="1:10" s="128" customFormat="1" x14ac:dyDescent="0.2">
      <c r="A690" s="454" t="s">
        <v>1700</v>
      </c>
      <c r="B690" s="80" t="s">
        <v>1701</v>
      </c>
      <c r="C690" s="72" t="s">
        <v>1699</v>
      </c>
      <c r="D690" s="72" t="s">
        <v>525</v>
      </c>
      <c r="E690" s="61" t="s">
        <v>96</v>
      </c>
      <c r="F690" s="61" t="s">
        <v>351</v>
      </c>
      <c r="G690" s="252" t="s">
        <v>44</v>
      </c>
      <c r="H690" s="469" t="s">
        <v>45</v>
      </c>
      <c r="I690" s="61" t="s">
        <v>67</v>
      </c>
      <c r="J690" s="252" t="s">
        <v>268</v>
      </c>
    </row>
    <row r="691" spans="1:10" s="59" customFormat="1" x14ac:dyDescent="0.2">
      <c r="A691" s="453" t="s">
        <v>1702</v>
      </c>
      <c r="B691" s="123" t="s">
        <v>1703</v>
      </c>
      <c r="C691" s="91" t="s">
        <v>1699</v>
      </c>
      <c r="D691" s="91" t="s">
        <v>525</v>
      </c>
      <c r="E691" s="85" t="s">
        <v>96</v>
      </c>
      <c r="F691" s="85" t="s">
        <v>96</v>
      </c>
      <c r="G691" s="282" t="s">
        <v>44</v>
      </c>
      <c r="H691" s="473" t="s">
        <v>45</v>
      </c>
      <c r="I691" s="85" t="s">
        <v>46</v>
      </c>
      <c r="J691" s="282" t="s">
        <v>47</v>
      </c>
    </row>
    <row r="692" spans="1:10" s="86" customFormat="1" x14ac:dyDescent="0.2">
      <c r="A692" s="454" t="s">
        <v>1704</v>
      </c>
      <c r="B692" s="80" t="s">
        <v>1705</v>
      </c>
      <c r="C692" s="72" t="s">
        <v>1699</v>
      </c>
      <c r="D692" s="72" t="s">
        <v>525</v>
      </c>
      <c r="E692" s="61" t="s">
        <v>96</v>
      </c>
      <c r="F692" s="61" t="s">
        <v>351</v>
      </c>
      <c r="G692" s="252" t="s">
        <v>44</v>
      </c>
      <c r="H692" s="469" t="s">
        <v>45</v>
      </c>
      <c r="I692" s="61" t="s">
        <v>67</v>
      </c>
      <c r="J692" s="252" t="s">
        <v>300</v>
      </c>
    </row>
    <row r="693" spans="1:10" s="86" customFormat="1" x14ac:dyDescent="0.2">
      <c r="A693" s="199" t="s">
        <v>1706</v>
      </c>
      <c r="B693" s="80"/>
      <c r="C693" s="204" t="s">
        <v>1707</v>
      </c>
      <c r="D693" s="204" t="s">
        <v>540</v>
      </c>
      <c r="E693" s="130" t="s">
        <v>541</v>
      </c>
      <c r="F693" s="130" t="s">
        <v>541</v>
      </c>
      <c r="G693" s="130" t="s">
        <v>44</v>
      </c>
      <c r="H693" s="218" t="s">
        <v>253</v>
      </c>
      <c r="I693" s="130" t="s">
        <v>254</v>
      </c>
      <c r="J693" s="130" t="s">
        <v>255</v>
      </c>
    </row>
    <row r="694" spans="1:10" s="59" customFormat="1" x14ac:dyDescent="0.2">
      <c r="A694" s="224" t="s">
        <v>1708</v>
      </c>
      <c r="B694" s="80"/>
      <c r="C694" s="262" t="s">
        <v>1707</v>
      </c>
      <c r="D694" s="262" t="s">
        <v>540</v>
      </c>
      <c r="E694" s="196" t="s">
        <v>541</v>
      </c>
      <c r="F694" s="196" t="s">
        <v>541</v>
      </c>
      <c r="G694" s="196" t="s">
        <v>44</v>
      </c>
      <c r="H694" s="238" t="s">
        <v>253</v>
      </c>
      <c r="I694" s="196" t="s">
        <v>254</v>
      </c>
      <c r="J694" s="196" t="s">
        <v>255</v>
      </c>
    </row>
    <row r="695" spans="1:10" s="59" customFormat="1" x14ac:dyDescent="0.2">
      <c r="A695" s="303" t="s">
        <v>1709</v>
      </c>
      <c r="B695" s="80"/>
      <c r="C695" s="303" t="s">
        <v>1710</v>
      </c>
      <c r="D695" s="262" t="s">
        <v>540</v>
      </c>
      <c r="E695" s="185" t="s">
        <v>319</v>
      </c>
      <c r="F695" s="196" t="s">
        <v>541</v>
      </c>
      <c r="G695" s="196" t="s">
        <v>92</v>
      </c>
      <c r="H695" s="61" t="s">
        <v>172</v>
      </c>
      <c r="I695" s="196" t="s">
        <v>173</v>
      </c>
      <c r="J695" s="196" t="s">
        <v>174</v>
      </c>
    </row>
    <row r="696" spans="1:10" s="86" customFormat="1" x14ac:dyDescent="0.2">
      <c r="A696" s="752" t="s">
        <v>1711</v>
      </c>
      <c r="B696" s="123"/>
      <c r="C696" s="380" t="s">
        <v>1712</v>
      </c>
      <c r="D696" s="380" t="s">
        <v>412</v>
      </c>
      <c r="E696" s="549" t="s">
        <v>1713</v>
      </c>
      <c r="F696" s="279" t="s">
        <v>1713</v>
      </c>
      <c r="G696" s="743" t="s">
        <v>44</v>
      </c>
      <c r="H696" s="349" t="s">
        <v>45</v>
      </c>
      <c r="I696" s="85" t="s">
        <v>46</v>
      </c>
      <c r="J696" s="85" t="s">
        <v>47</v>
      </c>
    </row>
    <row r="697" spans="1:10" s="586" customFormat="1" x14ac:dyDescent="0.2">
      <c r="A697" s="301" t="s">
        <v>1714</v>
      </c>
      <c r="B697" s="80"/>
      <c r="C697" s="83" t="s">
        <v>1715</v>
      </c>
      <c r="D697" s="83" t="s">
        <v>412</v>
      </c>
      <c r="E697" s="439" t="s">
        <v>359</v>
      </c>
      <c r="F697" s="58" t="s">
        <v>359</v>
      </c>
      <c r="G697" s="58" t="s">
        <v>44</v>
      </c>
      <c r="H697" s="57" t="s">
        <v>45</v>
      </c>
      <c r="I697" s="58" t="s">
        <v>46</v>
      </c>
      <c r="J697" s="58" t="s">
        <v>47</v>
      </c>
    </row>
    <row r="698" spans="1:10" s="161" customFormat="1" x14ac:dyDescent="0.2">
      <c r="A698" s="65" t="s">
        <v>1716</v>
      </c>
      <c r="B698" s="80"/>
      <c r="C698" s="91" t="s">
        <v>1717</v>
      </c>
      <c r="D698" s="91" t="s">
        <v>1031</v>
      </c>
      <c r="E698" s="85" t="s">
        <v>995</v>
      </c>
      <c r="F698" s="85"/>
      <c r="G698" s="58" t="s">
        <v>92</v>
      </c>
      <c r="H698" s="57" t="s">
        <v>80</v>
      </c>
      <c r="I698" s="85" t="s">
        <v>140</v>
      </c>
      <c r="J698" s="85" t="s">
        <v>82</v>
      </c>
    </row>
    <row r="699" spans="1:10" s="86" customFormat="1" x14ac:dyDescent="0.2">
      <c r="A699" s="65" t="s">
        <v>1718</v>
      </c>
      <c r="B699" s="80"/>
      <c r="C699" s="91" t="s">
        <v>1717</v>
      </c>
      <c r="D699" s="91" t="s">
        <v>1031</v>
      </c>
      <c r="E699" s="85" t="s">
        <v>995</v>
      </c>
      <c r="F699" s="85"/>
      <c r="G699" s="58" t="s">
        <v>92</v>
      </c>
      <c r="H699" s="57" t="s">
        <v>80</v>
      </c>
      <c r="I699" s="85" t="s">
        <v>140</v>
      </c>
      <c r="J699" s="85" t="s">
        <v>245</v>
      </c>
    </row>
    <row r="700" spans="1:10" s="59" customFormat="1" x14ac:dyDescent="0.2">
      <c r="A700" s="64" t="s">
        <v>1719</v>
      </c>
      <c r="B700" s="64" t="s">
        <v>1720</v>
      </c>
      <c r="C700" s="84" t="s">
        <v>1721</v>
      </c>
      <c r="D700" s="71" t="s">
        <v>76</v>
      </c>
      <c r="E700" s="85" t="s">
        <v>1722</v>
      </c>
      <c r="F700" s="85" t="s">
        <v>1723</v>
      </c>
      <c r="G700" s="85" t="s">
        <v>44</v>
      </c>
      <c r="H700" s="58" t="s">
        <v>45</v>
      </c>
      <c r="I700" s="85" t="s">
        <v>67</v>
      </c>
      <c r="J700" s="85" t="s">
        <v>68</v>
      </c>
    </row>
    <row r="701" spans="1:10" s="59" customFormat="1" x14ac:dyDescent="0.2">
      <c r="A701" s="471" t="s">
        <v>1724</v>
      </c>
      <c r="B701" s="80" t="s">
        <v>1725</v>
      </c>
      <c r="C701" s="73" t="s">
        <v>1726</v>
      </c>
      <c r="D701" s="73" t="s">
        <v>76</v>
      </c>
      <c r="E701" s="74" t="s">
        <v>119</v>
      </c>
      <c r="F701" s="74" t="s">
        <v>240</v>
      </c>
      <c r="G701" s="74" t="s">
        <v>44</v>
      </c>
      <c r="H701" s="74" t="s">
        <v>45</v>
      </c>
      <c r="I701" s="74" t="s">
        <v>67</v>
      </c>
      <c r="J701" s="74" t="s">
        <v>68</v>
      </c>
    </row>
    <row r="702" spans="1:10" s="59" customFormat="1" x14ac:dyDescent="0.2">
      <c r="A702" s="471" t="s">
        <v>1727</v>
      </c>
      <c r="B702" s="80" t="s">
        <v>1728</v>
      </c>
      <c r="C702" s="73" t="s">
        <v>1726</v>
      </c>
      <c r="D702" s="73" t="s">
        <v>76</v>
      </c>
      <c r="E702" s="74" t="s">
        <v>119</v>
      </c>
      <c r="F702" s="74" t="s">
        <v>119</v>
      </c>
      <c r="G702" s="74" t="s">
        <v>44</v>
      </c>
      <c r="H702" s="74" t="s">
        <v>45</v>
      </c>
      <c r="I702" s="74" t="s">
        <v>46</v>
      </c>
      <c r="J702" s="74" t="s">
        <v>47</v>
      </c>
    </row>
    <row r="703" spans="1:10" s="86" customFormat="1" x14ac:dyDescent="0.2">
      <c r="A703" s="471" t="s">
        <v>1729</v>
      </c>
      <c r="B703" s="80" t="s">
        <v>1730</v>
      </c>
      <c r="C703" s="73" t="s">
        <v>1726</v>
      </c>
      <c r="D703" s="73" t="s">
        <v>76</v>
      </c>
      <c r="E703" s="74" t="s">
        <v>119</v>
      </c>
      <c r="F703" s="74" t="s">
        <v>120</v>
      </c>
      <c r="G703" s="74" t="s">
        <v>44</v>
      </c>
      <c r="H703" s="74" t="s">
        <v>45</v>
      </c>
      <c r="I703" s="74" t="s">
        <v>53</v>
      </c>
      <c r="J703" s="74" t="s">
        <v>62</v>
      </c>
    </row>
    <row r="704" spans="1:10" s="59" customFormat="1" x14ac:dyDescent="0.2">
      <c r="A704" s="66" t="s">
        <v>1731</v>
      </c>
      <c r="B704" s="80"/>
      <c r="C704" s="72" t="s">
        <v>1732</v>
      </c>
      <c r="D704" s="72" t="s">
        <v>738</v>
      </c>
      <c r="E704" s="61" t="s">
        <v>1329</v>
      </c>
      <c r="F704" s="61" t="s">
        <v>1330</v>
      </c>
      <c r="G704" s="61" t="s">
        <v>44</v>
      </c>
      <c r="H704" s="108" t="s">
        <v>45</v>
      </c>
      <c r="I704" s="61" t="s">
        <v>53</v>
      </c>
      <c r="J704" s="61" t="s">
        <v>54</v>
      </c>
    </row>
    <row r="705" spans="1:10" s="59" customFormat="1" x14ac:dyDescent="0.2">
      <c r="A705" s="84" t="s">
        <v>1733</v>
      </c>
      <c r="B705" s="80" t="s">
        <v>1734</v>
      </c>
      <c r="C705" s="73" t="s">
        <v>1732</v>
      </c>
      <c r="D705" s="73" t="s">
        <v>738</v>
      </c>
      <c r="E705" s="74" t="s">
        <v>1329</v>
      </c>
      <c r="F705" s="74" t="s">
        <v>1330</v>
      </c>
      <c r="G705" s="74" t="s">
        <v>626</v>
      </c>
      <c r="H705" s="74" t="s">
        <v>45</v>
      </c>
      <c r="I705" s="74" t="s">
        <v>53</v>
      </c>
      <c r="J705" s="74" t="s">
        <v>54</v>
      </c>
    </row>
    <row r="706" spans="1:10" s="59" customFormat="1" x14ac:dyDescent="0.2">
      <c r="A706" s="84" t="s">
        <v>1735</v>
      </c>
      <c r="B706" s="80" t="s">
        <v>1736</v>
      </c>
      <c r="C706" s="73" t="s">
        <v>1737</v>
      </c>
      <c r="D706" s="73" t="s">
        <v>738</v>
      </c>
      <c r="E706" s="74" t="s">
        <v>1329</v>
      </c>
      <c r="F706" s="74" t="s">
        <v>1330</v>
      </c>
      <c r="G706" s="74" t="s">
        <v>626</v>
      </c>
      <c r="H706" s="74" t="s">
        <v>45</v>
      </c>
      <c r="I706" s="74" t="s">
        <v>53</v>
      </c>
      <c r="J706" s="74" t="s">
        <v>54</v>
      </c>
    </row>
    <row r="707" spans="1:10" s="86" customFormat="1" x14ac:dyDescent="0.2">
      <c r="A707" s="65" t="s">
        <v>1738</v>
      </c>
      <c r="B707" s="80"/>
      <c r="C707" s="91" t="s">
        <v>1739</v>
      </c>
      <c r="D707" s="91" t="s">
        <v>405</v>
      </c>
      <c r="E707" s="85" t="s">
        <v>1740</v>
      </c>
      <c r="F707" s="85"/>
      <c r="G707" s="58" t="s">
        <v>44</v>
      </c>
      <c r="H707" s="57" t="s">
        <v>45</v>
      </c>
      <c r="I707" s="58" t="s">
        <v>67</v>
      </c>
      <c r="J707" s="85" t="s">
        <v>68</v>
      </c>
    </row>
    <row r="708" spans="1:10" s="110" customFormat="1" x14ac:dyDescent="0.2">
      <c r="A708" s="65" t="s">
        <v>1741</v>
      </c>
      <c r="B708" s="80"/>
      <c r="C708" s="91" t="s">
        <v>1739</v>
      </c>
      <c r="D708" s="91" t="s">
        <v>405</v>
      </c>
      <c r="E708" s="85" t="s">
        <v>1740</v>
      </c>
      <c r="F708" s="85"/>
      <c r="G708" s="58" t="s">
        <v>44</v>
      </c>
      <c r="H708" s="57" t="s">
        <v>45</v>
      </c>
      <c r="I708" s="58" t="s">
        <v>67</v>
      </c>
      <c r="J708" s="85" t="s">
        <v>300</v>
      </c>
    </row>
    <row r="709" spans="1:10" s="59" customFormat="1" x14ac:dyDescent="0.2">
      <c r="A709" s="123" t="s">
        <v>1742</v>
      </c>
      <c r="B709" s="123"/>
      <c r="C709" s="91" t="s">
        <v>1743</v>
      </c>
      <c r="D709" s="91" t="s">
        <v>350</v>
      </c>
      <c r="E709" s="85" t="s">
        <v>529</v>
      </c>
      <c r="F709" s="85" t="s">
        <v>529</v>
      </c>
      <c r="G709" s="85" t="s">
        <v>44</v>
      </c>
      <c r="H709" s="343" t="s">
        <v>45</v>
      </c>
      <c r="I709" s="85" t="s">
        <v>46</v>
      </c>
      <c r="J709" s="85" t="s">
        <v>47</v>
      </c>
    </row>
    <row r="710" spans="1:10" s="20" customFormat="1" x14ac:dyDescent="0.2">
      <c r="A710" s="123" t="s">
        <v>1744</v>
      </c>
      <c r="B710" s="80"/>
      <c r="C710" s="91" t="s">
        <v>1743</v>
      </c>
      <c r="D710" s="91" t="s">
        <v>350</v>
      </c>
      <c r="E710" s="85" t="s">
        <v>529</v>
      </c>
      <c r="F710" s="85" t="s">
        <v>530</v>
      </c>
      <c r="G710" s="85" t="s">
        <v>44</v>
      </c>
      <c r="H710" s="343" t="s">
        <v>45</v>
      </c>
      <c r="I710" s="85" t="s">
        <v>53</v>
      </c>
      <c r="J710" s="85" t="s">
        <v>62</v>
      </c>
    </row>
    <row r="711" spans="1:10" s="125" customFormat="1" x14ac:dyDescent="0.2">
      <c r="A711" s="84" t="s">
        <v>1745</v>
      </c>
      <c r="B711" s="80" t="s">
        <v>1746</v>
      </c>
      <c r="C711" s="73" t="s">
        <v>1747</v>
      </c>
      <c r="D711" s="73" t="s">
        <v>1748</v>
      </c>
      <c r="E711" s="74" t="s">
        <v>782</v>
      </c>
      <c r="F711" s="74" t="s">
        <v>782</v>
      </c>
      <c r="G711" s="74" t="s">
        <v>44</v>
      </c>
      <c r="H711" s="74" t="s">
        <v>45</v>
      </c>
      <c r="I711" s="74" t="s">
        <v>46</v>
      </c>
      <c r="J711" s="74" t="s">
        <v>47</v>
      </c>
    </row>
    <row r="712" spans="1:10" s="59" customFormat="1" x14ac:dyDescent="0.2">
      <c r="A712" s="556" t="s">
        <v>1749</v>
      </c>
      <c r="B712" s="65"/>
      <c r="C712" s="470" t="s">
        <v>1750</v>
      </c>
      <c r="D712" s="470" t="s">
        <v>42</v>
      </c>
      <c r="E712" s="387" t="s">
        <v>43</v>
      </c>
      <c r="F712" s="387" t="s">
        <v>43</v>
      </c>
      <c r="G712" s="387" t="s">
        <v>44</v>
      </c>
      <c r="H712" s="568" t="s">
        <v>45</v>
      </c>
      <c r="I712" s="387" t="s">
        <v>46</v>
      </c>
      <c r="J712" s="387" t="s">
        <v>47</v>
      </c>
    </row>
    <row r="713" spans="1:10" s="86" customFormat="1" x14ac:dyDescent="0.2">
      <c r="A713" s="66" t="s">
        <v>1751</v>
      </c>
      <c r="B713" s="80" t="s">
        <v>1752</v>
      </c>
      <c r="C713" s="72" t="s">
        <v>1753</v>
      </c>
      <c r="D713" s="72" t="s">
        <v>42</v>
      </c>
      <c r="E713" s="61" t="s">
        <v>119</v>
      </c>
      <c r="F713" s="61" t="s">
        <v>120</v>
      </c>
      <c r="G713" s="61" t="s">
        <v>44</v>
      </c>
      <c r="H713" s="108" t="s">
        <v>45</v>
      </c>
      <c r="I713" s="61" t="s">
        <v>53</v>
      </c>
      <c r="J713" s="61" t="s">
        <v>54</v>
      </c>
    </row>
    <row r="714" spans="1:10" s="45" customFormat="1" x14ac:dyDescent="0.2">
      <c r="A714" s="66" t="s">
        <v>1754</v>
      </c>
      <c r="B714" s="80" t="s">
        <v>1755</v>
      </c>
      <c r="C714" s="72" t="s">
        <v>1753</v>
      </c>
      <c r="D714" s="72" t="s">
        <v>42</v>
      </c>
      <c r="E714" s="61" t="s">
        <v>119</v>
      </c>
      <c r="F714" s="61" t="s">
        <v>120</v>
      </c>
      <c r="G714" s="61" t="s">
        <v>44</v>
      </c>
      <c r="H714" s="108" t="s">
        <v>45</v>
      </c>
      <c r="I714" s="61" t="s">
        <v>53</v>
      </c>
      <c r="J714" s="61" t="s">
        <v>57</v>
      </c>
    </row>
    <row r="715" spans="1:10" s="110" customFormat="1" x14ac:dyDescent="0.2">
      <c r="A715" s="66" t="s">
        <v>1756</v>
      </c>
      <c r="B715" s="80" t="s">
        <v>1757</v>
      </c>
      <c r="C715" s="72" t="s">
        <v>1753</v>
      </c>
      <c r="D715" s="72" t="s">
        <v>42</v>
      </c>
      <c r="E715" s="61" t="s">
        <v>119</v>
      </c>
      <c r="F715" s="61" t="s">
        <v>119</v>
      </c>
      <c r="G715" s="61" t="s">
        <v>44</v>
      </c>
      <c r="H715" s="108" t="s">
        <v>45</v>
      </c>
      <c r="I715" s="61" t="s">
        <v>46</v>
      </c>
      <c r="J715" s="61" t="s">
        <v>47</v>
      </c>
    </row>
    <row r="716" spans="1:10" s="11" customFormat="1" x14ac:dyDescent="0.2">
      <c r="A716" s="66" t="s">
        <v>1758</v>
      </c>
      <c r="B716" s="80" t="s">
        <v>1759</v>
      </c>
      <c r="C716" s="72" t="s">
        <v>1753</v>
      </c>
      <c r="D716" s="72" t="s">
        <v>42</v>
      </c>
      <c r="E716" s="61" t="s">
        <v>119</v>
      </c>
      <c r="F716" s="61" t="s">
        <v>120</v>
      </c>
      <c r="G716" s="61" t="s">
        <v>44</v>
      </c>
      <c r="H716" s="108" t="s">
        <v>45</v>
      </c>
      <c r="I716" s="61" t="s">
        <v>53</v>
      </c>
      <c r="J716" s="61" t="s">
        <v>62</v>
      </c>
    </row>
    <row r="717" spans="1:10" s="801" customFormat="1" x14ac:dyDescent="0.2">
      <c r="A717" s="66" t="s">
        <v>1760</v>
      </c>
      <c r="B717" s="80"/>
      <c r="C717" s="72" t="s">
        <v>1761</v>
      </c>
      <c r="D717" s="72" t="s">
        <v>276</v>
      </c>
      <c r="E717" s="61" t="s">
        <v>96</v>
      </c>
      <c r="F717" s="196" t="s">
        <v>129</v>
      </c>
      <c r="G717" s="196" t="s">
        <v>44</v>
      </c>
      <c r="H717" s="238" t="s">
        <v>45</v>
      </c>
      <c r="I717" s="196" t="s">
        <v>53</v>
      </c>
      <c r="J717" s="196" t="s">
        <v>54</v>
      </c>
    </row>
    <row r="718" spans="1:10" s="126" customFormat="1" x14ac:dyDescent="0.2">
      <c r="A718" s="556" t="s">
        <v>1762</v>
      </c>
      <c r="B718" s="65"/>
      <c r="C718" s="470" t="s">
        <v>1761</v>
      </c>
      <c r="D718" s="470" t="s">
        <v>276</v>
      </c>
      <c r="E718" s="387" t="s">
        <v>96</v>
      </c>
      <c r="F718" s="387" t="s">
        <v>96</v>
      </c>
      <c r="G718" s="387" t="s">
        <v>44</v>
      </c>
      <c r="H718" s="568" t="s">
        <v>45</v>
      </c>
      <c r="I718" s="387" t="s">
        <v>46</v>
      </c>
      <c r="J718" s="387" t="s">
        <v>47</v>
      </c>
    </row>
    <row r="719" spans="1:10" s="40" customFormat="1" x14ac:dyDescent="0.2">
      <c r="A719" s="84" t="s">
        <v>1763</v>
      </c>
      <c r="B719" s="80" t="s">
        <v>1764</v>
      </c>
      <c r="C719" s="73" t="s">
        <v>1765</v>
      </c>
      <c r="D719" s="73" t="s">
        <v>738</v>
      </c>
      <c r="E719" s="74" t="s">
        <v>692</v>
      </c>
      <c r="F719" s="74" t="s">
        <v>693</v>
      </c>
      <c r="G719" s="74" t="s">
        <v>626</v>
      </c>
      <c r="H719" s="74" t="s">
        <v>45</v>
      </c>
      <c r="I719" s="74" t="s">
        <v>53</v>
      </c>
      <c r="J719" s="74" t="s">
        <v>54</v>
      </c>
    </row>
    <row r="720" spans="1:10" s="119" customFormat="1" x14ac:dyDescent="0.2">
      <c r="A720" s="66" t="s">
        <v>1763</v>
      </c>
      <c r="B720" s="80" t="s">
        <v>1764</v>
      </c>
      <c r="C720" s="72" t="s">
        <v>1765</v>
      </c>
      <c r="D720" s="72" t="s">
        <v>738</v>
      </c>
      <c r="E720" s="61" t="s">
        <v>692</v>
      </c>
      <c r="F720" s="61" t="s">
        <v>693</v>
      </c>
      <c r="G720" s="61" t="s">
        <v>44</v>
      </c>
      <c r="H720" s="61" t="s">
        <v>45</v>
      </c>
      <c r="I720" s="61" t="s">
        <v>53</v>
      </c>
      <c r="J720" s="61" t="s">
        <v>54</v>
      </c>
    </row>
    <row r="721" spans="1:10" s="25" customFormat="1" x14ac:dyDescent="0.2">
      <c r="A721" s="84" t="s">
        <v>1766</v>
      </c>
      <c r="B721" s="80" t="s">
        <v>1767</v>
      </c>
      <c r="C721" s="73" t="s">
        <v>1768</v>
      </c>
      <c r="D721" s="73" t="s">
        <v>738</v>
      </c>
      <c r="E721" s="74" t="s">
        <v>692</v>
      </c>
      <c r="F721" s="74" t="s">
        <v>693</v>
      </c>
      <c r="G721" s="74" t="s">
        <v>626</v>
      </c>
      <c r="H721" s="74" t="s">
        <v>45</v>
      </c>
      <c r="I721" s="74" t="s">
        <v>53</v>
      </c>
      <c r="J721" s="74" t="s">
        <v>54</v>
      </c>
    </row>
    <row r="722" spans="1:10" s="110" customFormat="1" x14ac:dyDescent="0.2">
      <c r="A722" s="66" t="s">
        <v>1766</v>
      </c>
      <c r="B722" s="80" t="s">
        <v>1767</v>
      </c>
      <c r="C722" s="72" t="s">
        <v>1768</v>
      </c>
      <c r="D722" s="72" t="s">
        <v>738</v>
      </c>
      <c r="E722" s="61" t="s">
        <v>692</v>
      </c>
      <c r="F722" s="61" t="s">
        <v>693</v>
      </c>
      <c r="G722" s="61" t="s">
        <v>44</v>
      </c>
      <c r="H722" s="61" t="s">
        <v>45</v>
      </c>
      <c r="I722" s="61" t="s">
        <v>53</v>
      </c>
      <c r="J722" s="61" t="s">
        <v>54</v>
      </c>
    </row>
    <row r="723" spans="1:10" s="569" customFormat="1" x14ac:dyDescent="0.2">
      <c r="A723" s="226" t="s">
        <v>1769</v>
      </c>
      <c r="B723" s="224"/>
      <c r="C723" s="197" t="s">
        <v>1770</v>
      </c>
      <c r="D723" s="197" t="s">
        <v>276</v>
      </c>
      <c r="E723" s="196" t="s">
        <v>343</v>
      </c>
      <c r="F723" s="61" t="s">
        <v>344</v>
      </c>
      <c r="G723" s="61" t="s">
        <v>44</v>
      </c>
      <c r="H723" s="108" t="s">
        <v>45</v>
      </c>
      <c r="I723" s="61" t="s">
        <v>53</v>
      </c>
      <c r="J723" s="61" t="s">
        <v>54</v>
      </c>
    </row>
    <row r="724" spans="1:10" s="125" customFormat="1" x14ac:dyDescent="0.2">
      <c r="A724" s="556" t="s">
        <v>1771</v>
      </c>
      <c r="B724" s="571"/>
      <c r="C724" s="572" t="s">
        <v>1770</v>
      </c>
      <c r="D724" s="572" t="s">
        <v>276</v>
      </c>
      <c r="E724" s="570" t="s">
        <v>343</v>
      </c>
      <c r="F724" s="570" t="s">
        <v>343</v>
      </c>
      <c r="G724" s="570" t="s">
        <v>44</v>
      </c>
      <c r="H724" s="573" t="s">
        <v>45</v>
      </c>
      <c r="I724" s="570" t="s">
        <v>46</v>
      </c>
      <c r="J724" s="570" t="s">
        <v>47</v>
      </c>
    </row>
    <row r="725" spans="1:10" s="119" customFormat="1" x14ac:dyDescent="0.2">
      <c r="A725" s="303" t="s">
        <v>1772</v>
      </c>
      <c r="B725" s="80"/>
      <c r="C725" s="303" t="s">
        <v>1773</v>
      </c>
      <c r="D725" s="109" t="s">
        <v>1774</v>
      </c>
      <c r="E725" s="185" t="s">
        <v>43</v>
      </c>
      <c r="F725" s="61" t="s">
        <v>1775</v>
      </c>
      <c r="G725" s="185" t="s">
        <v>44</v>
      </c>
      <c r="H725" s="108" t="s">
        <v>45</v>
      </c>
      <c r="I725" s="185" t="s">
        <v>1348</v>
      </c>
      <c r="J725" s="61" t="s">
        <v>54</v>
      </c>
    </row>
    <row r="726" spans="1:10" s="86" customFormat="1" x14ac:dyDescent="0.2">
      <c r="A726" s="308" t="s">
        <v>1776</v>
      </c>
      <c r="B726" s="80"/>
      <c r="C726" s="308" t="s">
        <v>1773</v>
      </c>
      <c r="D726" s="109" t="s">
        <v>1774</v>
      </c>
      <c r="E726" s="306" t="s">
        <v>43</v>
      </c>
      <c r="F726" s="306" t="s">
        <v>43</v>
      </c>
      <c r="G726" s="306" t="s">
        <v>44</v>
      </c>
      <c r="H726" s="108" t="s">
        <v>45</v>
      </c>
      <c r="I726" s="306" t="s">
        <v>254</v>
      </c>
      <c r="J726" s="61" t="s">
        <v>47</v>
      </c>
    </row>
    <row r="727" spans="1:10" s="86" customFormat="1" x14ac:dyDescent="0.2">
      <c r="A727" s="303" t="s">
        <v>1777</v>
      </c>
      <c r="B727" s="80"/>
      <c r="C727" s="303" t="s">
        <v>1773</v>
      </c>
      <c r="D727" s="109" t="s">
        <v>1774</v>
      </c>
      <c r="E727" s="185" t="s">
        <v>43</v>
      </c>
      <c r="F727" s="61" t="s">
        <v>1775</v>
      </c>
      <c r="G727" s="185" t="s">
        <v>44</v>
      </c>
      <c r="H727" s="108" t="s">
        <v>45</v>
      </c>
      <c r="I727" s="185" t="s">
        <v>1351</v>
      </c>
      <c r="J727" s="61" t="s">
        <v>62</v>
      </c>
    </row>
    <row r="728" spans="1:10" s="59" customFormat="1" x14ac:dyDescent="0.2">
      <c r="A728" s="303" t="s">
        <v>1778</v>
      </c>
      <c r="B728" s="80"/>
      <c r="C728" s="303" t="s">
        <v>1779</v>
      </c>
      <c r="D728" s="109" t="s">
        <v>1774</v>
      </c>
      <c r="E728" s="185" t="s">
        <v>43</v>
      </c>
      <c r="F728" s="185" t="s">
        <v>43</v>
      </c>
      <c r="G728" s="196" t="s">
        <v>92</v>
      </c>
      <c r="H728" s="61" t="s">
        <v>172</v>
      </c>
      <c r="I728" s="196" t="s">
        <v>173</v>
      </c>
      <c r="J728" s="196" t="s">
        <v>174</v>
      </c>
    </row>
    <row r="729" spans="1:10" s="59" customFormat="1" x14ac:dyDescent="0.2">
      <c r="A729" s="112" t="s">
        <v>1780</v>
      </c>
      <c r="B729" s="80" t="s">
        <v>1781</v>
      </c>
      <c r="C729" s="113" t="s">
        <v>1782</v>
      </c>
      <c r="D729" s="113" t="s">
        <v>1774</v>
      </c>
      <c r="E729" s="111" t="s">
        <v>1783</v>
      </c>
      <c r="F729" s="111" t="s">
        <v>1783</v>
      </c>
      <c r="G729" s="111" t="s">
        <v>44</v>
      </c>
      <c r="H729" s="111" t="s">
        <v>45</v>
      </c>
      <c r="I729" s="111" t="s">
        <v>46</v>
      </c>
      <c r="J729" s="111" t="s">
        <v>47</v>
      </c>
    </row>
    <row r="730" spans="1:10" s="59" customFormat="1" x14ac:dyDescent="0.2">
      <c r="A730" s="571" t="s">
        <v>1784</v>
      </c>
      <c r="B730" s="80"/>
      <c r="C730" s="572" t="s">
        <v>1785</v>
      </c>
      <c r="D730" s="572" t="s">
        <v>1059</v>
      </c>
      <c r="E730" s="570" t="s">
        <v>319</v>
      </c>
      <c r="F730" s="570" t="s">
        <v>319</v>
      </c>
      <c r="G730" s="570" t="s">
        <v>44</v>
      </c>
      <c r="H730" s="573" t="s">
        <v>45</v>
      </c>
      <c r="I730" s="570" t="s">
        <v>46</v>
      </c>
      <c r="J730" s="570" t="s">
        <v>47</v>
      </c>
    </row>
    <row r="731" spans="1:10" s="59" customFormat="1" x14ac:dyDescent="0.2">
      <c r="A731" s="123" t="s">
        <v>1786</v>
      </c>
      <c r="B731" s="80" t="s">
        <v>1787</v>
      </c>
      <c r="C731" s="91" t="s">
        <v>1788</v>
      </c>
      <c r="D731" s="72" t="s">
        <v>1059</v>
      </c>
      <c r="E731" s="61" t="s">
        <v>171</v>
      </c>
      <c r="F731" s="61" t="s">
        <v>177</v>
      </c>
      <c r="G731" s="61" t="s">
        <v>44</v>
      </c>
      <c r="H731" s="108" t="s">
        <v>45</v>
      </c>
      <c r="I731" s="61" t="s">
        <v>53</v>
      </c>
      <c r="J731" s="61" t="s">
        <v>57</v>
      </c>
    </row>
    <row r="732" spans="1:10" s="86" customFormat="1" x14ac:dyDescent="0.2">
      <c r="A732" s="123" t="s">
        <v>1789</v>
      </c>
      <c r="B732" s="123"/>
      <c r="C732" s="91" t="s">
        <v>1790</v>
      </c>
      <c r="D732" s="91" t="s">
        <v>1791</v>
      </c>
      <c r="E732" s="85" t="s">
        <v>474</v>
      </c>
      <c r="F732" s="85" t="s">
        <v>895</v>
      </c>
      <c r="G732" s="85" t="s">
        <v>79</v>
      </c>
      <c r="H732" s="343" t="s">
        <v>80</v>
      </c>
      <c r="I732" s="85" t="s">
        <v>140</v>
      </c>
      <c r="J732" s="85" t="s">
        <v>82</v>
      </c>
    </row>
    <row r="733" spans="1:10" s="86" customFormat="1" x14ac:dyDescent="0.2">
      <c r="A733" s="123" t="s">
        <v>1792</v>
      </c>
      <c r="B733" s="123"/>
      <c r="C733" s="91" t="s">
        <v>1793</v>
      </c>
      <c r="D733" s="91" t="s">
        <v>816</v>
      </c>
      <c r="E733" s="85" t="s">
        <v>474</v>
      </c>
      <c r="F733" s="85" t="s">
        <v>895</v>
      </c>
      <c r="G733" s="85" t="s">
        <v>79</v>
      </c>
      <c r="H733" s="343" t="s">
        <v>80</v>
      </c>
      <c r="I733" s="85" t="s">
        <v>140</v>
      </c>
      <c r="J733" s="85" t="s">
        <v>82</v>
      </c>
    </row>
    <row r="734" spans="1:10" s="86" customFormat="1" x14ac:dyDescent="0.2">
      <c r="A734" s="84" t="s">
        <v>1794</v>
      </c>
      <c r="B734" s="123"/>
      <c r="C734" s="91" t="s">
        <v>1795</v>
      </c>
      <c r="D734" s="91" t="s">
        <v>350</v>
      </c>
      <c r="E734" s="85" t="s">
        <v>1047</v>
      </c>
      <c r="F734" s="85" t="s">
        <v>1050</v>
      </c>
      <c r="G734" s="85" t="s">
        <v>44</v>
      </c>
      <c r="H734" s="343" t="s">
        <v>45</v>
      </c>
      <c r="I734" s="85" t="s">
        <v>53</v>
      </c>
      <c r="J734" s="85" t="s">
        <v>54</v>
      </c>
    </row>
    <row r="735" spans="1:10" s="86" customFormat="1" x14ac:dyDescent="0.2">
      <c r="A735" s="84" t="s">
        <v>1796</v>
      </c>
      <c r="B735" s="123"/>
      <c r="C735" s="91" t="s">
        <v>1795</v>
      </c>
      <c r="D735" s="91" t="s">
        <v>350</v>
      </c>
      <c r="E735" s="85" t="s">
        <v>1047</v>
      </c>
      <c r="F735" s="85" t="s">
        <v>1047</v>
      </c>
      <c r="G735" s="85" t="s">
        <v>44</v>
      </c>
      <c r="H735" s="343" t="s">
        <v>45</v>
      </c>
      <c r="I735" s="85" t="s">
        <v>46</v>
      </c>
      <c r="J735" s="85" t="s">
        <v>47</v>
      </c>
    </row>
    <row r="736" spans="1:10" s="59" customFormat="1" x14ac:dyDescent="0.2">
      <c r="A736" s="84" t="s">
        <v>1797</v>
      </c>
      <c r="B736" s="80"/>
      <c r="C736" s="91" t="s">
        <v>1798</v>
      </c>
      <c r="D736" s="91" t="s">
        <v>350</v>
      </c>
      <c r="E736" s="85" t="s">
        <v>1276</v>
      </c>
      <c r="F736" s="85" t="s">
        <v>1276</v>
      </c>
      <c r="G736" s="85" t="s">
        <v>44</v>
      </c>
      <c r="H736" s="343" t="s">
        <v>45</v>
      </c>
      <c r="I736" s="85" t="s">
        <v>46</v>
      </c>
      <c r="J736" s="85" t="s">
        <v>47</v>
      </c>
    </row>
    <row r="737" spans="1:10" s="86" customFormat="1" x14ac:dyDescent="0.2">
      <c r="A737" s="84" t="s">
        <v>1799</v>
      </c>
      <c r="B737" s="123"/>
      <c r="C737" s="91" t="s">
        <v>1800</v>
      </c>
      <c r="D737" s="91" t="s">
        <v>326</v>
      </c>
      <c r="E737" s="85" t="s">
        <v>1801</v>
      </c>
      <c r="F737" s="85" t="s">
        <v>1802</v>
      </c>
      <c r="G737" s="85" t="s">
        <v>44</v>
      </c>
      <c r="H737" s="85" t="s">
        <v>45</v>
      </c>
      <c r="I737" s="85" t="s">
        <v>67</v>
      </c>
      <c r="J737" s="85" t="s">
        <v>68</v>
      </c>
    </row>
    <row r="738" spans="1:10" s="86" customFormat="1" x14ac:dyDescent="0.2">
      <c r="A738" s="84" t="s">
        <v>1803</v>
      </c>
      <c r="B738" s="123"/>
      <c r="C738" s="91" t="s">
        <v>1800</v>
      </c>
      <c r="D738" s="91" t="s">
        <v>326</v>
      </c>
      <c r="E738" s="85" t="s">
        <v>1801</v>
      </c>
      <c r="F738" s="85" t="s">
        <v>1801</v>
      </c>
      <c r="G738" s="85" t="s">
        <v>44</v>
      </c>
      <c r="H738" s="85" t="s">
        <v>45</v>
      </c>
      <c r="I738" s="85" t="s">
        <v>46</v>
      </c>
      <c r="J738" s="85" t="s">
        <v>47</v>
      </c>
    </row>
    <row r="739" spans="1:10" s="86" customFormat="1" x14ac:dyDescent="0.2">
      <c r="A739" s="84" t="s">
        <v>1804</v>
      </c>
      <c r="B739" s="123"/>
      <c r="C739" s="91" t="s">
        <v>1800</v>
      </c>
      <c r="D739" s="91" t="s">
        <v>326</v>
      </c>
      <c r="E739" s="85" t="s">
        <v>1801</v>
      </c>
      <c r="F739" s="85" t="s">
        <v>1802</v>
      </c>
      <c r="G739" s="85" t="s">
        <v>44</v>
      </c>
      <c r="H739" s="85" t="s">
        <v>45</v>
      </c>
      <c r="I739" s="85" t="s">
        <v>67</v>
      </c>
      <c r="J739" s="85" t="s">
        <v>300</v>
      </c>
    </row>
    <row r="740" spans="1:10" s="119" customFormat="1" x14ac:dyDescent="0.2">
      <c r="A740" s="84" t="s">
        <v>1805</v>
      </c>
      <c r="B740" s="80" t="s">
        <v>1806</v>
      </c>
      <c r="C740" s="73" t="s">
        <v>1800</v>
      </c>
      <c r="D740" s="73" t="s">
        <v>326</v>
      </c>
      <c r="E740" s="74" t="s">
        <v>1801</v>
      </c>
      <c r="F740" s="74" t="s">
        <v>1163</v>
      </c>
      <c r="G740" s="74" t="s">
        <v>44</v>
      </c>
      <c r="H740" s="74" t="s">
        <v>45</v>
      </c>
      <c r="I740" s="74" t="s">
        <v>53</v>
      </c>
      <c r="J740" s="74" t="s">
        <v>62</v>
      </c>
    </row>
    <row r="741" spans="1:10" s="119" customFormat="1" x14ac:dyDescent="0.2">
      <c r="A741" s="64" t="s">
        <v>1807</v>
      </c>
      <c r="B741" s="80" t="s">
        <v>1808</v>
      </c>
      <c r="C741" s="73" t="s">
        <v>1809</v>
      </c>
      <c r="D741" s="73" t="s">
        <v>85</v>
      </c>
      <c r="E741" s="74" t="s">
        <v>1810</v>
      </c>
      <c r="F741" s="74" t="s">
        <v>1810</v>
      </c>
      <c r="G741" s="74" t="s">
        <v>44</v>
      </c>
      <c r="H741" s="74" t="s">
        <v>45</v>
      </c>
      <c r="I741" s="74" t="s">
        <v>46</v>
      </c>
      <c r="J741" s="74" t="s">
        <v>47</v>
      </c>
    </row>
    <row r="742" spans="1:10" s="309" customFormat="1" x14ac:dyDescent="0.2">
      <c r="A742" s="165" t="s">
        <v>1811</v>
      </c>
      <c r="B742" s="80"/>
      <c r="C742" s="158" t="s">
        <v>1812</v>
      </c>
      <c r="D742" s="158" t="s">
        <v>85</v>
      </c>
      <c r="E742" s="157" t="s">
        <v>43</v>
      </c>
      <c r="F742" s="157" t="s">
        <v>43</v>
      </c>
      <c r="G742" s="157" t="s">
        <v>44</v>
      </c>
      <c r="H742" s="157" t="s">
        <v>45</v>
      </c>
      <c r="I742" s="157" t="s">
        <v>46</v>
      </c>
      <c r="J742" s="157" t="s">
        <v>47</v>
      </c>
    </row>
    <row r="743" spans="1:10" s="167" customFormat="1" x14ac:dyDescent="0.2">
      <c r="A743" s="173" t="s">
        <v>1813</v>
      </c>
      <c r="B743" s="80"/>
      <c r="C743" s="158" t="s">
        <v>1814</v>
      </c>
      <c r="D743" s="158" t="s">
        <v>85</v>
      </c>
      <c r="E743" s="157" t="s">
        <v>65</v>
      </c>
      <c r="F743" s="157" t="s">
        <v>65</v>
      </c>
      <c r="G743" s="157" t="s">
        <v>44</v>
      </c>
      <c r="H743" s="157" t="s">
        <v>45</v>
      </c>
      <c r="I743" s="157" t="s">
        <v>46</v>
      </c>
      <c r="J743" s="157" t="s">
        <v>47</v>
      </c>
    </row>
    <row r="744" spans="1:10" s="627" customFormat="1" x14ac:dyDescent="0.2">
      <c r="A744" s="173" t="s">
        <v>1815</v>
      </c>
      <c r="B744" s="80"/>
      <c r="C744" s="158" t="s">
        <v>1816</v>
      </c>
      <c r="D744" s="158" t="s">
        <v>85</v>
      </c>
      <c r="E744" s="157" t="s">
        <v>65</v>
      </c>
      <c r="F744" s="157" t="s">
        <v>65</v>
      </c>
      <c r="G744" s="157" t="s">
        <v>92</v>
      </c>
      <c r="H744" s="157" t="s">
        <v>45</v>
      </c>
      <c r="I744" s="157" t="s">
        <v>46</v>
      </c>
      <c r="J744" s="157" t="s">
        <v>47</v>
      </c>
    </row>
    <row r="745" spans="1:10" s="342" customFormat="1" x14ac:dyDescent="0.2">
      <c r="A745" s="64" t="s">
        <v>1817</v>
      </c>
      <c r="B745" s="67"/>
      <c r="C745" s="71" t="s">
        <v>1818</v>
      </c>
      <c r="D745" s="71" t="s">
        <v>519</v>
      </c>
      <c r="E745" s="58" t="s">
        <v>1819</v>
      </c>
      <c r="F745" s="58" t="s">
        <v>1820</v>
      </c>
      <c r="G745" s="58" t="s">
        <v>44</v>
      </c>
      <c r="H745" s="57" t="s">
        <v>45</v>
      </c>
      <c r="I745" s="58" t="s">
        <v>67</v>
      </c>
      <c r="J745" s="58" t="s">
        <v>68</v>
      </c>
    </row>
    <row r="746" spans="1:10" s="680" customFormat="1" x14ac:dyDescent="0.2">
      <c r="A746" s="64" t="s">
        <v>1821</v>
      </c>
      <c r="B746" s="67"/>
      <c r="C746" s="71" t="s">
        <v>1818</v>
      </c>
      <c r="D746" s="71" t="s">
        <v>519</v>
      </c>
      <c r="E746" s="58" t="s">
        <v>1819</v>
      </c>
      <c r="F746" s="58" t="s">
        <v>1820</v>
      </c>
      <c r="G746" s="58" t="s">
        <v>44</v>
      </c>
      <c r="H746" s="57" t="s">
        <v>45</v>
      </c>
      <c r="I746" s="58" t="s">
        <v>67</v>
      </c>
      <c r="J746" s="58" t="s">
        <v>300</v>
      </c>
    </row>
    <row r="747" spans="1:10" s="680" customFormat="1" x14ac:dyDescent="0.2">
      <c r="A747" s="84" t="s">
        <v>1822</v>
      </c>
      <c r="B747" s="123"/>
      <c r="C747" s="91" t="s">
        <v>1818</v>
      </c>
      <c r="D747" s="91" t="s">
        <v>519</v>
      </c>
      <c r="E747" s="85" t="s">
        <v>1819</v>
      </c>
      <c r="F747" s="85" t="s">
        <v>1823</v>
      </c>
      <c r="G747" s="85" t="s">
        <v>44</v>
      </c>
      <c r="H747" s="343" t="s">
        <v>45</v>
      </c>
      <c r="I747" s="85" t="s">
        <v>53</v>
      </c>
      <c r="J747" s="85" t="s">
        <v>62</v>
      </c>
    </row>
    <row r="748" spans="1:10" s="296" customFormat="1" x14ac:dyDescent="0.2">
      <c r="A748" s="64" t="s">
        <v>1824</v>
      </c>
      <c r="B748" s="80"/>
      <c r="C748" s="71" t="s">
        <v>1825</v>
      </c>
      <c r="D748" s="71" t="s">
        <v>405</v>
      </c>
      <c r="E748" s="58" t="s">
        <v>43</v>
      </c>
      <c r="F748" s="58" t="s">
        <v>1775</v>
      </c>
      <c r="G748" s="58" t="s">
        <v>44</v>
      </c>
      <c r="H748" s="57" t="s">
        <v>45</v>
      </c>
      <c r="I748" s="58" t="s">
        <v>53</v>
      </c>
      <c r="J748" s="58" t="s">
        <v>62</v>
      </c>
    </row>
    <row r="749" spans="1:10" s="487" customFormat="1" x14ac:dyDescent="0.2">
      <c r="A749" s="123" t="s">
        <v>1826</v>
      </c>
      <c r="B749" s="80"/>
      <c r="C749" s="453" t="s">
        <v>1827</v>
      </c>
      <c r="D749" s="453" t="s">
        <v>405</v>
      </c>
      <c r="E749" s="85" t="s">
        <v>514</v>
      </c>
      <c r="F749" s="85" t="s">
        <v>514</v>
      </c>
      <c r="G749" s="85" t="s">
        <v>44</v>
      </c>
      <c r="H749" s="343" t="s">
        <v>45</v>
      </c>
      <c r="I749" s="85" t="s">
        <v>46</v>
      </c>
      <c r="J749" s="85" t="s">
        <v>47</v>
      </c>
    </row>
    <row r="750" spans="1:10" s="487" customFormat="1" x14ac:dyDescent="0.2">
      <c r="A750" s="80" t="s">
        <v>1828</v>
      </c>
      <c r="B750" s="80"/>
      <c r="C750" s="454" t="s">
        <v>1827</v>
      </c>
      <c r="D750" s="454" t="s">
        <v>405</v>
      </c>
      <c r="E750" s="61" t="s">
        <v>514</v>
      </c>
      <c r="F750" s="61" t="s">
        <v>1132</v>
      </c>
      <c r="G750" s="61" t="s">
        <v>44</v>
      </c>
      <c r="H750" s="108" t="s">
        <v>45</v>
      </c>
      <c r="I750" s="61" t="s">
        <v>67</v>
      </c>
      <c r="J750" s="61" t="s">
        <v>68</v>
      </c>
    </row>
    <row r="751" spans="1:10" s="487" customFormat="1" x14ac:dyDescent="0.2">
      <c r="A751" s="80" t="s">
        <v>1829</v>
      </c>
      <c r="B751" s="80"/>
      <c r="C751" s="454" t="s">
        <v>1827</v>
      </c>
      <c r="D751" s="454" t="s">
        <v>405</v>
      </c>
      <c r="E751" s="61" t="s">
        <v>514</v>
      </c>
      <c r="F751" s="61" t="s">
        <v>1132</v>
      </c>
      <c r="G751" s="61" t="s">
        <v>44</v>
      </c>
      <c r="H751" s="108" t="s">
        <v>45</v>
      </c>
      <c r="I751" s="61" t="s">
        <v>67</v>
      </c>
      <c r="J751" s="61" t="s">
        <v>268</v>
      </c>
    </row>
    <row r="752" spans="1:10" s="296" customFormat="1" x14ac:dyDescent="0.2">
      <c r="A752" s="80" t="s">
        <v>1830</v>
      </c>
      <c r="B752" s="80"/>
      <c r="C752" s="454" t="s">
        <v>1827</v>
      </c>
      <c r="D752" s="454" t="s">
        <v>405</v>
      </c>
      <c r="E752" s="61" t="s">
        <v>514</v>
      </c>
      <c r="F752" s="61" t="s">
        <v>1132</v>
      </c>
      <c r="G752" s="61" t="s">
        <v>44</v>
      </c>
      <c r="H752" s="108" t="s">
        <v>45</v>
      </c>
      <c r="I752" s="61" t="s">
        <v>67</v>
      </c>
      <c r="J752" s="61" t="s">
        <v>300</v>
      </c>
    </row>
    <row r="753" spans="1:10" s="125" customFormat="1" ht="16" x14ac:dyDescent="0.2">
      <c r="A753" s="205" t="s">
        <v>1831</v>
      </c>
      <c r="B753" s="80"/>
      <c r="C753" s="206" t="s">
        <v>1832</v>
      </c>
      <c r="D753" s="206" t="s">
        <v>1302</v>
      </c>
      <c r="E753" s="207" t="s">
        <v>327</v>
      </c>
      <c r="F753" s="207" t="s">
        <v>1833</v>
      </c>
      <c r="G753" s="131" t="s">
        <v>44</v>
      </c>
      <c r="H753" s="131" t="s">
        <v>45</v>
      </c>
      <c r="I753" s="207" t="s">
        <v>53</v>
      </c>
      <c r="J753" s="131" t="s">
        <v>62</v>
      </c>
    </row>
    <row r="754" spans="1:10" s="110" customFormat="1" ht="16" x14ac:dyDescent="0.2">
      <c r="A754" s="223" t="s">
        <v>1831</v>
      </c>
      <c r="B754" s="80"/>
      <c r="C754" s="220" t="s">
        <v>1834</v>
      </c>
      <c r="D754" s="220" t="s">
        <v>1302</v>
      </c>
      <c r="E754" s="221" t="s">
        <v>327</v>
      </c>
      <c r="F754" s="221" t="s">
        <v>1833</v>
      </c>
      <c r="G754" s="222" t="s">
        <v>44</v>
      </c>
      <c r="H754" s="222" t="s">
        <v>45</v>
      </c>
      <c r="I754" s="221" t="s">
        <v>53</v>
      </c>
      <c r="J754" s="222" t="s">
        <v>62</v>
      </c>
    </row>
    <row r="755" spans="1:10" s="86" customFormat="1" ht="16" x14ac:dyDescent="0.2">
      <c r="A755" s="205" t="s">
        <v>1835</v>
      </c>
      <c r="B755" s="80"/>
      <c r="C755" s="206" t="s">
        <v>1836</v>
      </c>
      <c r="D755" s="206" t="s">
        <v>1302</v>
      </c>
      <c r="E755" s="207" t="s">
        <v>327</v>
      </c>
      <c r="F755" s="207" t="s">
        <v>1833</v>
      </c>
      <c r="G755" s="131" t="s">
        <v>44</v>
      </c>
      <c r="H755" s="131" t="s">
        <v>45</v>
      </c>
      <c r="I755" s="207" t="s">
        <v>53</v>
      </c>
      <c r="J755" s="131" t="s">
        <v>62</v>
      </c>
    </row>
    <row r="756" spans="1:10" s="86" customFormat="1" ht="16" x14ac:dyDescent="0.2">
      <c r="A756" s="223" t="s">
        <v>1835</v>
      </c>
      <c r="B756" s="80"/>
      <c r="C756" s="220" t="s">
        <v>1837</v>
      </c>
      <c r="D756" s="220" t="s">
        <v>1302</v>
      </c>
      <c r="E756" s="221" t="s">
        <v>327</v>
      </c>
      <c r="F756" s="221" t="s">
        <v>1833</v>
      </c>
      <c r="G756" s="222" t="s">
        <v>44</v>
      </c>
      <c r="H756" s="222" t="s">
        <v>45</v>
      </c>
      <c r="I756" s="221" t="s">
        <v>53</v>
      </c>
      <c r="J756" s="222" t="s">
        <v>62</v>
      </c>
    </row>
    <row r="757" spans="1:10" s="59" customFormat="1" x14ac:dyDescent="0.2">
      <c r="A757" s="63" t="s">
        <v>1838</v>
      </c>
      <c r="B757" s="80" t="s">
        <v>1839</v>
      </c>
      <c r="C757" s="73" t="s">
        <v>1840</v>
      </c>
      <c r="D757" s="73" t="s">
        <v>1676</v>
      </c>
      <c r="E757" s="74" t="s">
        <v>1258</v>
      </c>
      <c r="F757" s="74" t="s">
        <v>1841</v>
      </c>
      <c r="G757" s="74" t="s">
        <v>44</v>
      </c>
      <c r="H757" s="74" t="s">
        <v>45</v>
      </c>
      <c r="I757" s="74" t="s">
        <v>53</v>
      </c>
      <c r="J757" s="74" t="s">
        <v>54</v>
      </c>
    </row>
    <row r="758" spans="1:10" s="59" customFormat="1" x14ac:dyDescent="0.2">
      <c r="A758" s="63" t="s">
        <v>1842</v>
      </c>
      <c r="B758" s="80" t="s">
        <v>1843</v>
      </c>
      <c r="C758" s="73" t="s">
        <v>1840</v>
      </c>
      <c r="D758" s="91" t="s">
        <v>1676</v>
      </c>
      <c r="E758" s="85" t="s">
        <v>1258</v>
      </c>
      <c r="F758" s="85" t="s">
        <v>1258</v>
      </c>
      <c r="G758" s="58" t="s">
        <v>44</v>
      </c>
      <c r="H758" s="57" t="s">
        <v>45</v>
      </c>
      <c r="I758" s="58" t="s">
        <v>46</v>
      </c>
      <c r="J758" s="85" t="s">
        <v>47</v>
      </c>
    </row>
    <row r="759" spans="1:10" s="159" customFormat="1" x14ac:dyDescent="0.2">
      <c r="A759" s="63" t="s">
        <v>1844</v>
      </c>
      <c r="B759" s="80" t="s">
        <v>1845</v>
      </c>
      <c r="C759" s="73" t="s">
        <v>1840</v>
      </c>
      <c r="D759" s="73" t="s">
        <v>1676</v>
      </c>
      <c r="E759" s="74" t="s">
        <v>1258</v>
      </c>
      <c r="F759" s="74" t="s">
        <v>1841</v>
      </c>
      <c r="G759" s="74" t="s">
        <v>44</v>
      </c>
      <c r="H759" s="74" t="s">
        <v>45</v>
      </c>
      <c r="I759" s="74" t="s">
        <v>53</v>
      </c>
      <c r="J759" s="74" t="s">
        <v>62</v>
      </c>
    </row>
    <row r="760" spans="1:10" s="46" customFormat="1" x14ac:dyDescent="0.2">
      <c r="A760" s="63" t="s">
        <v>1846</v>
      </c>
      <c r="B760" s="80" t="s">
        <v>1847</v>
      </c>
      <c r="C760" s="73" t="s">
        <v>1848</v>
      </c>
      <c r="D760" s="73" t="s">
        <v>1676</v>
      </c>
      <c r="E760" s="74" t="s">
        <v>171</v>
      </c>
      <c r="F760" s="74" t="s">
        <v>1849</v>
      </c>
      <c r="G760" s="74" t="s">
        <v>44</v>
      </c>
      <c r="H760" s="74" t="s">
        <v>45</v>
      </c>
      <c r="I760" s="74" t="s">
        <v>53</v>
      </c>
      <c r="J760" s="74" t="s">
        <v>54</v>
      </c>
    </row>
    <row r="761" spans="1:10" s="46" customFormat="1" x14ac:dyDescent="0.2">
      <c r="A761" s="63" t="s">
        <v>1850</v>
      </c>
      <c r="B761" s="80" t="s">
        <v>1851</v>
      </c>
      <c r="C761" s="73" t="s">
        <v>1848</v>
      </c>
      <c r="D761" s="73" t="s">
        <v>1676</v>
      </c>
      <c r="E761" s="74" t="s">
        <v>171</v>
      </c>
      <c r="F761" s="74" t="s">
        <v>171</v>
      </c>
      <c r="G761" s="74" t="s">
        <v>44</v>
      </c>
      <c r="H761" s="74" t="s">
        <v>45</v>
      </c>
      <c r="I761" s="74" t="s">
        <v>46</v>
      </c>
      <c r="J761" s="74" t="s">
        <v>47</v>
      </c>
    </row>
    <row r="762" spans="1:10" s="86" customFormat="1" x14ac:dyDescent="0.2">
      <c r="A762" s="63" t="s">
        <v>1852</v>
      </c>
      <c r="B762" s="80" t="s">
        <v>1847</v>
      </c>
      <c r="C762" s="73" t="s">
        <v>1848</v>
      </c>
      <c r="D762" s="73" t="s">
        <v>1676</v>
      </c>
      <c r="E762" s="74" t="s">
        <v>171</v>
      </c>
      <c r="F762" s="74" t="s">
        <v>1849</v>
      </c>
      <c r="G762" s="74" t="s">
        <v>44</v>
      </c>
      <c r="H762" s="74" t="s">
        <v>45</v>
      </c>
      <c r="I762" s="74" t="s">
        <v>53</v>
      </c>
      <c r="J762" s="74" t="s">
        <v>62</v>
      </c>
    </row>
    <row r="763" spans="1:10" s="82" customFormat="1" x14ac:dyDescent="0.2">
      <c r="A763" s="886" t="s">
        <v>1853</v>
      </c>
      <c r="B763" s="80"/>
      <c r="C763" s="661" t="s">
        <v>1854</v>
      </c>
      <c r="D763" s="661" t="s">
        <v>108</v>
      </c>
      <c r="E763" s="660" t="s">
        <v>598</v>
      </c>
      <c r="F763" s="660" t="s">
        <v>598</v>
      </c>
      <c r="G763" s="660" t="s">
        <v>44</v>
      </c>
      <c r="H763" s="662" t="s">
        <v>45</v>
      </c>
      <c r="I763" s="660" t="s">
        <v>46</v>
      </c>
      <c r="J763" s="660" t="s">
        <v>47</v>
      </c>
    </row>
    <row r="764" spans="1:10" s="85" customFormat="1" x14ac:dyDescent="0.2">
      <c r="A764" s="886" t="s">
        <v>1855</v>
      </c>
      <c r="B764" s="80"/>
      <c r="C764" s="661" t="s">
        <v>1856</v>
      </c>
      <c r="D764" s="661" t="s">
        <v>108</v>
      </c>
      <c r="E764" s="660" t="s">
        <v>1857</v>
      </c>
      <c r="F764" s="660" t="s">
        <v>1857</v>
      </c>
      <c r="G764" s="660" t="s">
        <v>44</v>
      </c>
      <c r="H764" s="662" t="s">
        <v>45</v>
      </c>
      <c r="I764" s="660" t="s">
        <v>46</v>
      </c>
      <c r="J764" s="660" t="s">
        <v>47</v>
      </c>
    </row>
    <row r="765" spans="1:10" s="61" customFormat="1" x14ac:dyDescent="0.2">
      <c r="A765" s="84" t="s">
        <v>1858</v>
      </c>
      <c r="B765" s="84" t="s">
        <v>1859</v>
      </c>
      <c r="C765" s="91" t="s">
        <v>1860</v>
      </c>
      <c r="D765" s="91" t="s">
        <v>131</v>
      </c>
      <c r="E765" s="85" t="s">
        <v>1283</v>
      </c>
      <c r="F765" s="85" t="s">
        <v>1284</v>
      </c>
      <c r="G765" s="58" t="s">
        <v>44</v>
      </c>
      <c r="H765" s="57" t="s">
        <v>45</v>
      </c>
      <c r="I765" s="58" t="s">
        <v>67</v>
      </c>
      <c r="J765" s="85" t="s">
        <v>68</v>
      </c>
    </row>
    <row r="766" spans="1:10" s="61" customFormat="1" x14ac:dyDescent="0.2">
      <c r="A766" s="84" t="s">
        <v>1861</v>
      </c>
      <c r="B766" s="84" t="s">
        <v>1862</v>
      </c>
      <c r="C766" s="91" t="s">
        <v>1860</v>
      </c>
      <c r="D766" s="91" t="s">
        <v>131</v>
      </c>
      <c r="E766" s="85" t="s">
        <v>1283</v>
      </c>
      <c r="F766" s="85" t="s">
        <v>1283</v>
      </c>
      <c r="G766" s="58" t="s">
        <v>44</v>
      </c>
      <c r="H766" s="57" t="s">
        <v>45</v>
      </c>
      <c r="I766" s="58" t="s">
        <v>46</v>
      </c>
      <c r="J766" s="85" t="s">
        <v>47</v>
      </c>
    </row>
    <row r="767" spans="1:10" s="61" customFormat="1" x14ac:dyDescent="0.2">
      <c r="A767" s="223" t="s">
        <v>1863</v>
      </c>
      <c r="B767" s="80"/>
      <c r="C767" s="223" t="s">
        <v>1864</v>
      </c>
      <c r="D767" s="197" t="s">
        <v>886</v>
      </c>
      <c r="E767" s="222" t="s">
        <v>1529</v>
      </c>
      <c r="F767" s="196" t="s">
        <v>1529</v>
      </c>
      <c r="G767" s="222" t="s">
        <v>79</v>
      </c>
      <c r="H767" s="61" t="s">
        <v>80</v>
      </c>
      <c r="I767" s="618" t="s">
        <v>1865</v>
      </c>
      <c r="J767" s="196" t="s">
        <v>1866</v>
      </c>
    </row>
    <row r="768" spans="1:10" s="86" customFormat="1" x14ac:dyDescent="0.2">
      <c r="A768" s="454" t="s">
        <v>1867</v>
      </c>
      <c r="B768" s="80"/>
      <c r="C768" s="127" t="s">
        <v>1868</v>
      </c>
      <c r="D768" s="72" t="s">
        <v>845</v>
      </c>
      <c r="E768" s="252" t="s">
        <v>315</v>
      </c>
      <c r="F768" s="61" t="s">
        <v>315</v>
      </c>
      <c r="G768" s="252" t="s">
        <v>44</v>
      </c>
      <c r="H768" s="108" t="s">
        <v>45</v>
      </c>
      <c r="I768" s="252" t="s">
        <v>46</v>
      </c>
      <c r="J768" s="61" t="s">
        <v>47</v>
      </c>
    </row>
    <row r="769" spans="1:10" s="86" customFormat="1" x14ac:dyDescent="0.2">
      <c r="A769" s="301" t="s">
        <v>1869</v>
      </c>
      <c r="B769" s="67"/>
      <c r="C769" s="83" t="s">
        <v>1870</v>
      </c>
      <c r="D769" s="71" t="s">
        <v>845</v>
      </c>
      <c r="E769" s="439" t="s">
        <v>315</v>
      </c>
      <c r="F769" s="58" t="s">
        <v>1013</v>
      </c>
      <c r="G769" s="439" t="s">
        <v>44</v>
      </c>
      <c r="H769" s="57" t="s">
        <v>45</v>
      </c>
      <c r="I769" s="439" t="s">
        <v>67</v>
      </c>
      <c r="J769" s="58" t="s">
        <v>68</v>
      </c>
    </row>
    <row r="770" spans="1:10" s="46" customFormat="1" x14ac:dyDescent="0.2">
      <c r="A770" s="454" t="s">
        <v>1871</v>
      </c>
      <c r="B770" s="80"/>
      <c r="C770" s="127" t="s">
        <v>1870</v>
      </c>
      <c r="D770" s="72" t="s">
        <v>845</v>
      </c>
      <c r="E770" s="252" t="s">
        <v>315</v>
      </c>
      <c r="F770" s="61" t="s">
        <v>315</v>
      </c>
      <c r="G770" s="252" t="s">
        <v>44</v>
      </c>
      <c r="H770" s="108" t="s">
        <v>45</v>
      </c>
      <c r="I770" s="252" t="s">
        <v>46</v>
      </c>
      <c r="J770" s="61" t="s">
        <v>47</v>
      </c>
    </row>
    <row r="771" spans="1:10" s="46" customFormat="1" x14ac:dyDescent="0.2">
      <c r="A771" s="301" t="s">
        <v>1872</v>
      </c>
      <c r="B771" s="67"/>
      <c r="C771" s="83" t="s">
        <v>1870</v>
      </c>
      <c r="D771" s="71" t="s">
        <v>845</v>
      </c>
      <c r="E771" s="439" t="s">
        <v>315</v>
      </c>
      <c r="F771" s="58" t="s">
        <v>1013</v>
      </c>
      <c r="G771" s="439" t="s">
        <v>44</v>
      </c>
      <c r="H771" s="57" t="s">
        <v>45</v>
      </c>
      <c r="I771" s="439" t="s">
        <v>67</v>
      </c>
      <c r="J771" s="58" t="s">
        <v>300</v>
      </c>
    </row>
    <row r="772" spans="1:10" s="46" customFormat="1" x14ac:dyDescent="0.2">
      <c r="A772" s="454" t="s">
        <v>1873</v>
      </c>
      <c r="B772" s="80"/>
      <c r="C772" s="127" t="s">
        <v>1874</v>
      </c>
      <c r="D772" s="72" t="s">
        <v>89</v>
      </c>
      <c r="E772" s="252" t="s">
        <v>474</v>
      </c>
      <c r="F772" s="61" t="s">
        <v>895</v>
      </c>
      <c r="G772" s="252" t="s">
        <v>79</v>
      </c>
      <c r="H772" s="108" t="s">
        <v>80</v>
      </c>
      <c r="I772" s="61" t="s">
        <v>140</v>
      </c>
      <c r="J772" s="61" t="s">
        <v>463</v>
      </c>
    </row>
    <row r="773" spans="1:10" s="86" customFormat="1" x14ac:dyDescent="0.2">
      <c r="A773" s="454" t="s">
        <v>1875</v>
      </c>
      <c r="B773" s="80"/>
      <c r="C773" s="127" t="s">
        <v>1876</v>
      </c>
      <c r="D773" s="72" t="s">
        <v>89</v>
      </c>
      <c r="E773" s="252" t="s">
        <v>474</v>
      </c>
      <c r="F773" s="61" t="s">
        <v>895</v>
      </c>
      <c r="G773" s="252" t="s">
        <v>79</v>
      </c>
      <c r="H773" s="108" t="s">
        <v>80</v>
      </c>
      <c r="I773" s="61" t="s">
        <v>140</v>
      </c>
      <c r="J773" s="61" t="s">
        <v>463</v>
      </c>
    </row>
    <row r="774" spans="1:10" s="86" customFormat="1" x14ac:dyDescent="0.2">
      <c r="A774" s="752" t="s">
        <v>1877</v>
      </c>
      <c r="B774" s="495"/>
      <c r="C774" s="380" t="s">
        <v>1878</v>
      </c>
      <c r="D774" s="280" t="s">
        <v>886</v>
      </c>
      <c r="E774" s="549" t="s">
        <v>646</v>
      </c>
      <c r="F774" s="279" t="s">
        <v>1879</v>
      </c>
      <c r="G774" s="549" t="s">
        <v>79</v>
      </c>
      <c r="H774" s="85" t="s">
        <v>80</v>
      </c>
      <c r="I774" s="752" t="s">
        <v>241</v>
      </c>
      <c r="J774" s="279" t="s">
        <v>82</v>
      </c>
    </row>
    <row r="775" spans="1:10" s="86" customFormat="1" x14ac:dyDescent="0.2">
      <c r="A775" s="752" t="s">
        <v>1880</v>
      </c>
      <c r="B775" s="495"/>
      <c r="C775" s="380" t="s">
        <v>1881</v>
      </c>
      <c r="D775" s="280" t="s">
        <v>886</v>
      </c>
      <c r="E775" s="549" t="s">
        <v>646</v>
      </c>
      <c r="F775" s="279" t="s">
        <v>1879</v>
      </c>
      <c r="G775" s="549" t="s">
        <v>79</v>
      </c>
      <c r="H775" s="85" t="s">
        <v>80</v>
      </c>
      <c r="I775" s="752" t="s">
        <v>241</v>
      </c>
      <c r="J775" s="279" t="s">
        <v>82</v>
      </c>
    </row>
    <row r="776" spans="1:10" s="59" customFormat="1" x14ac:dyDescent="0.2">
      <c r="A776" s="618" t="s">
        <v>1882</v>
      </c>
      <c r="B776" s="80"/>
      <c r="C776" s="618" t="s">
        <v>1883</v>
      </c>
      <c r="D776" s="307" t="s">
        <v>886</v>
      </c>
      <c r="E776" s="624" t="s">
        <v>1884</v>
      </c>
      <c r="F776" s="310" t="s">
        <v>1885</v>
      </c>
      <c r="G776" s="624" t="s">
        <v>79</v>
      </c>
      <c r="H776" s="294" t="s">
        <v>80</v>
      </c>
      <c r="I776" s="618" t="s">
        <v>241</v>
      </c>
      <c r="J776" s="310" t="s">
        <v>82</v>
      </c>
    </row>
    <row r="777" spans="1:10" s="59" customFormat="1" x14ac:dyDescent="0.2">
      <c r="A777" s="223" t="s">
        <v>1886</v>
      </c>
      <c r="B777" s="80"/>
      <c r="C777" s="223" t="s">
        <v>1883</v>
      </c>
      <c r="D777" s="197" t="s">
        <v>886</v>
      </c>
      <c r="E777" s="222" t="s">
        <v>1884</v>
      </c>
      <c r="F777" s="196" t="s">
        <v>1885</v>
      </c>
      <c r="G777" s="222" t="s">
        <v>79</v>
      </c>
      <c r="H777" s="61" t="s">
        <v>80</v>
      </c>
      <c r="I777" s="223" t="s">
        <v>244</v>
      </c>
      <c r="J777" s="196" t="s">
        <v>245</v>
      </c>
    </row>
    <row r="778" spans="1:10" s="59" customFormat="1" x14ac:dyDescent="0.2">
      <c r="A778" s="618" t="s">
        <v>1887</v>
      </c>
      <c r="B778" s="80"/>
      <c r="C778" s="618" t="s">
        <v>1888</v>
      </c>
      <c r="D778" s="307" t="s">
        <v>886</v>
      </c>
      <c r="E778" s="624" t="s">
        <v>1884</v>
      </c>
      <c r="F778" s="310" t="s">
        <v>1884</v>
      </c>
      <c r="G778" s="624" t="s">
        <v>79</v>
      </c>
      <c r="H778" s="294" t="s">
        <v>80</v>
      </c>
      <c r="I778" s="624" t="s">
        <v>173</v>
      </c>
      <c r="J778" s="310" t="s">
        <v>174</v>
      </c>
    </row>
    <row r="779" spans="1:10" s="20" customFormat="1" x14ac:dyDescent="0.2">
      <c r="A779" s="752" t="s">
        <v>1889</v>
      </c>
      <c r="B779" s="495"/>
      <c r="C779" s="380" t="s">
        <v>1890</v>
      </c>
      <c r="D779" s="280" t="s">
        <v>886</v>
      </c>
      <c r="E779" s="549" t="s">
        <v>646</v>
      </c>
      <c r="F779" s="279" t="s">
        <v>1879</v>
      </c>
      <c r="G779" s="549" t="s">
        <v>79</v>
      </c>
      <c r="H779" s="85" t="s">
        <v>80</v>
      </c>
      <c r="I779" s="752" t="s">
        <v>241</v>
      </c>
      <c r="J779" s="279" t="s">
        <v>82</v>
      </c>
    </row>
    <row r="780" spans="1:10" s="125" customFormat="1" x14ac:dyDescent="0.2">
      <c r="A780" s="80" t="s">
        <v>1891</v>
      </c>
      <c r="B780" s="80"/>
      <c r="C780" s="127" t="s">
        <v>1892</v>
      </c>
      <c r="D780" s="71" t="s">
        <v>89</v>
      </c>
      <c r="E780" s="61" t="s">
        <v>1893</v>
      </c>
      <c r="F780" s="61" t="s">
        <v>1894</v>
      </c>
      <c r="G780" s="61" t="s">
        <v>92</v>
      </c>
      <c r="H780" s="108" t="s">
        <v>45</v>
      </c>
      <c r="I780" s="61" t="s">
        <v>53</v>
      </c>
      <c r="J780" s="61" t="s">
        <v>282</v>
      </c>
    </row>
    <row r="781" spans="1:10" s="128" customFormat="1" x14ac:dyDescent="0.2">
      <c r="A781" s="67" t="s">
        <v>1895</v>
      </c>
      <c r="B781" s="67"/>
      <c r="C781" s="83" t="s">
        <v>1892</v>
      </c>
      <c r="D781" s="71" t="s">
        <v>89</v>
      </c>
      <c r="E781" s="58" t="s">
        <v>1893</v>
      </c>
      <c r="F781" s="58" t="s">
        <v>1896</v>
      </c>
      <c r="G781" s="58" t="s">
        <v>92</v>
      </c>
      <c r="H781" s="57" t="s">
        <v>45</v>
      </c>
      <c r="I781" s="58" t="s">
        <v>745</v>
      </c>
      <c r="J781" s="58" t="s">
        <v>746</v>
      </c>
    </row>
    <row r="782" spans="1:10" s="773" customFormat="1" x14ac:dyDescent="0.2">
      <c r="A782" s="123" t="s">
        <v>1895</v>
      </c>
      <c r="B782" s="123"/>
      <c r="C782" s="124" t="s">
        <v>1892</v>
      </c>
      <c r="D782" s="91" t="s">
        <v>89</v>
      </c>
      <c r="E782" s="85" t="s">
        <v>1893</v>
      </c>
      <c r="F782" s="85" t="s">
        <v>1896</v>
      </c>
      <c r="G782" s="85" t="s">
        <v>92</v>
      </c>
      <c r="H782" s="343" t="s">
        <v>45</v>
      </c>
      <c r="I782" s="85" t="s">
        <v>745</v>
      </c>
      <c r="J782" s="85" t="s">
        <v>746</v>
      </c>
    </row>
    <row r="783" spans="1:10" s="125" customFormat="1" x14ac:dyDescent="0.2">
      <c r="A783" s="80" t="s">
        <v>1897</v>
      </c>
      <c r="B783" s="80"/>
      <c r="C783" s="127" t="s">
        <v>1898</v>
      </c>
      <c r="D783" s="127" t="s">
        <v>1899</v>
      </c>
      <c r="E783" s="61" t="s">
        <v>250</v>
      </c>
      <c r="F783" s="61"/>
      <c r="G783" s="61" t="s">
        <v>92</v>
      </c>
      <c r="H783" s="108" t="s">
        <v>80</v>
      </c>
      <c r="I783" s="61" t="s">
        <v>173</v>
      </c>
      <c r="J783" s="61" t="s">
        <v>174</v>
      </c>
    </row>
    <row r="784" spans="1:10" s="125" customFormat="1" x14ac:dyDescent="0.2">
      <c r="A784" s="80" t="s">
        <v>1900</v>
      </c>
      <c r="B784" s="80"/>
      <c r="C784" s="127" t="s">
        <v>1901</v>
      </c>
      <c r="D784" s="127" t="s">
        <v>89</v>
      </c>
      <c r="E784" s="61" t="s">
        <v>315</v>
      </c>
      <c r="F784" s="61" t="s">
        <v>1013</v>
      </c>
      <c r="G784" s="61" t="s">
        <v>79</v>
      </c>
      <c r="H784" s="108" t="s">
        <v>80</v>
      </c>
      <c r="I784" s="61" t="s">
        <v>140</v>
      </c>
      <c r="J784" s="61" t="s">
        <v>82</v>
      </c>
    </row>
    <row r="785" spans="1:10" s="278" customFormat="1" x14ac:dyDescent="0.2">
      <c r="A785" s="123" t="s">
        <v>1902</v>
      </c>
      <c r="B785" s="123"/>
      <c r="C785" s="124" t="s">
        <v>1903</v>
      </c>
      <c r="D785" s="124" t="s">
        <v>89</v>
      </c>
      <c r="E785" s="85" t="s">
        <v>272</v>
      </c>
      <c r="F785" s="85" t="s">
        <v>273</v>
      </c>
      <c r="G785" s="85" t="s">
        <v>79</v>
      </c>
      <c r="H785" s="343" t="s">
        <v>80</v>
      </c>
      <c r="I785" s="85" t="s">
        <v>140</v>
      </c>
      <c r="J785" s="85" t="s">
        <v>82</v>
      </c>
    </row>
    <row r="786" spans="1:10" s="569" customFormat="1" x14ac:dyDescent="0.2">
      <c r="A786" s="84" t="s">
        <v>1904</v>
      </c>
      <c r="B786" s="123"/>
      <c r="C786" s="84" t="s">
        <v>1905</v>
      </c>
      <c r="D786" s="91" t="s">
        <v>271</v>
      </c>
      <c r="E786" s="85" t="s">
        <v>272</v>
      </c>
      <c r="F786" s="85" t="s">
        <v>273</v>
      </c>
      <c r="G786" s="85" t="s">
        <v>79</v>
      </c>
      <c r="H786" s="343" t="s">
        <v>80</v>
      </c>
      <c r="I786" s="85" t="s">
        <v>140</v>
      </c>
      <c r="J786" s="85" t="s">
        <v>82</v>
      </c>
    </row>
    <row r="787" spans="1:10" s="278" customFormat="1" x14ac:dyDescent="0.2">
      <c r="A787" s="64" t="s">
        <v>1906</v>
      </c>
      <c r="B787" s="67"/>
      <c r="C787" s="71" t="s">
        <v>1907</v>
      </c>
      <c r="D787" s="71" t="s">
        <v>586</v>
      </c>
      <c r="E787" s="58" t="s">
        <v>43</v>
      </c>
      <c r="F787" s="58" t="s">
        <v>43</v>
      </c>
      <c r="G787" s="58" t="s">
        <v>92</v>
      </c>
      <c r="H787" s="57" t="s">
        <v>45</v>
      </c>
      <c r="I787" s="58" t="s">
        <v>46</v>
      </c>
      <c r="J787" s="58" t="s">
        <v>47</v>
      </c>
    </row>
    <row r="788" spans="1:10" s="217" customFormat="1" x14ac:dyDescent="0.2">
      <c r="A788" s="66" t="s">
        <v>1908</v>
      </c>
      <c r="B788" s="80"/>
      <c r="C788" s="72" t="s">
        <v>1909</v>
      </c>
      <c r="D788" s="72" t="s">
        <v>586</v>
      </c>
      <c r="E788" s="61" t="s">
        <v>119</v>
      </c>
      <c r="F788" s="61" t="s">
        <v>119</v>
      </c>
      <c r="G788" s="61" t="s">
        <v>92</v>
      </c>
      <c r="H788" s="108" t="s">
        <v>45</v>
      </c>
      <c r="I788" s="61" t="s">
        <v>46</v>
      </c>
      <c r="J788" s="61" t="s">
        <v>47</v>
      </c>
    </row>
    <row r="789" spans="1:10" s="766" customFormat="1" x14ac:dyDescent="0.2">
      <c r="A789" s="64" t="s">
        <v>1910</v>
      </c>
      <c r="B789" s="80"/>
      <c r="C789" s="73" t="s">
        <v>1911</v>
      </c>
      <c r="D789" s="73" t="s">
        <v>586</v>
      </c>
      <c r="E789" s="74" t="s">
        <v>1912</v>
      </c>
      <c r="F789" s="74" t="s">
        <v>1147</v>
      </c>
      <c r="G789" s="74" t="s">
        <v>44</v>
      </c>
      <c r="H789" s="74" t="s">
        <v>45</v>
      </c>
      <c r="I789" s="74" t="s">
        <v>53</v>
      </c>
      <c r="J789" s="74" t="s">
        <v>62</v>
      </c>
    </row>
    <row r="790" spans="1:10" s="217" customFormat="1" x14ac:dyDescent="0.2">
      <c r="A790" s="84" t="s">
        <v>1913</v>
      </c>
      <c r="B790" s="123"/>
      <c r="C790" s="91" t="s">
        <v>1914</v>
      </c>
      <c r="D790" s="91" t="s">
        <v>586</v>
      </c>
      <c r="E790" s="85" t="s">
        <v>998</v>
      </c>
      <c r="F790" s="85" t="s">
        <v>999</v>
      </c>
      <c r="G790" s="85" t="s">
        <v>92</v>
      </c>
      <c r="H790" s="343" t="s">
        <v>45</v>
      </c>
      <c r="I790" s="85" t="s">
        <v>53</v>
      </c>
      <c r="J790" s="85" t="s">
        <v>62</v>
      </c>
    </row>
    <row r="791" spans="1:10" s="217" customFormat="1" x14ac:dyDescent="0.2">
      <c r="A791" s="80" t="s">
        <v>1915</v>
      </c>
      <c r="B791" s="80"/>
      <c r="C791" s="72" t="s">
        <v>1916</v>
      </c>
      <c r="D791" s="72" t="s">
        <v>586</v>
      </c>
      <c r="E791" s="61" t="s">
        <v>474</v>
      </c>
      <c r="F791" s="61" t="s">
        <v>474</v>
      </c>
      <c r="G791" s="61" t="s">
        <v>92</v>
      </c>
      <c r="H791" s="108" t="s">
        <v>45</v>
      </c>
      <c r="I791" s="61" t="s">
        <v>46</v>
      </c>
      <c r="J791" s="61" t="s">
        <v>47</v>
      </c>
    </row>
    <row r="792" spans="1:10" s="342" customFormat="1" x14ac:dyDescent="0.2">
      <c r="A792" s="123" t="s">
        <v>1915</v>
      </c>
      <c r="B792" s="123"/>
      <c r="C792" s="91" t="s">
        <v>1916</v>
      </c>
      <c r="D792" s="91" t="s">
        <v>586</v>
      </c>
      <c r="E792" s="85" t="s">
        <v>474</v>
      </c>
      <c r="F792" s="85" t="s">
        <v>474</v>
      </c>
      <c r="G792" s="85" t="s">
        <v>92</v>
      </c>
      <c r="H792" s="343" t="s">
        <v>45</v>
      </c>
      <c r="I792" s="85" t="s">
        <v>46</v>
      </c>
      <c r="J792" s="85" t="s">
        <v>47</v>
      </c>
    </row>
    <row r="793" spans="1:10" s="125" customFormat="1" x14ac:dyDescent="0.2">
      <c r="A793" s="184" t="s">
        <v>1917</v>
      </c>
      <c r="B793" s="80"/>
      <c r="C793" s="72" t="s">
        <v>1918</v>
      </c>
      <c r="D793" s="72" t="s">
        <v>586</v>
      </c>
      <c r="E793" s="61" t="s">
        <v>125</v>
      </c>
      <c r="F793" s="61" t="s">
        <v>125</v>
      </c>
      <c r="G793" s="61" t="s">
        <v>92</v>
      </c>
      <c r="H793" s="108" t="s">
        <v>45</v>
      </c>
      <c r="I793" s="61" t="s">
        <v>46</v>
      </c>
      <c r="J793" s="61" t="s">
        <v>47</v>
      </c>
    </row>
    <row r="794" spans="1:10" s="86" customFormat="1" x14ac:dyDescent="0.2">
      <c r="A794" s="64" t="s">
        <v>1919</v>
      </c>
      <c r="B794" s="80"/>
      <c r="C794" s="71" t="s">
        <v>1920</v>
      </c>
      <c r="D794" s="71" t="s">
        <v>586</v>
      </c>
      <c r="E794" s="58" t="s">
        <v>43</v>
      </c>
      <c r="F794" s="58" t="s">
        <v>329</v>
      </c>
      <c r="G794" s="58" t="s">
        <v>92</v>
      </c>
      <c r="H794" s="57" t="s">
        <v>45</v>
      </c>
      <c r="I794" s="58" t="s">
        <v>53</v>
      </c>
      <c r="J794" s="58" t="s">
        <v>62</v>
      </c>
    </row>
    <row r="795" spans="1:10" s="59" customFormat="1" x14ac:dyDescent="0.2">
      <c r="A795" s="64" t="s">
        <v>1921</v>
      </c>
      <c r="B795" s="80"/>
      <c r="C795" s="72" t="s">
        <v>1922</v>
      </c>
      <c r="D795" s="72" t="s">
        <v>89</v>
      </c>
      <c r="E795" s="61" t="s">
        <v>1028</v>
      </c>
      <c r="F795" s="61" t="s">
        <v>1923</v>
      </c>
      <c r="G795" s="61" t="s">
        <v>79</v>
      </c>
      <c r="H795" s="108" t="s">
        <v>80</v>
      </c>
      <c r="I795" s="61" t="s">
        <v>140</v>
      </c>
      <c r="J795" s="61" t="s">
        <v>245</v>
      </c>
    </row>
    <row r="796" spans="1:10" s="86" customFormat="1" x14ac:dyDescent="0.2">
      <c r="A796" s="66" t="s">
        <v>1924</v>
      </c>
      <c r="B796" s="80"/>
      <c r="C796" s="72" t="s">
        <v>1925</v>
      </c>
      <c r="D796" s="72" t="s">
        <v>89</v>
      </c>
      <c r="E796" s="61" t="s">
        <v>1926</v>
      </c>
      <c r="F796" s="61" t="s">
        <v>1926</v>
      </c>
      <c r="G796" s="61" t="s">
        <v>92</v>
      </c>
      <c r="H796" s="108" t="s">
        <v>45</v>
      </c>
      <c r="I796" s="61" t="s">
        <v>100</v>
      </c>
      <c r="J796" s="61" t="s">
        <v>101</v>
      </c>
    </row>
    <row r="797" spans="1:10" s="75" customFormat="1" x14ac:dyDescent="0.2">
      <c r="A797" s="64" t="s">
        <v>1927</v>
      </c>
      <c r="B797" s="67"/>
      <c r="C797" s="71" t="s">
        <v>1928</v>
      </c>
      <c r="D797" s="71" t="s">
        <v>1929</v>
      </c>
      <c r="E797" s="58" t="s">
        <v>474</v>
      </c>
      <c r="F797" s="58" t="s">
        <v>895</v>
      </c>
      <c r="G797" s="58" t="s">
        <v>44</v>
      </c>
      <c r="H797" s="57" t="s">
        <v>45</v>
      </c>
      <c r="I797" s="58" t="s">
        <v>67</v>
      </c>
      <c r="J797" s="58" t="s">
        <v>68</v>
      </c>
    </row>
    <row r="798" spans="1:10" s="59" customFormat="1" x14ac:dyDescent="0.2">
      <c r="A798" s="66" t="s">
        <v>1930</v>
      </c>
      <c r="B798" s="80"/>
      <c r="C798" s="72" t="s">
        <v>1928</v>
      </c>
      <c r="D798" s="72" t="s">
        <v>1929</v>
      </c>
      <c r="E798" s="61" t="s">
        <v>474</v>
      </c>
      <c r="F798" s="61" t="s">
        <v>641</v>
      </c>
      <c r="G798" s="61" t="s">
        <v>44</v>
      </c>
      <c r="H798" s="108" t="s">
        <v>45</v>
      </c>
      <c r="I798" s="61" t="s">
        <v>53</v>
      </c>
      <c r="J798" s="61" t="s">
        <v>54</v>
      </c>
    </row>
    <row r="799" spans="1:10" s="59" customFormat="1" x14ac:dyDescent="0.2">
      <c r="A799" s="84" t="s">
        <v>1931</v>
      </c>
      <c r="B799" s="123"/>
      <c r="C799" s="91" t="s">
        <v>1928</v>
      </c>
      <c r="D799" s="91" t="s">
        <v>1929</v>
      </c>
      <c r="E799" s="85" t="s">
        <v>474</v>
      </c>
      <c r="F799" s="85" t="s">
        <v>472</v>
      </c>
      <c r="G799" s="85" t="s">
        <v>44</v>
      </c>
      <c r="H799" s="343" t="s">
        <v>45</v>
      </c>
      <c r="I799" s="85" t="s">
        <v>745</v>
      </c>
      <c r="J799" s="85" t="s">
        <v>746</v>
      </c>
    </row>
    <row r="800" spans="1:10" s="59" customFormat="1" x14ac:dyDescent="0.2">
      <c r="A800" s="66" t="s">
        <v>1932</v>
      </c>
      <c r="B800" s="80"/>
      <c r="C800" s="72" t="s">
        <v>1928</v>
      </c>
      <c r="D800" s="72" t="s">
        <v>1929</v>
      </c>
      <c r="E800" s="61" t="s">
        <v>474</v>
      </c>
      <c r="F800" s="61" t="s">
        <v>474</v>
      </c>
      <c r="G800" s="61" t="s">
        <v>44</v>
      </c>
      <c r="H800" s="108" t="s">
        <v>45</v>
      </c>
      <c r="I800" s="61" t="s">
        <v>100</v>
      </c>
      <c r="J800" s="61" t="s">
        <v>101</v>
      </c>
    </row>
    <row r="801" spans="1:10" s="59" customFormat="1" x14ac:dyDescent="0.2">
      <c r="A801" s="66" t="s">
        <v>1933</v>
      </c>
      <c r="B801" s="80"/>
      <c r="C801" s="72" t="s">
        <v>1928</v>
      </c>
      <c r="D801" s="72" t="s">
        <v>1929</v>
      </c>
      <c r="E801" s="61" t="s">
        <v>474</v>
      </c>
      <c r="F801" s="61" t="s">
        <v>474</v>
      </c>
      <c r="G801" s="61" t="s">
        <v>44</v>
      </c>
      <c r="H801" s="108" t="s">
        <v>45</v>
      </c>
      <c r="I801" s="61" t="s">
        <v>46</v>
      </c>
      <c r="J801" s="61" t="s">
        <v>47</v>
      </c>
    </row>
    <row r="802" spans="1:10" s="59" customFormat="1" x14ac:dyDescent="0.2">
      <c r="A802" s="64" t="s">
        <v>1934</v>
      </c>
      <c r="B802" s="67"/>
      <c r="C802" s="71" t="s">
        <v>1928</v>
      </c>
      <c r="D802" s="71" t="s">
        <v>1929</v>
      </c>
      <c r="E802" s="58" t="s">
        <v>474</v>
      </c>
      <c r="F802" s="58" t="s">
        <v>895</v>
      </c>
      <c r="G802" s="58" t="s">
        <v>44</v>
      </c>
      <c r="H802" s="57" t="s">
        <v>45</v>
      </c>
      <c r="I802" s="58" t="s">
        <v>67</v>
      </c>
      <c r="J802" s="58" t="s">
        <v>300</v>
      </c>
    </row>
    <row r="803" spans="1:10" s="46" customFormat="1" x14ac:dyDescent="0.2">
      <c r="A803" s="66" t="s">
        <v>1935</v>
      </c>
      <c r="B803" s="80"/>
      <c r="C803" s="72" t="s">
        <v>1928</v>
      </c>
      <c r="D803" s="72" t="s">
        <v>1929</v>
      </c>
      <c r="E803" s="61" t="s">
        <v>474</v>
      </c>
      <c r="F803" s="61" t="s">
        <v>641</v>
      </c>
      <c r="G803" s="61" t="s">
        <v>44</v>
      </c>
      <c r="H803" s="108" t="s">
        <v>45</v>
      </c>
      <c r="I803" s="61" t="s">
        <v>53</v>
      </c>
      <c r="J803" s="61" t="s">
        <v>62</v>
      </c>
    </row>
    <row r="804" spans="1:10" s="46" customFormat="1" x14ac:dyDescent="0.2">
      <c r="A804" s="66" t="s">
        <v>1936</v>
      </c>
      <c r="B804" s="80"/>
      <c r="C804" s="72" t="s">
        <v>1928</v>
      </c>
      <c r="D804" s="72" t="s">
        <v>1929</v>
      </c>
      <c r="E804" s="61" t="s">
        <v>474</v>
      </c>
      <c r="F804" s="61" t="s">
        <v>641</v>
      </c>
      <c r="G804" s="61" t="s">
        <v>44</v>
      </c>
      <c r="H804" s="108" t="s">
        <v>45</v>
      </c>
      <c r="I804" s="61" t="s">
        <v>53</v>
      </c>
      <c r="J804" s="61" t="s">
        <v>282</v>
      </c>
    </row>
    <row r="805" spans="1:10" s="86" customFormat="1" x14ac:dyDescent="0.2">
      <c r="A805" s="84" t="s">
        <v>1937</v>
      </c>
      <c r="B805" s="80" t="s">
        <v>1938</v>
      </c>
      <c r="C805" s="73" t="s">
        <v>1939</v>
      </c>
      <c r="D805" s="73" t="s">
        <v>350</v>
      </c>
      <c r="E805" s="74" t="s">
        <v>119</v>
      </c>
      <c r="F805" s="74" t="s">
        <v>120</v>
      </c>
      <c r="G805" s="74" t="s">
        <v>44</v>
      </c>
      <c r="H805" s="74" t="s">
        <v>45</v>
      </c>
      <c r="I805" s="74" t="s">
        <v>46</v>
      </c>
      <c r="J805" s="74" t="s">
        <v>47</v>
      </c>
    </row>
    <row r="806" spans="1:10" s="59" customFormat="1" x14ac:dyDescent="0.2">
      <c r="A806" s="211" t="s">
        <v>1940</v>
      </c>
      <c r="B806" s="80" t="s">
        <v>1941</v>
      </c>
      <c r="C806" s="201" t="s">
        <v>1939</v>
      </c>
      <c r="D806" s="201" t="s">
        <v>350</v>
      </c>
      <c r="E806" s="130" t="s">
        <v>119</v>
      </c>
      <c r="F806" s="130" t="s">
        <v>120</v>
      </c>
      <c r="G806" s="130" t="s">
        <v>44</v>
      </c>
      <c r="H806" s="130" t="s">
        <v>45</v>
      </c>
      <c r="I806" s="130" t="s">
        <v>46</v>
      </c>
      <c r="J806" s="130" t="s">
        <v>47</v>
      </c>
    </row>
    <row r="807" spans="1:10" s="59" customFormat="1" x14ac:dyDescent="0.2">
      <c r="A807" s="66" t="s">
        <v>1942</v>
      </c>
      <c r="B807" s="80"/>
      <c r="C807" s="72" t="s">
        <v>1943</v>
      </c>
      <c r="D807" s="72" t="s">
        <v>350</v>
      </c>
      <c r="E807" s="61" t="s">
        <v>171</v>
      </c>
      <c r="F807" s="61" t="s">
        <v>171</v>
      </c>
      <c r="G807" s="61" t="s">
        <v>92</v>
      </c>
      <c r="H807" s="108" t="s">
        <v>172</v>
      </c>
      <c r="I807" s="61" t="s">
        <v>173</v>
      </c>
      <c r="J807" s="61" t="s">
        <v>174</v>
      </c>
    </row>
    <row r="808" spans="1:10" s="75" customFormat="1" x14ac:dyDescent="0.2">
      <c r="A808" s="66" t="s">
        <v>1944</v>
      </c>
      <c r="B808" s="80"/>
      <c r="C808" s="72" t="s">
        <v>1943</v>
      </c>
      <c r="D808" s="72" t="s">
        <v>350</v>
      </c>
      <c r="E808" s="61" t="s">
        <v>171</v>
      </c>
      <c r="F808" s="61" t="s">
        <v>177</v>
      </c>
      <c r="G808" s="61" t="s">
        <v>44</v>
      </c>
      <c r="H808" s="108" t="s">
        <v>45</v>
      </c>
      <c r="I808" s="61" t="s">
        <v>53</v>
      </c>
      <c r="J808" s="61" t="s">
        <v>54</v>
      </c>
    </row>
    <row r="809" spans="1:10" s="75" customFormat="1" x14ac:dyDescent="0.2">
      <c r="A809" s="66" t="s">
        <v>1945</v>
      </c>
      <c r="B809" s="80"/>
      <c r="C809" s="72" t="s">
        <v>1943</v>
      </c>
      <c r="D809" s="72" t="s">
        <v>350</v>
      </c>
      <c r="E809" s="61" t="s">
        <v>171</v>
      </c>
      <c r="F809" s="61" t="s">
        <v>171</v>
      </c>
      <c r="G809" s="61" t="s">
        <v>44</v>
      </c>
      <c r="H809" s="108" t="s">
        <v>45</v>
      </c>
      <c r="I809" s="61" t="s">
        <v>46</v>
      </c>
      <c r="J809" s="61" t="s">
        <v>47</v>
      </c>
    </row>
    <row r="810" spans="1:10" s="75" customFormat="1" x14ac:dyDescent="0.2">
      <c r="A810" s="66" t="s">
        <v>1946</v>
      </c>
      <c r="B810" s="80"/>
      <c r="C810" s="72" t="s">
        <v>1943</v>
      </c>
      <c r="D810" s="72" t="s">
        <v>350</v>
      </c>
      <c r="E810" s="61" t="s">
        <v>171</v>
      </c>
      <c r="F810" s="61" t="s">
        <v>177</v>
      </c>
      <c r="G810" s="61" t="s">
        <v>44</v>
      </c>
      <c r="H810" s="108" t="s">
        <v>45</v>
      </c>
      <c r="I810" s="61" t="s">
        <v>53</v>
      </c>
      <c r="J810" s="61" t="s">
        <v>62</v>
      </c>
    </row>
    <row r="811" spans="1:10" s="59" customFormat="1" x14ac:dyDescent="0.2">
      <c r="A811" s="84" t="s">
        <v>1947</v>
      </c>
      <c r="B811" s="80" t="s">
        <v>1948</v>
      </c>
      <c r="C811" s="73" t="s">
        <v>1949</v>
      </c>
      <c r="D811" s="73" t="s">
        <v>350</v>
      </c>
      <c r="E811" s="74" t="s">
        <v>119</v>
      </c>
      <c r="F811" s="74" t="s">
        <v>120</v>
      </c>
      <c r="G811" s="74" t="s">
        <v>44</v>
      </c>
      <c r="H811" s="74" t="s">
        <v>45</v>
      </c>
      <c r="I811" s="74" t="s">
        <v>46</v>
      </c>
      <c r="J811" s="74" t="s">
        <v>47</v>
      </c>
    </row>
    <row r="812" spans="1:10" s="59" customFormat="1" x14ac:dyDescent="0.2">
      <c r="A812" s="66" t="s">
        <v>1950</v>
      </c>
      <c r="B812" s="80"/>
      <c r="C812" s="72" t="s">
        <v>1951</v>
      </c>
      <c r="D812" s="72" t="s">
        <v>350</v>
      </c>
      <c r="E812" s="61" t="s">
        <v>171</v>
      </c>
      <c r="F812" s="61" t="s">
        <v>171</v>
      </c>
      <c r="G812" s="61" t="s">
        <v>92</v>
      </c>
      <c r="H812" s="108" t="s">
        <v>172</v>
      </c>
      <c r="I812" s="61" t="s">
        <v>173</v>
      </c>
      <c r="J812" s="61" t="s">
        <v>174</v>
      </c>
    </row>
    <row r="813" spans="1:10" s="59" customFormat="1" x14ac:dyDescent="0.2">
      <c r="A813" s="66" t="s">
        <v>1952</v>
      </c>
      <c r="B813" s="80"/>
      <c r="C813" s="72" t="s">
        <v>1951</v>
      </c>
      <c r="D813" s="72" t="s">
        <v>350</v>
      </c>
      <c r="E813" s="61" t="s">
        <v>171</v>
      </c>
      <c r="F813" s="61" t="s">
        <v>177</v>
      </c>
      <c r="G813" s="61" t="s">
        <v>44</v>
      </c>
      <c r="H813" s="108" t="s">
        <v>45</v>
      </c>
      <c r="I813" s="61" t="s">
        <v>53</v>
      </c>
      <c r="J813" s="61" t="s">
        <v>54</v>
      </c>
    </row>
    <row r="814" spans="1:10" s="59" customFormat="1" x14ac:dyDescent="0.2">
      <c r="A814" s="66" t="s">
        <v>1953</v>
      </c>
      <c r="B814" s="80"/>
      <c r="C814" s="72" t="s">
        <v>1951</v>
      </c>
      <c r="D814" s="72" t="s">
        <v>350</v>
      </c>
      <c r="E814" s="61" t="s">
        <v>171</v>
      </c>
      <c r="F814" s="61" t="s">
        <v>171</v>
      </c>
      <c r="G814" s="61" t="s">
        <v>44</v>
      </c>
      <c r="H814" s="108" t="s">
        <v>45</v>
      </c>
      <c r="I814" s="61" t="s">
        <v>46</v>
      </c>
      <c r="J814" s="61" t="s">
        <v>47</v>
      </c>
    </row>
    <row r="815" spans="1:10" s="59" customFormat="1" x14ac:dyDescent="0.2">
      <c r="A815" s="66" t="s">
        <v>1954</v>
      </c>
      <c r="B815" s="80"/>
      <c r="C815" s="72" t="s">
        <v>1951</v>
      </c>
      <c r="D815" s="72" t="s">
        <v>350</v>
      </c>
      <c r="E815" s="61" t="s">
        <v>171</v>
      </c>
      <c r="F815" s="61" t="s">
        <v>177</v>
      </c>
      <c r="G815" s="61" t="s">
        <v>44</v>
      </c>
      <c r="H815" s="108" t="s">
        <v>45</v>
      </c>
      <c r="I815" s="61" t="s">
        <v>53</v>
      </c>
      <c r="J815" s="61" t="s">
        <v>62</v>
      </c>
    </row>
    <row r="816" spans="1:10" s="59" customFormat="1" x14ac:dyDescent="0.2">
      <c r="A816" s="84" t="s">
        <v>1955</v>
      </c>
      <c r="B816" s="80" t="s">
        <v>1956</v>
      </c>
      <c r="C816" s="91" t="s">
        <v>1957</v>
      </c>
      <c r="D816" s="72" t="s">
        <v>260</v>
      </c>
      <c r="E816" s="61" t="s">
        <v>1958</v>
      </c>
      <c r="F816" s="61" t="s">
        <v>1959</v>
      </c>
      <c r="G816" s="61" t="s">
        <v>44</v>
      </c>
      <c r="H816" s="108" t="s">
        <v>45</v>
      </c>
      <c r="I816" s="61" t="s">
        <v>67</v>
      </c>
      <c r="J816" s="61" t="s">
        <v>268</v>
      </c>
    </row>
    <row r="817" spans="1:10" s="59" customFormat="1" x14ac:dyDescent="0.2">
      <c r="A817" s="64" t="s">
        <v>1960</v>
      </c>
      <c r="B817" s="67"/>
      <c r="C817" s="71" t="s">
        <v>1961</v>
      </c>
      <c r="D817" s="71" t="s">
        <v>260</v>
      </c>
      <c r="E817" s="58" t="s">
        <v>514</v>
      </c>
      <c r="F817" s="58" t="s">
        <v>1132</v>
      </c>
      <c r="G817" s="58" t="s">
        <v>44</v>
      </c>
      <c r="H817" s="57" t="s">
        <v>45</v>
      </c>
      <c r="I817" s="58" t="s">
        <v>67</v>
      </c>
      <c r="J817" s="58" t="s">
        <v>300</v>
      </c>
    </row>
    <row r="818" spans="1:10" s="46" customFormat="1" x14ac:dyDescent="0.2">
      <c r="A818" s="64" t="s">
        <v>1962</v>
      </c>
      <c r="B818" s="67"/>
      <c r="C818" s="71" t="s">
        <v>1963</v>
      </c>
      <c r="D818" s="71" t="s">
        <v>260</v>
      </c>
      <c r="E818" s="58" t="s">
        <v>1964</v>
      </c>
      <c r="F818" s="58" t="s">
        <v>1965</v>
      </c>
      <c r="G818" s="58" t="s">
        <v>44</v>
      </c>
      <c r="H818" s="57" t="s">
        <v>45</v>
      </c>
      <c r="I818" s="58" t="s">
        <v>67</v>
      </c>
      <c r="J818" s="58" t="s">
        <v>268</v>
      </c>
    </row>
    <row r="819" spans="1:10" s="59" customFormat="1" x14ac:dyDescent="0.2">
      <c r="A819" s="64" t="s">
        <v>1966</v>
      </c>
      <c r="B819" s="67"/>
      <c r="C819" s="71" t="s">
        <v>1967</v>
      </c>
      <c r="D819" s="71" t="s">
        <v>260</v>
      </c>
      <c r="E819" s="58" t="s">
        <v>1114</v>
      </c>
      <c r="F819" s="58" t="s">
        <v>1115</v>
      </c>
      <c r="G819" s="58" t="s">
        <v>44</v>
      </c>
      <c r="H819" s="57" t="s">
        <v>45</v>
      </c>
      <c r="I819" s="58" t="s">
        <v>53</v>
      </c>
      <c r="J819" s="58" t="s">
        <v>54</v>
      </c>
    </row>
    <row r="820" spans="1:10" s="46" customFormat="1" x14ac:dyDescent="0.2">
      <c r="A820" s="64" t="s">
        <v>1968</v>
      </c>
      <c r="B820" s="67"/>
      <c r="C820" s="71" t="s">
        <v>1969</v>
      </c>
      <c r="D820" s="71" t="s">
        <v>260</v>
      </c>
      <c r="E820" s="58" t="s">
        <v>261</v>
      </c>
      <c r="F820" s="58" t="s">
        <v>262</v>
      </c>
      <c r="G820" s="58" t="s">
        <v>92</v>
      </c>
      <c r="H820" s="57" t="s">
        <v>45</v>
      </c>
      <c r="I820" s="58" t="s">
        <v>53</v>
      </c>
      <c r="J820" s="58" t="s">
        <v>62</v>
      </c>
    </row>
    <row r="821" spans="1:10" s="59" customFormat="1" x14ac:dyDescent="0.2">
      <c r="A821" s="65" t="s">
        <v>1970</v>
      </c>
      <c r="B821" s="65"/>
      <c r="C821" s="268" t="s">
        <v>1971</v>
      </c>
      <c r="D821" s="268" t="s">
        <v>104</v>
      </c>
      <c r="E821" s="387" t="s">
        <v>1972</v>
      </c>
      <c r="F821" s="387" t="s">
        <v>1972</v>
      </c>
      <c r="G821" s="387" t="s">
        <v>44</v>
      </c>
      <c r="H821" s="568" t="s">
        <v>45</v>
      </c>
      <c r="I821" s="387" t="s">
        <v>46</v>
      </c>
      <c r="J821" s="387" t="s">
        <v>47</v>
      </c>
    </row>
    <row r="822" spans="1:10" s="59" customFormat="1" x14ac:dyDescent="0.2">
      <c r="A822" s="123" t="s">
        <v>1973</v>
      </c>
      <c r="B822" s="123"/>
      <c r="C822" s="91" t="s">
        <v>1974</v>
      </c>
      <c r="D822" s="91" t="s">
        <v>816</v>
      </c>
      <c r="E822" s="85" t="s">
        <v>1975</v>
      </c>
      <c r="F822" s="85" t="s">
        <v>316</v>
      </c>
      <c r="G822" s="58"/>
      <c r="H822" s="57"/>
      <c r="I822" s="58"/>
      <c r="J822" s="85"/>
    </row>
    <row r="823" spans="1:10" s="75" customFormat="1" x14ac:dyDescent="0.2">
      <c r="A823" s="123" t="s">
        <v>1976</v>
      </c>
      <c r="B823" s="123"/>
      <c r="C823" s="91" t="s">
        <v>1977</v>
      </c>
      <c r="D823" s="91" t="s">
        <v>816</v>
      </c>
      <c r="E823" s="85" t="s">
        <v>1143</v>
      </c>
      <c r="F823" s="85" t="s">
        <v>1978</v>
      </c>
      <c r="G823" s="85" t="s">
        <v>79</v>
      </c>
      <c r="H823" s="343" t="s">
        <v>80</v>
      </c>
      <c r="I823" s="85" t="s">
        <v>1979</v>
      </c>
      <c r="J823" s="85" t="s">
        <v>468</v>
      </c>
    </row>
    <row r="824" spans="1:10" s="59" customFormat="1" x14ac:dyDescent="0.2">
      <c r="A824" s="65" t="s">
        <v>1980</v>
      </c>
      <c r="B824" s="80"/>
      <c r="C824" s="91" t="s">
        <v>1981</v>
      </c>
      <c r="D824" s="91" t="s">
        <v>680</v>
      </c>
      <c r="E824" s="85" t="s">
        <v>1982</v>
      </c>
      <c r="F824" s="85"/>
      <c r="G824" s="58" t="s">
        <v>44</v>
      </c>
      <c r="H824" s="57" t="s">
        <v>45</v>
      </c>
      <c r="I824" s="58" t="s">
        <v>46</v>
      </c>
      <c r="J824" s="85" t="s">
        <v>47</v>
      </c>
    </row>
    <row r="825" spans="1:10" s="59" customFormat="1" x14ac:dyDescent="0.2">
      <c r="A825" s="65" t="s">
        <v>1983</v>
      </c>
      <c r="B825" s="80"/>
      <c r="C825" s="91" t="s">
        <v>1984</v>
      </c>
      <c r="D825" s="91" t="s">
        <v>680</v>
      </c>
      <c r="E825" s="85" t="s">
        <v>1982</v>
      </c>
      <c r="F825" s="85"/>
      <c r="G825" s="58" t="s">
        <v>44</v>
      </c>
      <c r="H825" s="57" t="s">
        <v>45</v>
      </c>
      <c r="I825" s="58" t="s">
        <v>46</v>
      </c>
      <c r="J825" s="85" t="s">
        <v>47</v>
      </c>
    </row>
    <row r="826" spans="1:10" s="59" customFormat="1" x14ac:dyDescent="0.2">
      <c r="A826" s="80" t="s">
        <v>1985</v>
      </c>
      <c r="B826" s="80"/>
      <c r="C826" s="72" t="s">
        <v>1986</v>
      </c>
      <c r="D826" s="72" t="s">
        <v>680</v>
      </c>
      <c r="E826" s="61" t="s">
        <v>1987</v>
      </c>
      <c r="F826" s="61"/>
      <c r="G826" s="61" t="s">
        <v>44</v>
      </c>
      <c r="H826" s="61" t="s">
        <v>45</v>
      </c>
      <c r="I826" s="61" t="s">
        <v>46</v>
      </c>
      <c r="J826" s="61" t="s">
        <v>47</v>
      </c>
    </row>
    <row r="827" spans="1:10" s="59" customFormat="1" x14ac:dyDescent="0.2">
      <c r="A827" s="303" t="s">
        <v>1988</v>
      </c>
      <c r="B827" s="80"/>
      <c r="C827" s="303" t="s">
        <v>1989</v>
      </c>
      <c r="D827" s="197" t="s">
        <v>680</v>
      </c>
      <c r="E827" s="185" t="s">
        <v>439</v>
      </c>
      <c r="F827" s="185" t="s">
        <v>439</v>
      </c>
      <c r="G827" s="196" t="s">
        <v>92</v>
      </c>
      <c r="H827" s="108" t="s">
        <v>45</v>
      </c>
      <c r="I827" s="185" t="s">
        <v>254</v>
      </c>
      <c r="J827" s="61" t="s">
        <v>47</v>
      </c>
    </row>
    <row r="828" spans="1:10" s="59" customFormat="1" x14ac:dyDescent="0.2">
      <c r="A828" s="303" t="s">
        <v>1990</v>
      </c>
      <c r="B828" s="80"/>
      <c r="C828" s="303" t="s">
        <v>1991</v>
      </c>
      <c r="D828" s="197" t="s">
        <v>680</v>
      </c>
      <c r="E828" s="185" t="s">
        <v>439</v>
      </c>
      <c r="F828" s="61" t="s">
        <v>1992</v>
      </c>
      <c r="G828" s="196" t="s">
        <v>92</v>
      </c>
      <c r="H828" s="108" t="s">
        <v>45</v>
      </c>
      <c r="I828" s="185" t="s">
        <v>1348</v>
      </c>
      <c r="J828" s="61" t="s">
        <v>54</v>
      </c>
    </row>
    <row r="829" spans="1:10" s="59" customFormat="1" x14ac:dyDescent="0.2">
      <c r="A829" s="297" t="s">
        <v>1993</v>
      </c>
      <c r="B829" s="80"/>
      <c r="C829" s="297" t="s">
        <v>1991</v>
      </c>
      <c r="D829" s="307" t="s">
        <v>680</v>
      </c>
      <c r="E829" s="298" t="s">
        <v>439</v>
      </c>
      <c r="F829" s="61" t="s">
        <v>1992</v>
      </c>
      <c r="G829" s="310" t="s">
        <v>92</v>
      </c>
      <c r="H829" s="313" t="s">
        <v>45</v>
      </c>
      <c r="I829" s="298" t="s">
        <v>1351</v>
      </c>
      <c r="J829" s="294" t="s">
        <v>62</v>
      </c>
    </row>
    <row r="830" spans="1:10" s="59" customFormat="1" x14ac:dyDescent="0.2">
      <c r="A830" s="303" t="s">
        <v>1994</v>
      </c>
      <c r="B830" s="80"/>
      <c r="C830" s="303" t="s">
        <v>1995</v>
      </c>
      <c r="D830" s="197" t="s">
        <v>680</v>
      </c>
      <c r="E830" s="185" t="s">
        <v>439</v>
      </c>
      <c r="F830" s="185" t="s">
        <v>439</v>
      </c>
      <c r="G830" s="196" t="s">
        <v>92</v>
      </c>
      <c r="H830" s="61" t="s">
        <v>172</v>
      </c>
      <c r="I830" s="196" t="s">
        <v>173</v>
      </c>
      <c r="J830" s="196" t="s">
        <v>174</v>
      </c>
    </row>
    <row r="831" spans="1:10" s="46" customFormat="1" x14ac:dyDescent="0.2">
      <c r="A831" s="297" t="s">
        <v>1996</v>
      </c>
      <c r="B831" s="80"/>
      <c r="C831" s="297" t="s">
        <v>1997</v>
      </c>
      <c r="D831" s="307" t="s">
        <v>680</v>
      </c>
      <c r="E831" s="298" t="s">
        <v>439</v>
      </c>
      <c r="F831" s="61" t="s">
        <v>1992</v>
      </c>
      <c r="G831" s="310" t="s">
        <v>92</v>
      </c>
      <c r="H831" s="313" t="s">
        <v>45</v>
      </c>
      <c r="I831" s="298" t="s">
        <v>1348</v>
      </c>
      <c r="J831" s="294" t="s">
        <v>54</v>
      </c>
    </row>
    <row r="832" spans="1:10" s="46" customFormat="1" x14ac:dyDescent="0.2">
      <c r="A832" s="303" t="s">
        <v>1998</v>
      </c>
      <c r="B832" s="80"/>
      <c r="C832" s="303" t="s">
        <v>1997</v>
      </c>
      <c r="D832" s="197" t="s">
        <v>680</v>
      </c>
      <c r="E832" s="185" t="s">
        <v>439</v>
      </c>
      <c r="F832" s="185" t="s">
        <v>439</v>
      </c>
      <c r="G832" s="196" t="s">
        <v>92</v>
      </c>
      <c r="H832" s="108" t="s">
        <v>45</v>
      </c>
      <c r="I832" s="185" t="s">
        <v>254</v>
      </c>
      <c r="J832" s="61" t="s">
        <v>47</v>
      </c>
    </row>
    <row r="833" spans="1:10" s="59" customFormat="1" x14ac:dyDescent="0.2">
      <c r="A833" s="297" t="s">
        <v>1999</v>
      </c>
      <c r="B833" s="80"/>
      <c r="C833" s="297" t="s">
        <v>1997</v>
      </c>
      <c r="D833" s="307" t="s">
        <v>680</v>
      </c>
      <c r="E833" s="298" t="s">
        <v>439</v>
      </c>
      <c r="F833" s="61" t="s">
        <v>1992</v>
      </c>
      <c r="G833" s="310" t="s">
        <v>92</v>
      </c>
      <c r="H833" s="313" t="s">
        <v>45</v>
      </c>
      <c r="I833" s="298" t="s">
        <v>1351</v>
      </c>
      <c r="J833" s="294" t="s">
        <v>62</v>
      </c>
    </row>
    <row r="834" spans="1:10" s="86" customFormat="1" x14ac:dyDescent="0.2">
      <c r="A834" s="303" t="s">
        <v>2000</v>
      </c>
      <c r="B834" s="80"/>
      <c r="C834" s="303" t="s">
        <v>2001</v>
      </c>
      <c r="D834" s="197" t="s">
        <v>680</v>
      </c>
      <c r="E834" s="185" t="s">
        <v>439</v>
      </c>
      <c r="F834" s="185" t="s">
        <v>439</v>
      </c>
      <c r="G834" s="196" t="s">
        <v>92</v>
      </c>
      <c r="H834" s="61" t="s">
        <v>172</v>
      </c>
      <c r="I834" s="196" t="s">
        <v>173</v>
      </c>
      <c r="J834" s="196" t="s">
        <v>174</v>
      </c>
    </row>
    <row r="835" spans="1:10" s="59" customFormat="1" x14ac:dyDescent="0.2">
      <c r="A835" s="297" t="s">
        <v>2002</v>
      </c>
      <c r="B835" s="80"/>
      <c r="C835" s="297" t="s">
        <v>2003</v>
      </c>
      <c r="D835" s="307" t="s">
        <v>680</v>
      </c>
      <c r="E835" s="298" t="s">
        <v>439</v>
      </c>
      <c r="F835" s="61" t="s">
        <v>1992</v>
      </c>
      <c r="G835" s="310" t="s">
        <v>92</v>
      </c>
      <c r="H835" s="313" t="s">
        <v>45</v>
      </c>
      <c r="I835" s="298" t="s">
        <v>1348</v>
      </c>
      <c r="J835" s="294" t="s">
        <v>54</v>
      </c>
    </row>
    <row r="836" spans="1:10" s="59" customFormat="1" x14ac:dyDescent="0.2">
      <c r="A836" s="303" t="s">
        <v>2004</v>
      </c>
      <c r="B836" s="80"/>
      <c r="C836" s="303" t="s">
        <v>2003</v>
      </c>
      <c r="D836" s="197" t="s">
        <v>680</v>
      </c>
      <c r="E836" s="185" t="s">
        <v>439</v>
      </c>
      <c r="F836" s="185" t="s">
        <v>439</v>
      </c>
      <c r="G836" s="196" t="s">
        <v>92</v>
      </c>
      <c r="H836" s="108" t="s">
        <v>45</v>
      </c>
      <c r="I836" s="185" t="s">
        <v>254</v>
      </c>
      <c r="J836" s="61" t="s">
        <v>47</v>
      </c>
    </row>
    <row r="837" spans="1:10" s="59" customFormat="1" x14ac:dyDescent="0.2">
      <c r="A837" s="297" t="s">
        <v>2005</v>
      </c>
      <c r="B837" s="80"/>
      <c r="C837" s="297" t="s">
        <v>2003</v>
      </c>
      <c r="D837" s="307" t="s">
        <v>680</v>
      </c>
      <c r="E837" s="298" t="s">
        <v>439</v>
      </c>
      <c r="F837" s="61" t="s">
        <v>1992</v>
      </c>
      <c r="G837" s="310" t="s">
        <v>92</v>
      </c>
      <c r="H837" s="313" t="s">
        <v>45</v>
      </c>
      <c r="I837" s="298" t="s">
        <v>1351</v>
      </c>
      <c r="J837" s="294" t="s">
        <v>62</v>
      </c>
    </row>
    <row r="838" spans="1:10" s="59" customFormat="1" x14ac:dyDescent="0.2">
      <c r="A838" s="303" t="s">
        <v>2006</v>
      </c>
      <c r="B838" s="80"/>
      <c r="C838" s="303" t="s">
        <v>2007</v>
      </c>
      <c r="D838" s="197" t="s">
        <v>680</v>
      </c>
      <c r="E838" s="185" t="s">
        <v>439</v>
      </c>
      <c r="F838" s="185" t="s">
        <v>439</v>
      </c>
      <c r="G838" s="196" t="s">
        <v>92</v>
      </c>
      <c r="H838" s="61" t="s">
        <v>172</v>
      </c>
      <c r="I838" s="196" t="s">
        <v>173</v>
      </c>
      <c r="J838" s="196" t="s">
        <v>174</v>
      </c>
    </row>
    <row r="839" spans="1:10" s="59" customFormat="1" x14ac:dyDescent="0.2">
      <c r="A839" s="297" t="s">
        <v>2008</v>
      </c>
      <c r="B839" s="80"/>
      <c r="C839" s="297" t="s">
        <v>2009</v>
      </c>
      <c r="D839" s="307" t="s">
        <v>680</v>
      </c>
      <c r="E839" s="298" t="s">
        <v>439</v>
      </c>
      <c r="F839" s="61" t="s">
        <v>1992</v>
      </c>
      <c r="G839" s="310" t="s">
        <v>92</v>
      </c>
      <c r="H839" s="313" t="s">
        <v>45</v>
      </c>
      <c r="I839" s="298" t="s">
        <v>1348</v>
      </c>
      <c r="J839" s="294" t="s">
        <v>54</v>
      </c>
    </row>
    <row r="840" spans="1:10" s="296" customFormat="1" x14ac:dyDescent="0.2">
      <c r="A840" s="303" t="s">
        <v>2010</v>
      </c>
      <c r="B840" s="80"/>
      <c r="C840" s="303" t="s">
        <v>2009</v>
      </c>
      <c r="D840" s="197" t="s">
        <v>680</v>
      </c>
      <c r="E840" s="185" t="s">
        <v>439</v>
      </c>
      <c r="F840" s="185" t="s">
        <v>439</v>
      </c>
      <c r="G840" s="196" t="s">
        <v>92</v>
      </c>
      <c r="H840" s="108" t="s">
        <v>45</v>
      </c>
      <c r="I840" s="185" t="s">
        <v>254</v>
      </c>
      <c r="J840" s="61" t="s">
        <v>47</v>
      </c>
    </row>
    <row r="841" spans="1:10" s="59" customFormat="1" x14ac:dyDescent="0.2">
      <c r="A841" s="297" t="s">
        <v>2011</v>
      </c>
      <c r="B841" s="80"/>
      <c r="C841" s="297" t="s">
        <v>2009</v>
      </c>
      <c r="D841" s="307" t="s">
        <v>680</v>
      </c>
      <c r="E841" s="298" t="s">
        <v>439</v>
      </c>
      <c r="F841" s="61" t="s">
        <v>1992</v>
      </c>
      <c r="G841" s="310" t="s">
        <v>92</v>
      </c>
      <c r="H841" s="313" t="s">
        <v>45</v>
      </c>
      <c r="I841" s="298" t="s">
        <v>1351</v>
      </c>
      <c r="J841" s="294" t="s">
        <v>62</v>
      </c>
    </row>
    <row r="842" spans="1:10" s="296" customFormat="1" x14ac:dyDescent="0.2">
      <c r="A842" s="303" t="s">
        <v>2012</v>
      </c>
      <c r="B842" s="80"/>
      <c r="C842" s="303" t="s">
        <v>2013</v>
      </c>
      <c r="D842" s="197" t="s">
        <v>680</v>
      </c>
      <c r="E842" s="185" t="s">
        <v>439</v>
      </c>
      <c r="F842" s="185" t="s">
        <v>439</v>
      </c>
      <c r="G842" s="196" t="s">
        <v>92</v>
      </c>
      <c r="H842" s="61" t="s">
        <v>172</v>
      </c>
      <c r="I842" s="196" t="s">
        <v>173</v>
      </c>
      <c r="J842" s="196" t="s">
        <v>174</v>
      </c>
    </row>
    <row r="843" spans="1:10" s="59" customFormat="1" x14ac:dyDescent="0.2">
      <c r="A843" s="453" t="s">
        <v>2014</v>
      </c>
      <c r="B843" s="80" t="s">
        <v>2015</v>
      </c>
      <c r="C843" s="124" t="s">
        <v>2016</v>
      </c>
      <c r="D843" s="72" t="s">
        <v>95</v>
      </c>
      <c r="E843" s="252" t="s">
        <v>1047</v>
      </c>
      <c r="F843" s="252" t="s">
        <v>1050</v>
      </c>
      <c r="G843" s="61" t="s">
        <v>44</v>
      </c>
      <c r="H843" s="108" t="s">
        <v>45</v>
      </c>
      <c r="I843" s="61" t="s">
        <v>53</v>
      </c>
      <c r="J843" s="61" t="s">
        <v>57</v>
      </c>
    </row>
    <row r="844" spans="1:10" s="296" customFormat="1" x14ac:dyDescent="0.2">
      <c r="A844" s="453" t="s">
        <v>2017</v>
      </c>
      <c r="B844" s="123" t="s">
        <v>2018</v>
      </c>
      <c r="C844" s="124" t="s">
        <v>2019</v>
      </c>
      <c r="D844" s="91" t="s">
        <v>95</v>
      </c>
      <c r="E844" s="282" t="s">
        <v>266</v>
      </c>
      <c r="F844" s="282" t="s">
        <v>267</v>
      </c>
      <c r="G844" s="85" t="s">
        <v>44</v>
      </c>
      <c r="H844" s="343" t="s">
        <v>45</v>
      </c>
      <c r="I844" s="85" t="s">
        <v>53</v>
      </c>
      <c r="J844" s="85" t="s">
        <v>57</v>
      </c>
    </row>
    <row r="845" spans="1:10" s="59" customFormat="1" x14ac:dyDescent="0.2">
      <c r="A845" s="211" t="s">
        <v>2020</v>
      </c>
      <c r="B845" s="80" t="s">
        <v>2021</v>
      </c>
      <c r="C845" s="201" t="s">
        <v>2022</v>
      </c>
      <c r="D845" s="201" t="s">
        <v>1929</v>
      </c>
      <c r="E845" s="130" t="s">
        <v>474</v>
      </c>
      <c r="F845" s="130" t="s">
        <v>472</v>
      </c>
      <c r="G845" s="130" t="s">
        <v>44</v>
      </c>
      <c r="H845" s="130" t="s">
        <v>914</v>
      </c>
      <c r="I845" s="130" t="s">
        <v>2023</v>
      </c>
      <c r="J845" s="130" t="s">
        <v>2024</v>
      </c>
    </row>
    <row r="846" spans="1:10" s="296" customFormat="1" x14ac:dyDescent="0.2">
      <c r="A846" s="66" t="s">
        <v>2025</v>
      </c>
      <c r="B846" s="80"/>
      <c r="C846" s="72" t="s">
        <v>2022</v>
      </c>
      <c r="D846" s="72" t="s">
        <v>1929</v>
      </c>
      <c r="E846" s="61" t="s">
        <v>474</v>
      </c>
      <c r="F846" s="61" t="s">
        <v>472</v>
      </c>
      <c r="G846" s="61" t="s">
        <v>44</v>
      </c>
      <c r="H846" s="61" t="s">
        <v>914</v>
      </c>
      <c r="I846" s="61" t="s">
        <v>745</v>
      </c>
      <c r="J846" s="61" t="s">
        <v>746</v>
      </c>
    </row>
    <row r="847" spans="1:10" s="59" customFormat="1" x14ac:dyDescent="0.2">
      <c r="A847" s="211" t="s">
        <v>2025</v>
      </c>
      <c r="B847" s="80" t="s">
        <v>2021</v>
      </c>
      <c r="C847" s="201" t="s">
        <v>2022</v>
      </c>
      <c r="D847" s="201" t="s">
        <v>1929</v>
      </c>
      <c r="E847" s="130" t="s">
        <v>474</v>
      </c>
      <c r="F847" s="130" t="s">
        <v>472</v>
      </c>
      <c r="G847" s="130" t="s">
        <v>44</v>
      </c>
      <c r="H847" s="130" t="s">
        <v>914</v>
      </c>
      <c r="I847" s="130" t="s">
        <v>745</v>
      </c>
      <c r="J847" s="130" t="s">
        <v>746</v>
      </c>
    </row>
    <row r="848" spans="1:10" s="296" customFormat="1" x14ac:dyDescent="0.2">
      <c r="A848" s="66" t="s">
        <v>2026</v>
      </c>
      <c r="B848" s="80"/>
      <c r="C848" s="72" t="s">
        <v>2022</v>
      </c>
      <c r="D848" s="72" t="s">
        <v>1929</v>
      </c>
      <c r="E848" s="61" t="s">
        <v>474</v>
      </c>
      <c r="F848" s="61" t="s">
        <v>472</v>
      </c>
      <c r="G848" s="61" t="s">
        <v>92</v>
      </c>
      <c r="H848" s="61" t="s">
        <v>914</v>
      </c>
      <c r="I848" s="61" t="s">
        <v>745</v>
      </c>
      <c r="J848" s="61" t="s">
        <v>746</v>
      </c>
    </row>
    <row r="849" spans="1:10" s="883" customFormat="1" x14ac:dyDescent="0.2">
      <c r="A849" s="556" t="s">
        <v>2027</v>
      </c>
      <c r="B849" s="80"/>
      <c r="C849" s="470" t="s">
        <v>2022</v>
      </c>
      <c r="D849" s="470" t="s">
        <v>1929</v>
      </c>
      <c r="E849" s="387" t="s">
        <v>474</v>
      </c>
      <c r="F849" s="387" t="s">
        <v>641</v>
      </c>
      <c r="G849" s="387" t="s">
        <v>531</v>
      </c>
      <c r="H849" s="568" t="s">
        <v>253</v>
      </c>
      <c r="I849" s="387" t="s">
        <v>2028</v>
      </c>
      <c r="J849" s="387" t="s">
        <v>282</v>
      </c>
    </row>
    <row r="850" spans="1:10" s="883" customFormat="1" x14ac:dyDescent="0.2">
      <c r="A850" s="64" t="s">
        <v>2029</v>
      </c>
      <c r="B850" s="67"/>
      <c r="C850" s="201" t="s">
        <v>2022</v>
      </c>
      <c r="D850" s="201" t="s">
        <v>1929</v>
      </c>
      <c r="E850" s="131" t="s">
        <v>474</v>
      </c>
      <c r="F850" s="58" t="s">
        <v>895</v>
      </c>
      <c r="G850" s="58" t="s">
        <v>44</v>
      </c>
      <c r="H850" s="57" t="s">
        <v>45</v>
      </c>
      <c r="I850" s="58" t="s">
        <v>67</v>
      </c>
      <c r="J850" s="58" t="s">
        <v>68</v>
      </c>
    </row>
    <row r="851" spans="1:10" s="86" customFormat="1" x14ac:dyDescent="0.2">
      <c r="A851" s="84" t="s">
        <v>2030</v>
      </c>
      <c r="B851" s="123"/>
      <c r="C851" s="91" t="s">
        <v>2022</v>
      </c>
      <c r="D851" s="91" t="s">
        <v>1929</v>
      </c>
      <c r="E851" s="120" t="s">
        <v>474</v>
      </c>
      <c r="F851" s="85" t="s">
        <v>641</v>
      </c>
      <c r="G851" s="85" t="s">
        <v>44</v>
      </c>
      <c r="H851" s="343" t="s">
        <v>45</v>
      </c>
      <c r="I851" s="85" t="s">
        <v>53</v>
      </c>
      <c r="J851" s="85" t="s">
        <v>54</v>
      </c>
    </row>
    <row r="852" spans="1:10" s="688" customFormat="1" x14ac:dyDescent="0.2">
      <c r="A852" s="64" t="s">
        <v>2031</v>
      </c>
      <c r="B852" s="67"/>
      <c r="C852" s="201" t="s">
        <v>2022</v>
      </c>
      <c r="D852" s="201" t="s">
        <v>1929</v>
      </c>
      <c r="E852" s="131" t="s">
        <v>474</v>
      </c>
      <c r="F852" s="58" t="s">
        <v>895</v>
      </c>
      <c r="G852" s="58" t="s">
        <v>44</v>
      </c>
      <c r="H852" s="57" t="s">
        <v>45</v>
      </c>
      <c r="I852" s="58" t="s">
        <v>67</v>
      </c>
      <c r="J852" s="58" t="s">
        <v>300</v>
      </c>
    </row>
    <row r="853" spans="1:10" s="296" customFormat="1" x14ac:dyDescent="0.2">
      <c r="A853" s="303" t="s">
        <v>2032</v>
      </c>
      <c r="B853" s="80"/>
      <c r="C853" s="303" t="s">
        <v>2033</v>
      </c>
      <c r="D853" s="72" t="s">
        <v>1929</v>
      </c>
      <c r="E853" s="185" t="s">
        <v>474</v>
      </c>
      <c r="F853" s="61" t="s">
        <v>475</v>
      </c>
      <c r="G853" s="196" t="s">
        <v>92</v>
      </c>
      <c r="H853" s="61" t="s">
        <v>172</v>
      </c>
      <c r="I853" s="196" t="s">
        <v>173</v>
      </c>
      <c r="J853" s="196" t="s">
        <v>174</v>
      </c>
    </row>
    <row r="854" spans="1:10" s="59" customFormat="1" x14ac:dyDescent="0.2">
      <c r="A854" s="133" t="s">
        <v>2034</v>
      </c>
      <c r="B854" s="80" t="s">
        <v>2035</v>
      </c>
      <c r="C854" s="133" t="s">
        <v>2036</v>
      </c>
      <c r="D854" s="134" t="s">
        <v>1201</v>
      </c>
      <c r="E854" s="783" t="s">
        <v>486</v>
      </c>
      <c r="F854" s="783" t="s">
        <v>486</v>
      </c>
      <c r="G854" s="783" t="s">
        <v>44</v>
      </c>
      <c r="H854" s="783" t="s">
        <v>45</v>
      </c>
      <c r="I854" s="783" t="s">
        <v>46</v>
      </c>
      <c r="J854" s="783" t="s">
        <v>47</v>
      </c>
    </row>
    <row r="855" spans="1:10" s="296" customFormat="1" x14ac:dyDescent="0.2">
      <c r="A855" s="553" t="s">
        <v>2037</v>
      </c>
      <c r="B855" s="80" t="s">
        <v>2035</v>
      </c>
      <c r="C855" s="225" t="s">
        <v>2038</v>
      </c>
      <c r="D855" s="29" t="s">
        <v>1201</v>
      </c>
      <c r="E855" s="120" t="s">
        <v>2039</v>
      </c>
      <c r="F855" s="120" t="s">
        <v>2039</v>
      </c>
      <c r="G855" s="120" t="s">
        <v>44</v>
      </c>
      <c r="H855" s="120" t="s">
        <v>45</v>
      </c>
      <c r="I855" s="120" t="s">
        <v>46</v>
      </c>
      <c r="J855" s="120" t="s">
        <v>47</v>
      </c>
    </row>
    <row r="856" spans="1:10" s="487" customFormat="1" x14ac:dyDescent="0.2">
      <c r="A856" s="553" t="s">
        <v>2040</v>
      </c>
      <c r="B856" s="80" t="s">
        <v>2035</v>
      </c>
      <c r="C856" s="225" t="s">
        <v>2041</v>
      </c>
      <c r="D856" s="29" t="s">
        <v>1201</v>
      </c>
      <c r="E856" s="120" t="s">
        <v>2039</v>
      </c>
      <c r="F856" s="120" t="s">
        <v>2039</v>
      </c>
      <c r="G856" s="120" t="s">
        <v>44</v>
      </c>
      <c r="H856" s="120" t="s">
        <v>45</v>
      </c>
      <c r="I856" s="120" t="s">
        <v>46</v>
      </c>
      <c r="J856" s="120" t="s">
        <v>47</v>
      </c>
    </row>
    <row r="857" spans="1:10" s="59" customFormat="1" x14ac:dyDescent="0.2">
      <c r="A857" s="553" t="s">
        <v>2042</v>
      </c>
      <c r="B857" s="80" t="s">
        <v>2035</v>
      </c>
      <c r="C857" s="225" t="s">
        <v>2043</v>
      </c>
      <c r="D857" s="29" t="s">
        <v>1201</v>
      </c>
      <c r="E857" s="120" t="s">
        <v>2039</v>
      </c>
      <c r="F857" s="120" t="s">
        <v>2039</v>
      </c>
      <c r="G857" s="120" t="s">
        <v>44</v>
      </c>
      <c r="H857" s="120" t="s">
        <v>45</v>
      </c>
      <c r="I857" s="120" t="s">
        <v>46</v>
      </c>
      <c r="J857" s="120" t="s">
        <v>47</v>
      </c>
    </row>
    <row r="858" spans="1:10" s="128" customFormat="1" ht="16" customHeight="1" x14ac:dyDescent="0.2">
      <c r="A858" s="553" t="s">
        <v>2044</v>
      </c>
      <c r="B858" s="80" t="s">
        <v>2035</v>
      </c>
      <c r="C858" s="225" t="s">
        <v>2045</v>
      </c>
      <c r="D858" s="29" t="s">
        <v>1201</v>
      </c>
      <c r="E858" s="120" t="s">
        <v>2039</v>
      </c>
      <c r="F858" s="120" t="s">
        <v>2039</v>
      </c>
      <c r="G858" s="120" t="s">
        <v>44</v>
      </c>
      <c r="H858" s="120" t="s">
        <v>45</v>
      </c>
      <c r="I858" s="120" t="s">
        <v>46</v>
      </c>
      <c r="J858" s="120" t="s">
        <v>47</v>
      </c>
    </row>
    <row r="859" spans="1:10" s="125" customFormat="1" x14ac:dyDescent="0.2">
      <c r="A859" s="80" t="s">
        <v>2046</v>
      </c>
      <c r="B859" s="80"/>
      <c r="C859" s="127" t="s">
        <v>2047</v>
      </c>
      <c r="D859" s="72" t="s">
        <v>567</v>
      </c>
      <c r="E859" s="252" t="s">
        <v>315</v>
      </c>
      <c r="F859" s="252" t="s">
        <v>315</v>
      </c>
      <c r="G859" s="252" t="s">
        <v>44</v>
      </c>
      <c r="H859" s="469" t="s">
        <v>45</v>
      </c>
      <c r="I859" s="252" t="s">
        <v>46</v>
      </c>
      <c r="J859" s="252" t="s">
        <v>47</v>
      </c>
    </row>
    <row r="860" spans="1:10" s="125" customFormat="1" x14ac:dyDescent="0.2">
      <c r="A860" s="80" t="s">
        <v>2048</v>
      </c>
      <c r="B860" s="80"/>
      <c r="C860" s="127" t="s">
        <v>2049</v>
      </c>
      <c r="D860" s="72" t="s">
        <v>567</v>
      </c>
      <c r="E860" s="252" t="s">
        <v>315</v>
      </c>
      <c r="F860" s="252" t="s">
        <v>315</v>
      </c>
      <c r="G860" s="252" t="s">
        <v>44</v>
      </c>
      <c r="H860" s="469" t="s">
        <v>45</v>
      </c>
      <c r="I860" s="252" t="s">
        <v>46</v>
      </c>
      <c r="J860" s="252" t="s">
        <v>47</v>
      </c>
    </row>
    <row r="861" spans="1:10" s="125" customFormat="1" x14ac:dyDescent="0.2">
      <c r="A861" s="80" t="s">
        <v>2050</v>
      </c>
      <c r="B861" s="80"/>
      <c r="C861" s="127" t="s">
        <v>2051</v>
      </c>
      <c r="D861" s="72" t="s">
        <v>567</v>
      </c>
      <c r="E861" s="252" t="s">
        <v>315</v>
      </c>
      <c r="F861" s="252" t="s">
        <v>315</v>
      </c>
      <c r="G861" s="252" t="s">
        <v>44</v>
      </c>
      <c r="H861" s="469" t="s">
        <v>45</v>
      </c>
      <c r="I861" s="252" t="s">
        <v>46</v>
      </c>
      <c r="J861" s="252" t="s">
        <v>47</v>
      </c>
    </row>
    <row r="862" spans="1:10" s="125" customFormat="1" x14ac:dyDescent="0.2">
      <c r="A862" s="80" t="s">
        <v>2052</v>
      </c>
      <c r="B862" s="80"/>
      <c r="C862" s="127" t="s">
        <v>2053</v>
      </c>
      <c r="D862" s="72" t="s">
        <v>567</v>
      </c>
      <c r="E862" s="252" t="s">
        <v>315</v>
      </c>
      <c r="F862" s="252" t="s">
        <v>315</v>
      </c>
      <c r="G862" s="252" t="s">
        <v>44</v>
      </c>
      <c r="H862" s="469" t="s">
        <v>45</v>
      </c>
      <c r="I862" s="252" t="s">
        <v>46</v>
      </c>
      <c r="J862" s="252" t="s">
        <v>47</v>
      </c>
    </row>
    <row r="863" spans="1:10" s="128" customFormat="1" x14ac:dyDescent="0.2">
      <c r="A863" s="80" t="s">
        <v>2054</v>
      </c>
      <c r="B863" s="80"/>
      <c r="C863" s="127" t="s">
        <v>2055</v>
      </c>
      <c r="D863" s="72" t="s">
        <v>89</v>
      </c>
      <c r="E863" s="252" t="s">
        <v>860</v>
      </c>
      <c r="F863" s="252" t="s">
        <v>861</v>
      </c>
      <c r="G863" s="252" t="s">
        <v>79</v>
      </c>
      <c r="H863" s="469" t="s">
        <v>80</v>
      </c>
      <c r="I863" s="252" t="s">
        <v>140</v>
      </c>
      <c r="J863" s="252" t="s">
        <v>245</v>
      </c>
    </row>
    <row r="864" spans="1:10" s="278" customFormat="1" x14ac:dyDescent="0.2">
      <c r="A864" s="84" t="s">
        <v>2056</v>
      </c>
      <c r="B864" s="80" t="s">
        <v>2057</v>
      </c>
      <c r="C864" s="73" t="s">
        <v>2058</v>
      </c>
      <c r="D864" s="73" t="s">
        <v>95</v>
      </c>
      <c r="E864" s="74" t="s">
        <v>2059</v>
      </c>
      <c r="F864" s="74" t="s">
        <v>1547</v>
      </c>
      <c r="G864" s="74" t="s">
        <v>44</v>
      </c>
      <c r="H864" s="74" t="s">
        <v>253</v>
      </c>
      <c r="I864" s="74" t="s">
        <v>53</v>
      </c>
      <c r="J864" s="74" t="s">
        <v>62</v>
      </c>
    </row>
    <row r="865" spans="1:10" s="125" customFormat="1" x14ac:dyDescent="0.2">
      <c r="A865" s="84" t="s">
        <v>2060</v>
      </c>
      <c r="B865" s="123" t="s">
        <v>2061</v>
      </c>
      <c r="C865" s="91" t="s">
        <v>2058</v>
      </c>
      <c r="D865" s="91" t="s">
        <v>95</v>
      </c>
      <c r="E865" s="85" t="s">
        <v>2059</v>
      </c>
      <c r="F865" s="85" t="s">
        <v>2059</v>
      </c>
      <c r="G865" s="85" t="s">
        <v>44</v>
      </c>
      <c r="H865" s="85" t="s">
        <v>45</v>
      </c>
      <c r="I865" s="85" t="s">
        <v>46</v>
      </c>
      <c r="J865" s="85" t="s">
        <v>47</v>
      </c>
    </row>
    <row r="866" spans="1:10" s="125" customFormat="1" x14ac:dyDescent="0.2">
      <c r="A866" s="64" t="s">
        <v>2062</v>
      </c>
      <c r="B866" s="80" t="s">
        <v>2063</v>
      </c>
      <c r="C866" s="73" t="s">
        <v>2058</v>
      </c>
      <c r="D866" s="73" t="s">
        <v>95</v>
      </c>
      <c r="E866" s="74" t="s">
        <v>2059</v>
      </c>
      <c r="F866" s="74" t="s">
        <v>1547</v>
      </c>
      <c r="G866" s="74" t="s">
        <v>44</v>
      </c>
      <c r="H866" s="74" t="s">
        <v>45</v>
      </c>
      <c r="I866" s="74" t="s">
        <v>53</v>
      </c>
      <c r="J866" s="74" t="s">
        <v>62</v>
      </c>
    </row>
    <row r="867" spans="1:10" s="125" customFormat="1" x14ac:dyDescent="0.2">
      <c r="A867" s="84" t="s">
        <v>2064</v>
      </c>
      <c r="B867" s="80" t="s">
        <v>2065</v>
      </c>
      <c r="C867" s="73" t="s">
        <v>2066</v>
      </c>
      <c r="D867" s="73" t="s">
        <v>95</v>
      </c>
      <c r="E867" s="74" t="s">
        <v>2059</v>
      </c>
      <c r="F867" s="74" t="s">
        <v>1547</v>
      </c>
      <c r="G867" s="74" t="s">
        <v>44</v>
      </c>
      <c r="H867" s="74" t="s">
        <v>253</v>
      </c>
      <c r="I867" s="74" t="s">
        <v>53</v>
      </c>
      <c r="J867" s="74" t="s">
        <v>62</v>
      </c>
    </row>
    <row r="868" spans="1:10" s="81" customFormat="1" x14ac:dyDescent="0.2">
      <c r="A868" s="84" t="s">
        <v>2067</v>
      </c>
      <c r="B868" s="123" t="s">
        <v>2068</v>
      </c>
      <c r="C868" s="91" t="s">
        <v>2066</v>
      </c>
      <c r="D868" s="91" t="s">
        <v>95</v>
      </c>
      <c r="E868" s="85" t="s">
        <v>2059</v>
      </c>
      <c r="F868" s="85" t="s">
        <v>2059</v>
      </c>
      <c r="G868" s="85" t="s">
        <v>44</v>
      </c>
      <c r="H868" s="85" t="s">
        <v>45</v>
      </c>
      <c r="I868" s="85" t="s">
        <v>46</v>
      </c>
      <c r="J868" s="85" t="s">
        <v>47</v>
      </c>
    </row>
    <row r="869" spans="1:10" s="126" customFormat="1" x14ac:dyDescent="0.2">
      <c r="A869" s="64" t="s">
        <v>2069</v>
      </c>
      <c r="B869" s="80" t="s">
        <v>2070</v>
      </c>
      <c r="C869" s="73" t="s">
        <v>2066</v>
      </c>
      <c r="D869" s="73" t="s">
        <v>95</v>
      </c>
      <c r="E869" s="74" t="s">
        <v>2059</v>
      </c>
      <c r="F869" s="74" t="s">
        <v>1547</v>
      </c>
      <c r="G869" s="74" t="s">
        <v>44</v>
      </c>
      <c r="H869" s="74" t="s">
        <v>45</v>
      </c>
      <c r="I869" s="74" t="s">
        <v>53</v>
      </c>
      <c r="J869" s="74" t="s">
        <v>62</v>
      </c>
    </row>
    <row r="870" spans="1:10" s="86" customFormat="1" x14ac:dyDescent="0.2">
      <c r="A870" s="84" t="s">
        <v>2071</v>
      </c>
      <c r="B870" s="80" t="s">
        <v>2072</v>
      </c>
      <c r="C870" s="73" t="s">
        <v>2073</v>
      </c>
      <c r="D870" s="73" t="s">
        <v>95</v>
      </c>
      <c r="E870" s="74" t="s">
        <v>2059</v>
      </c>
      <c r="F870" s="74" t="s">
        <v>1547</v>
      </c>
      <c r="G870" s="74" t="s">
        <v>44</v>
      </c>
      <c r="H870" s="74" t="s">
        <v>253</v>
      </c>
      <c r="I870" s="74" t="s">
        <v>53</v>
      </c>
      <c r="J870" s="74" t="s">
        <v>62</v>
      </c>
    </row>
    <row r="871" spans="1:10" s="125" customFormat="1" x14ac:dyDescent="0.2">
      <c r="A871" s="84" t="s">
        <v>2074</v>
      </c>
      <c r="B871" s="123" t="s">
        <v>2075</v>
      </c>
      <c r="C871" s="91" t="s">
        <v>2073</v>
      </c>
      <c r="D871" s="91" t="s">
        <v>95</v>
      </c>
      <c r="E871" s="85" t="s">
        <v>2059</v>
      </c>
      <c r="F871" s="85" t="s">
        <v>2059</v>
      </c>
      <c r="G871" s="85" t="s">
        <v>44</v>
      </c>
      <c r="H871" s="85" t="s">
        <v>45</v>
      </c>
      <c r="I871" s="85" t="s">
        <v>46</v>
      </c>
      <c r="J871" s="85" t="s">
        <v>47</v>
      </c>
    </row>
    <row r="872" spans="1:10" s="125" customFormat="1" x14ac:dyDescent="0.2">
      <c r="A872" s="64" t="s">
        <v>2076</v>
      </c>
      <c r="B872" s="80" t="s">
        <v>2077</v>
      </c>
      <c r="C872" s="73" t="s">
        <v>2073</v>
      </c>
      <c r="D872" s="73" t="s">
        <v>95</v>
      </c>
      <c r="E872" s="74" t="s">
        <v>2059</v>
      </c>
      <c r="F872" s="74" t="s">
        <v>1547</v>
      </c>
      <c r="G872" s="74" t="s">
        <v>44</v>
      </c>
      <c r="H872" s="74" t="s">
        <v>45</v>
      </c>
      <c r="I872" s="74" t="s">
        <v>53</v>
      </c>
      <c r="J872" s="74" t="s">
        <v>62</v>
      </c>
    </row>
    <row r="873" spans="1:10" s="86" customFormat="1" x14ac:dyDescent="0.2">
      <c r="A873" s="84" t="s">
        <v>2078</v>
      </c>
      <c r="B873" s="80" t="s">
        <v>2079</v>
      </c>
      <c r="C873" s="73" t="s">
        <v>2080</v>
      </c>
      <c r="D873" s="73" t="s">
        <v>95</v>
      </c>
      <c r="E873" s="74" t="s">
        <v>2059</v>
      </c>
      <c r="F873" s="74" t="s">
        <v>1547</v>
      </c>
      <c r="G873" s="74" t="s">
        <v>44</v>
      </c>
      <c r="H873" s="74" t="s">
        <v>253</v>
      </c>
      <c r="I873" s="74" t="s">
        <v>53</v>
      </c>
      <c r="J873" s="74" t="s">
        <v>62</v>
      </c>
    </row>
    <row r="874" spans="1:10" s="86" customFormat="1" x14ac:dyDescent="0.2">
      <c r="A874" s="84" t="s">
        <v>2081</v>
      </c>
      <c r="B874" s="123" t="s">
        <v>2082</v>
      </c>
      <c r="C874" s="91" t="s">
        <v>2080</v>
      </c>
      <c r="D874" s="91" t="s">
        <v>95</v>
      </c>
      <c r="E874" s="85" t="s">
        <v>2059</v>
      </c>
      <c r="F874" s="85" t="s">
        <v>2059</v>
      </c>
      <c r="G874" s="85" t="s">
        <v>44</v>
      </c>
      <c r="H874" s="85" t="s">
        <v>45</v>
      </c>
      <c r="I874" s="85" t="s">
        <v>46</v>
      </c>
      <c r="J874" s="85" t="s">
        <v>47</v>
      </c>
    </row>
    <row r="875" spans="1:10" s="46" customFormat="1" x14ac:dyDescent="0.2">
      <c r="A875" s="64" t="s">
        <v>2083</v>
      </c>
      <c r="B875" s="80" t="s">
        <v>2084</v>
      </c>
      <c r="C875" s="73" t="s">
        <v>2080</v>
      </c>
      <c r="D875" s="73" t="s">
        <v>95</v>
      </c>
      <c r="E875" s="74" t="s">
        <v>2059</v>
      </c>
      <c r="F875" s="74" t="s">
        <v>1547</v>
      </c>
      <c r="G875" s="74" t="s">
        <v>44</v>
      </c>
      <c r="H875" s="74" t="s">
        <v>45</v>
      </c>
      <c r="I875" s="74" t="s">
        <v>53</v>
      </c>
      <c r="J875" s="74" t="s">
        <v>62</v>
      </c>
    </row>
    <row r="876" spans="1:10" s="46" customFormat="1" x14ac:dyDescent="0.2">
      <c r="A876" s="64" t="s">
        <v>2085</v>
      </c>
      <c r="B876" s="80"/>
      <c r="C876" s="71" t="s">
        <v>2086</v>
      </c>
      <c r="D876" s="71" t="s">
        <v>540</v>
      </c>
      <c r="E876" s="58" t="s">
        <v>319</v>
      </c>
      <c r="F876" s="58" t="s">
        <v>553</v>
      </c>
      <c r="G876" s="58" t="s">
        <v>44</v>
      </c>
      <c r="H876" s="57" t="s">
        <v>253</v>
      </c>
      <c r="I876" s="58" t="s">
        <v>67</v>
      </c>
      <c r="J876" s="58" t="s">
        <v>268</v>
      </c>
    </row>
    <row r="877" spans="1:10" s="46" customFormat="1" x14ac:dyDescent="0.2">
      <c r="A877" s="199" t="s">
        <v>2087</v>
      </c>
      <c r="B877" s="80"/>
      <c r="C877" s="204" t="s">
        <v>2086</v>
      </c>
      <c r="D877" s="204" t="s">
        <v>540</v>
      </c>
      <c r="E877" s="130" t="s">
        <v>541</v>
      </c>
      <c r="F877" s="130" t="s">
        <v>541</v>
      </c>
      <c r="G877" s="130" t="s">
        <v>44</v>
      </c>
      <c r="H877" s="218" t="s">
        <v>253</v>
      </c>
      <c r="I877" s="130" t="s">
        <v>254</v>
      </c>
      <c r="J877" s="130" t="s">
        <v>255</v>
      </c>
    </row>
    <row r="878" spans="1:10" s="92" customFormat="1" x14ac:dyDescent="0.2">
      <c r="A878" s="224" t="s">
        <v>2088</v>
      </c>
      <c r="B878" s="80"/>
      <c r="C878" s="262" t="s">
        <v>2086</v>
      </c>
      <c r="D878" s="262" t="s">
        <v>540</v>
      </c>
      <c r="E878" s="196" t="s">
        <v>541</v>
      </c>
      <c r="F878" s="196" t="s">
        <v>541</v>
      </c>
      <c r="G878" s="196" t="s">
        <v>44</v>
      </c>
      <c r="H878" s="238" t="s">
        <v>253</v>
      </c>
      <c r="I878" s="196" t="s">
        <v>254</v>
      </c>
      <c r="J878" s="196" t="s">
        <v>255</v>
      </c>
    </row>
    <row r="879" spans="1:10" s="92" customFormat="1" x14ac:dyDescent="0.2">
      <c r="A879" s="303" t="s">
        <v>2089</v>
      </c>
      <c r="B879" s="80"/>
      <c r="C879" s="303" t="s">
        <v>2090</v>
      </c>
      <c r="D879" s="262" t="s">
        <v>540</v>
      </c>
      <c r="E879" s="185" t="s">
        <v>319</v>
      </c>
      <c r="F879" s="61" t="s">
        <v>319</v>
      </c>
      <c r="G879" s="196" t="s">
        <v>92</v>
      </c>
      <c r="H879" s="61" t="s">
        <v>172</v>
      </c>
      <c r="I879" s="196" t="s">
        <v>173</v>
      </c>
      <c r="J879" s="196" t="s">
        <v>174</v>
      </c>
    </row>
    <row r="880" spans="1:10" s="46" customFormat="1" x14ac:dyDescent="0.2">
      <c r="A880" s="64" t="s">
        <v>2091</v>
      </c>
      <c r="B880" s="80"/>
      <c r="C880" s="72" t="s">
        <v>2092</v>
      </c>
      <c r="D880" s="72" t="s">
        <v>540</v>
      </c>
      <c r="E880" s="61" t="s">
        <v>119</v>
      </c>
      <c r="F880" s="61" t="s">
        <v>1147</v>
      </c>
      <c r="G880" s="61" t="s">
        <v>44</v>
      </c>
      <c r="H880" s="108" t="s">
        <v>45</v>
      </c>
      <c r="I880" s="61" t="s">
        <v>67</v>
      </c>
      <c r="J880" s="61" t="s">
        <v>268</v>
      </c>
    </row>
    <row r="881" spans="1:10" s="45" customFormat="1" x14ac:dyDescent="0.2">
      <c r="A881" s="556" t="s">
        <v>2093</v>
      </c>
      <c r="B881" s="65"/>
      <c r="C881" s="470" t="s">
        <v>2094</v>
      </c>
      <c r="D881" s="470" t="s">
        <v>104</v>
      </c>
      <c r="E881" s="387" t="s">
        <v>43</v>
      </c>
      <c r="F881" s="387" t="s">
        <v>43</v>
      </c>
      <c r="G881" s="387" t="s">
        <v>44</v>
      </c>
      <c r="H881" s="568" t="s">
        <v>45</v>
      </c>
      <c r="I881" s="387" t="s">
        <v>46</v>
      </c>
      <c r="J881" s="387" t="s">
        <v>47</v>
      </c>
    </row>
    <row r="882" spans="1:10" s="46" customFormat="1" x14ac:dyDescent="0.2">
      <c r="A882" s="66" t="s">
        <v>2095</v>
      </c>
      <c r="B882" s="80"/>
      <c r="C882" s="72" t="s">
        <v>2096</v>
      </c>
      <c r="D882" s="72" t="s">
        <v>276</v>
      </c>
      <c r="E882" s="61" t="s">
        <v>119</v>
      </c>
      <c r="F882" s="61" t="s">
        <v>120</v>
      </c>
      <c r="G882" s="61" t="s">
        <v>44</v>
      </c>
      <c r="H882" s="108" t="s">
        <v>45</v>
      </c>
      <c r="I882" s="61" t="s">
        <v>53</v>
      </c>
      <c r="J882" s="61" t="s">
        <v>54</v>
      </c>
    </row>
    <row r="883" spans="1:10" s="86" customFormat="1" x14ac:dyDescent="0.2">
      <c r="A883" s="64" t="s">
        <v>2097</v>
      </c>
      <c r="B883" s="67"/>
      <c r="C883" s="71" t="s">
        <v>2096</v>
      </c>
      <c r="D883" s="71" t="s">
        <v>276</v>
      </c>
      <c r="E883" s="58" t="s">
        <v>119</v>
      </c>
      <c r="F883" s="58" t="s">
        <v>119</v>
      </c>
      <c r="G883" s="58" t="s">
        <v>44</v>
      </c>
      <c r="H883" s="57" t="s">
        <v>45</v>
      </c>
      <c r="I883" s="58" t="s">
        <v>46</v>
      </c>
      <c r="J883" s="58" t="s">
        <v>47</v>
      </c>
    </row>
    <row r="884" spans="1:10" s="45" customFormat="1" x14ac:dyDescent="0.2">
      <c r="A884" s="556" t="s">
        <v>2098</v>
      </c>
      <c r="B884" s="65"/>
      <c r="C884" s="470" t="s">
        <v>2099</v>
      </c>
      <c r="D884" s="470" t="s">
        <v>104</v>
      </c>
      <c r="E884" s="387" t="s">
        <v>1972</v>
      </c>
      <c r="F884" s="387" t="s">
        <v>1972</v>
      </c>
      <c r="G884" s="387" t="s">
        <v>44</v>
      </c>
      <c r="H884" s="568" t="s">
        <v>45</v>
      </c>
      <c r="I884" s="387" t="s">
        <v>46</v>
      </c>
      <c r="J884" s="387" t="s">
        <v>47</v>
      </c>
    </row>
    <row r="885" spans="1:10" s="86" customFormat="1" x14ac:dyDescent="0.2">
      <c r="A885" s="474" t="s">
        <v>2100</v>
      </c>
      <c r="B885" s="80">
        <v>176240</v>
      </c>
      <c r="C885" s="372" t="s">
        <v>2101</v>
      </c>
      <c r="D885" s="372" t="s">
        <v>525</v>
      </c>
      <c r="E885" s="89" t="s">
        <v>1912</v>
      </c>
      <c r="F885" s="89" t="s">
        <v>120</v>
      </c>
      <c r="G885" s="89" t="s">
        <v>44</v>
      </c>
      <c r="H885" s="564" t="s">
        <v>45</v>
      </c>
      <c r="I885" s="89" t="s">
        <v>53</v>
      </c>
      <c r="J885" s="89" t="s">
        <v>54</v>
      </c>
    </row>
    <row r="886" spans="1:10" s="86" customFormat="1" x14ac:dyDescent="0.2">
      <c r="A886" s="474" t="s">
        <v>2102</v>
      </c>
      <c r="B886" s="80">
        <v>176264</v>
      </c>
      <c r="C886" s="372" t="s">
        <v>2103</v>
      </c>
      <c r="D886" s="372" t="s">
        <v>525</v>
      </c>
      <c r="E886" s="89" t="s">
        <v>1912</v>
      </c>
      <c r="F886" s="611" t="s">
        <v>120</v>
      </c>
      <c r="G886" s="89" t="s">
        <v>44</v>
      </c>
      <c r="H886" s="564" t="s">
        <v>45</v>
      </c>
      <c r="I886" s="89" t="s">
        <v>53</v>
      </c>
      <c r="J886" s="89" t="s">
        <v>54</v>
      </c>
    </row>
    <row r="887" spans="1:10" s="86" customFormat="1" x14ac:dyDescent="0.2">
      <c r="A887" s="123" t="s">
        <v>2104</v>
      </c>
      <c r="B887" s="123"/>
      <c r="C887" s="91" t="s">
        <v>2105</v>
      </c>
      <c r="D887" s="91" t="s">
        <v>114</v>
      </c>
      <c r="E887" s="85" t="s">
        <v>288</v>
      </c>
      <c r="F887" s="441" t="s">
        <v>289</v>
      </c>
      <c r="G887" s="85" t="s">
        <v>44</v>
      </c>
      <c r="H887" s="343" t="s">
        <v>45</v>
      </c>
      <c r="I887" s="85" t="s">
        <v>53</v>
      </c>
      <c r="J887" s="85" t="s">
        <v>54</v>
      </c>
    </row>
    <row r="888" spans="1:10" s="86" customFormat="1" x14ac:dyDescent="0.2">
      <c r="A888" s="123" t="s">
        <v>2106</v>
      </c>
      <c r="B888" s="123"/>
      <c r="C888" s="91" t="s">
        <v>2105</v>
      </c>
      <c r="D888" s="91" t="s">
        <v>114</v>
      </c>
      <c r="E888" s="85" t="s">
        <v>288</v>
      </c>
      <c r="F888" s="85" t="s">
        <v>288</v>
      </c>
      <c r="G888" s="85" t="s">
        <v>92</v>
      </c>
      <c r="H888" s="343" t="s">
        <v>45</v>
      </c>
      <c r="I888" s="85" t="s">
        <v>46</v>
      </c>
      <c r="J888" s="85" t="s">
        <v>47</v>
      </c>
    </row>
    <row r="889" spans="1:10" s="86" customFormat="1" x14ac:dyDescent="0.2">
      <c r="A889" s="84" t="s">
        <v>2107</v>
      </c>
      <c r="B889" s="123"/>
      <c r="C889" s="84" t="s">
        <v>2108</v>
      </c>
      <c r="D889" s="91" t="s">
        <v>271</v>
      </c>
      <c r="E889" s="85" t="s">
        <v>272</v>
      </c>
      <c r="F889" s="85" t="s">
        <v>2109</v>
      </c>
      <c r="G889" s="85" t="s">
        <v>79</v>
      </c>
      <c r="H889" s="85" t="s">
        <v>80</v>
      </c>
      <c r="I889" s="85" t="s">
        <v>140</v>
      </c>
      <c r="J889" s="85" t="s">
        <v>82</v>
      </c>
    </row>
    <row r="890" spans="1:10" s="86" customFormat="1" x14ac:dyDescent="0.2">
      <c r="A890" s="123" t="s">
        <v>2110</v>
      </c>
      <c r="B890" s="123"/>
      <c r="C890" s="91" t="s">
        <v>2111</v>
      </c>
      <c r="D890" s="91" t="s">
        <v>260</v>
      </c>
      <c r="E890" s="85" t="s">
        <v>171</v>
      </c>
      <c r="F890" s="85" t="s">
        <v>556</v>
      </c>
      <c r="G890" s="85" t="s">
        <v>92</v>
      </c>
      <c r="H890" s="85" t="s">
        <v>80</v>
      </c>
      <c r="I890" s="85" t="s">
        <v>2112</v>
      </c>
      <c r="J890" s="85" t="s">
        <v>82</v>
      </c>
    </row>
    <row r="891" spans="1:10" s="59" customFormat="1" x14ac:dyDescent="0.2">
      <c r="A891" s="67" t="s">
        <v>2110</v>
      </c>
      <c r="B891" s="80"/>
      <c r="C891" s="71" t="s">
        <v>2111</v>
      </c>
      <c r="D891" s="71" t="s">
        <v>260</v>
      </c>
      <c r="E891" s="58" t="s">
        <v>171</v>
      </c>
      <c r="F891" s="58" t="s">
        <v>556</v>
      </c>
      <c r="G891" s="58" t="s">
        <v>92</v>
      </c>
      <c r="H891" s="58" t="s">
        <v>80</v>
      </c>
      <c r="I891" s="58" t="s">
        <v>2112</v>
      </c>
      <c r="J891" s="58" t="s">
        <v>82</v>
      </c>
    </row>
    <row r="892" spans="1:10" s="59" customFormat="1" x14ac:dyDescent="0.2">
      <c r="A892" s="67" t="s">
        <v>2113</v>
      </c>
      <c r="B892" s="80"/>
      <c r="C892" s="71" t="s">
        <v>2114</v>
      </c>
      <c r="D892" s="71" t="s">
        <v>260</v>
      </c>
      <c r="E892" s="58" t="s">
        <v>171</v>
      </c>
      <c r="F892" s="58" t="s">
        <v>556</v>
      </c>
      <c r="G892" s="58" t="s">
        <v>92</v>
      </c>
      <c r="H892" s="58" t="s">
        <v>80</v>
      </c>
      <c r="I892" s="58" t="s">
        <v>2112</v>
      </c>
      <c r="J892" s="58" t="s">
        <v>82</v>
      </c>
    </row>
    <row r="893" spans="1:10" s="86" customFormat="1" x14ac:dyDescent="0.2">
      <c r="A893" s="717" t="s">
        <v>2115</v>
      </c>
      <c r="B893" s="80"/>
      <c r="C893" s="534" t="s">
        <v>2116</v>
      </c>
      <c r="D893" s="534" t="s">
        <v>260</v>
      </c>
      <c r="E893" s="533" t="s">
        <v>171</v>
      </c>
      <c r="F893" s="533" t="s">
        <v>556</v>
      </c>
      <c r="G893" s="533" t="s">
        <v>92</v>
      </c>
      <c r="H893" s="533" t="s">
        <v>80</v>
      </c>
      <c r="I893" s="533" t="s">
        <v>2112</v>
      </c>
      <c r="J893" s="533" t="s">
        <v>82</v>
      </c>
    </row>
    <row r="894" spans="1:10" s="46" customFormat="1" x14ac:dyDescent="0.2">
      <c r="A894" s="123" t="s">
        <v>2117</v>
      </c>
      <c r="B894" s="123"/>
      <c r="C894" s="91" t="s">
        <v>2118</v>
      </c>
      <c r="D894" s="91" t="s">
        <v>405</v>
      </c>
      <c r="E894" s="85" t="s">
        <v>2119</v>
      </c>
      <c r="F894" s="85" t="s">
        <v>2120</v>
      </c>
      <c r="G894" s="85" t="s">
        <v>44</v>
      </c>
      <c r="H894" s="343" t="s">
        <v>45</v>
      </c>
      <c r="I894" s="85" t="s">
        <v>53</v>
      </c>
      <c r="J894" s="85" t="s">
        <v>54</v>
      </c>
    </row>
    <row r="895" spans="1:10" s="46" customFormat="1" x14ac:dyDescent="0.2">
      <c r="A895" s="67" t="s">
        <v>2121</v>
      </c>
      <c r="B895" s="67"/>
      <c r="C895" s="71" t="s">
        <v>2122</v>
      </c>
      <c r="D895" s="71" t="s">
        <v>405</v>
      </c>
      <c r="E895" s="58" t="s">
        <v>2123</v>
      </c>
      <c r="F895" s="58" t="s">
        <v>2124</v>
      </c>
      <c r="G895" s="58" t="s">
        <v>44</v>
      </c>
      <c r="H895" s="57" t="s">
        <v>45</v>
      </c>
      <c r="I895" s="58" t="s">
        <v>67</v>
      </c>
      <c r="J895" s="58" t="s">
        <v>68</v>
      </c>
    </row>
    <row r="896" spans="1:10" s="82" customFormat="1" x14ac:dyDescent="0.2">
      <c r="A896" s="67" t="s">
        <v>2125</v>
      </c>
      <c r="B896" s="67"/>
      <c r="C896" s="71" t="s">
        <v>2126</v>
      </c>
      <c r="D896" s="71" t="s">
        <v>405</v>
      </c>
      <c r="E896" s="58" t="s">
        <v>2123</v>
      </c>
      <c r="F896" s="58" t="s">
        <v>2124</v>
      </c>
      <c r="G896" s="58" t="s">
        <v>44</v>
      </c>
      <c r="H896" s="57" t="s">
        <v>45</v>
      </c>
      <c r="I896" s="58" t="s">
        <v>67</v>
      </c>
      <c r="J896" s="58" t="s">
        <v>68</v>
      </c>
    </row>
    <row r="897" spans="1:10" s="86" customFormat="1" x14ac:dyDescent="0.2">
      <c r="A897" s="123" t="s">
        <v>2127</v>
      </c>
      <c r="B897" s="80"/>
      <c r="C897" s="727" t="s">
        <v>2128</v>
      </c>
      <c r="D897" s="91" t="s">
        <v>89</v>
      </c>
      <c r="E897" s="85" t="s">
        <v>474</v>
      </c>
      <c r="F897" s="85" t="s">
        <v>641</v>
      </c>
      <c r="G897" s="85" t="s">
        <v>92</v>
      </c>
      <c r="H897" s="343" t="s">
        <v>80</v>
      </c>
      <c r="I897" s="85" t="s">
        <v>134</v>
      </c>
      <c r="J897" s="85" t="s">
        <v>461</v>
      </c>
    </row>
    <row r="898" spans="1:10" s="82" customFormat="1" x14ac:dyDescent="0.2">
      <c r="A898" s="123" t="s">
        <v>2129</v>
      </c>
      <c r="B898" s="123"/>
      <c r="C898" s="91" t="s">
        <v>2130</v>
      </c>
      <c r="D898" s="91" t="s">
        <v>729</v>
      </c>
      <c r="E898" s="85" t="s">
        <v>125</v>
      </c>
      <c r="F898" s="85" t="s">
        <v>988</v>
      </c>
      <c r="G898" s="85" t="s">
        <v>44</v>
      </c>
      <c r="H898" s="343" t="s">
        <v>45</v>
      </c>
      <c r="I898" s="85" t="s">
        <v>53</v>
      </c>
      <c r="J898" s="85" t="s">
        <v>54</v>
      </c>
    </row>
    <row r="899" spans="1:10" s="59" customFormat="1" x14ac:dyDescent="0.2">
      <c r="A899" s="474" t="s">
        <v>2131</v>
      </c>
      <c r="B899" s="80">
        <v>195216</v>
      </c>
      <c r="C899" s="372" t="s">
        <v>2132</v>
      </c>
      <c r="D899" s="372" t="s">
        <v>528</v>
      </c>
      <c r="E899" s="89" t="s">
        <v>1047</v>
      </c>
      <c r="F899" s="89" t="s">
        <v>1050</v>
      </c>
      <c r="G899" s="58" t="s">
        <v>531</v>
      </c>
      <c r="H899" s="89" t="s">
        <v>45</v>
      </c>
      <c r="I899" s="89" t="s">
        <v>53</v>
      </c>
      <c r="J899" s="89" t="s">
        <v>54</v>
      </c>
    </row>
    <row r="900" spans="1:10" s="46" customFormat="1" x14ac:dyDescent="0.2">
      <c r="A900" s="66" t="s">
        <v>2133</v>
      </c>
      <c r="B900" s="80"/>
      <c r="C900" s="72" t="s">
        <v>2134</v>
      </c>
      <c r="D900" s="72" t="s">
        <v>528</v>
      </c>
      <c r="E900" s="61" t="s">
        <v>2135</v>
      </c>
      <c r="F900" s="61" t="s">
        <v>2135</v>
      </c>
      <c r="G900" s="61" t="s">
        <v>44</v>
      </c>
      <c r="H900" s="108" t="s">
        <v>45</v>
      </c>
      <c r="I900" s="61" t="s">
        <v>46</v>
      </c>
      <c r="J900" s="61" t="s">
        <v>47</v>
      </c>
    </row>
    <row r="901" spans="1:10" s="82" customFormat="1" x14ac:dyDescent="0.2">
      <c r="A901" s="65" t="s">
        <v>2136</v>
      </c>
      <c r="B901" s="80" t="s">
        <v>2137</v>
      </c>
      <c r="C901" s="73" t="s">
        <v>2138</v>
      </c>
      <c r="D901" s="73" t="s">
        <v>260</v>
      </c>
      <c r="E901" s="74" t="s">
        <v>1276</v>
      </c>
      <c r="F901" s="74" t="s">
        <v>1276</v>
      </c>
      <c r="G901" s="74" t="s">
        <v>44</v>
      </c>
      <c r="H901" s="74" t="s">
        <v>45</v>
      </c>
      <c r="I901" s="58" t="s">
        <v>46</v>
      </c>
      <c r="J901" s="58" t="s">
        <v>47</v>
      </c>
    </row>
    <row r="902" spans="1:10" s="59" customFormat="1" x14ac:dyDescent="0.2">
      <c r="A902" s="737" t="s">
        <v>2140</v>
      </c>
      <c r="B902" s="738"/>
      <c r="C902" s="739" t="s">
        <v>2141</v>
      </c>
      <c r="D902" s="739"/>
      <c r="E902" s="737"/>
      <c r="F902" s="737"/>
      <c r="G902" s="737" t="s">
        <v>92</v>
      </c>
      <c r="H902" s="740"/>
      <c r="I902" s="737"/>
      <c r="J902" s="737"/>
    </row>
    <row r="903" spans="1:10" s="535" customFormat="1" x14ac:dyDescent="0.2">
      <c r="A903" s="737" t="s">
        <v>2142</v>
      </c>
      <c r="B903" s="738"/>
      <c r="C903" s="739" t="s">
        <v>2143</v>
      </c>
      <c r="D903" s="739"/>
      <c r="E903" s="737"/>
      <c r="F903" s="737"/>
      <c r="G903" s="737" t="s">
        <v>92</v>
      </c>
      <c r="H903" s="740"/>
      <c r="I903" s="737"/>
      <c r="J903" s="737"/>
    </row>
    <row r="904" spans="1:10" s="86" customFormat="1" x14ac:dyDescent="0.2">
      <c r="A904" s="80" t="s">
        <v>2144</v>
      </c>
      <c r="B904" s="80"/>
      <c r="C904" s="72" t="s">
        <v>2145</v>
      </c>
      <c r="D904" s="72" t="s">
        <v>114</v>
      </c>
      <c r="E904" s="61" t="s">
        <v>2146</v>
      </c>
      <c r="F904" s="61"/>
      <c r="G904" s="61" t="s">
        <v>44</v>
      </c>
      <c r="H904" s="61" t="s">
        <v>45</v>
      </c>
      <c r="I904" s="61" t="s">
        <v>46</v>
      </c>
      <c r="J904" s="61" t="s">
        <v>47</v>
      </c>
    </row>
    <row r="905" spans="1:10" s="86" customFormat="1" x14ac:dyDescent="0.2">
      <c r="A905" s="165" t="s">
        <v>2147</v>
      </c>
      <c r="B905" s="80"/>
      <c r="C905" s="158" t="s">
        <v>2148</v>
      </c>
      <c r="D905" s="158" t="s">
        <v>114</v>
      </c>
      <c r="E905" s="157" t="s">
        <v>2146</v>
      </c>
      <c r="F905" s="157" t="s">
        <v>2146</v>
      </c>
      <c r="G905" s="157" t="s">
        <v>44</v>
      </c>
      <c r="H905" s="157" t="s">
        <v>45</v>
      </c>
      <c r="I905" s="157" t="s">
        <v>46</v>
      </c>
      <c r="J905" s="157" t="s">
        <v>47</v>
      </c>
    </row>
    <row r="906" spans="1:10" s="59" customFormat="1" x14ac:dyDescent="0.2">
      <c r="A906" s="165" t="s">
        <v>2149</v>
      </c>
      <c r="B906" s="80"/>
      <c r="C906" s="158" t="s">
        <v>2150</v>
      </c>
      <c r="D906" s="158" t="s">
        <v>114</v>
      </c>
      <c r="E906" s="157" t="s">
        <v>2146</v>
      </c>
      <c r="F906" s="157" t="s">
        <v>2146</v>
      </c>
      <c r="G906" s="157" t="s">
        <v>651</v>
      </c>
      <c r="H906" s="157" t="s">
        <v>45</v>
      </c>
      <c r="I906" s="157" t="s">
        <v>46</v>
      </c>
      <c r="J906" s="157" t="s">
        <v>47</v>
      </c>
    </row>
    <row r="907" spans="1:10" s="86" customFormat="1" x14ac:dyDescent="0.2">
      <c r="A907" s="165" t="s">
        <v>2151</v>
      </c>
      <c r="B907" s="80"/>
      <c r="C907" s="158" t="s">
        <v>2152</v>
      </c>
      <c r="D907" s="158" t="s">
        <v>114</v>
      </c>
      <c r="E907" s="157" t="s">
        <v>2146</v>
      </c>
      <c r="F907" s="157" t="s">
        <v>2146</v>
      </c>
      <c r="G907" s="157" t="s">
        <v>92</v>
      </c>
      <c r="H907" s="157" t="s">
        <v>45</v>
      </c>
      <c r="I907" s="157" t="s">
        <v>46</v>
      </c>
      <c r="J907" s="157" t="s">
        <v>47</v>
      </c>
    </row>
    <row r="908" spans="1:10" s="59" customFormat="1" x14ac:dyDescent="0.2">
      <c r="A908" s="66" t="s">
        <v>2153</v>
      </c>
      <c r="B908" s="80"/>
      <c r="C908" s="72" t="s">
        <v>2154</v>
      </c>
      <c r="D908" s="72" t="s">
        <v>128</v>
      </c>
      <c r="E908" s="61" t="s">
        <v>1428</v>
      </c>
      <c r="F908" s="61" t="s">
        <v>2155</v>
      </c>
      <c r="G908" s="61" t="s">
        <v>44</v>
      </c>
      <c r="H908" s="108" t="s">
        <v>45</v>
      </c>
      <c r="I908" s="61" t="s">
        <v>67</v>
      </c>
      <c r="J908" s="61" t="s">
        <v>68</v>
      </c>
    </row>
    <row r="909" spans="1:10" s="59" customFormat="1" x14ac:dyDescent="0.2">
      <c r="A909" s="66" t="s">
        <v>2156</v>
      </c>
      <c r="B909" s="80"/>
      <c r="C909" s="72" t="s">
        <v>2154</v>
      </c>
      <c r="D909" s="72" t="s">
        <v>128</v>
      </c>
      <c r="E909" s="61" t="s">
        <v>1428</v>
      </c>
      <c r="F909" s="61" t="s">
        <v>2155</v>
      </c>
      <c r="G909" s="61" t="s">
        <v>44</v>
      </c>
      <c r="H909" s="108" t="s">
        <v>45</v>
      </c>
      <c r="I909" s="61" t="s">
        <v>67</v>
      </c>
      <c r="J909" s="61" t="s">
        <v>268</v>
      </c>
    </row>
    <row r="910" spans="1:10" s="59" customFormat="1" x14ac:dyDescent="0.2">
      <c r="A910" s="64" t="s">
        <v>2157</v>
      </c>
      <c r="B910" s="67"/>
      <c r="C910" s="71" t="s">
        <v>2154</v>
      </c>
      <c r="D910" s="71" t="s">
        <v>128</v>
      </c>
      <c r="E910" s="58" t="s">
        <v>1428</v>
      </c>
      <c r="F910" s="58" t="s">
        <v>1428</v>
      </c>
      <c r="G910" s="58" t="s">
        <v>44</v>
      </c>
      <c r="H910" s="57" t="s">
        <v>45</v>
      </c>
      <c r="I910" s="58" t="s">
        <v>46</v>
      </c>
      <c r="J910" s="58" t="s">
        <v>47</v>
      </c>
    </row>
    <row r="911" spans="1:10" s="86" customFormat="1" x14ac:dyDescent="0.2">
      <c r="A911" s="66" t="s">
        <v>2158</v>
      </c>
      <c r="B911" s="80"/>
      <c r="C911" s="72" t="s">
        <v>2154</v>
      </c>
      <c r="D911" s="72" t="s">
        <v>128</v>
      </c>
      <c r="E911" s="61" t="s">
        <v>1428</v>
      </c>
      <c r="F911" s="61" t="s">
        <v>2155</v>
      </c>
      <c r="G911" s="61" t="s">
        <v>44</v>
      </c>
      <c r="H911" s="108" t="s">
        <v>45</v>
      </c>
      <c r="I911" s="61" t="s">
        <v>67</v>
      </c>
      <c r="J911" s="61" t="s">
        <v>1195</v>
      </c>
    </row>
    <row r="912" spans="1:10" s="86" customFormat="1" x14ac:dyDescent="0.2">
      <c r="A912" s="84" t="s">
        <v>2159</v>
      </c>
      <c r="B912" s="123"/>
      <c r="C912" s="91" t="s">
        <v>2160</v>
      </c>
      <c r="D912" s="91" t="s">
        <v>89</v>
      </c>
      <c r="E912" s="85" t="s">
        <v>675</v>
      </c>
      <c r="F912" s="85" t="s">
        <v>675</v>
      </c>
      <c r="G912" s="85" t="s">
        <v>44</v>
      </c>
      <c r="H912" s="343" t="s">
        <v>45</v>
      </c>
      <c r="I912" s="85" t="s">
        <v>100</v>
      </c>
      <c r="J912" s="85" t="s">
        <v>101</v>
      </c>
    </row>
    <row r="913" spans="1:10" s="82" customFormat="1" x14ac:dyDescent="0.2">
      <c r="A913" s="88" t="s">
        <v>2159</v>
      </c>
      <c r="B913" s="80">
        <v>176282</v>
      </c>
      <c r="C913" s="372" t="s">
        <v>2160</v>
      </c>
      <c r="D913" s="71" t="s">
        <v>89</v>
      </c>
      <c r="E913" s="89" t="s">
        <v>675</v>
      </c>
      <c r="F913" s="89" t="s">
        <v>2161</v>
      </c>
      <c r="G913" s="89" t="s">
        <v>44</v>
      </c>
      <c r="H913" s="564" t="s">
        <v>45</v>
      </c>
      <c r="I913" s="89" t="s">
        <v>100</v>
      </c>
      <c r="J913" s="89" t="s">
        <v>101</v>
      </c>
    </row>
    <row r="914" spans="1:10" s="59" customFormat="1" x14ac:dyDescent="0.2">
      <c r="A914" s="184" t="s">
        <v>2162</v>
      </c>
      <c r="B914" s="80"/>
      <c r="C914" s="72" t="s">
        <v>2163</v>
      </c>
      <c r="D914" s="72" t="s">
        <v>586</v>
      </c>
      <c r="E914" s="61" t="s">
        <v>474</v>
      </c>
      <c r="F914" s="61" t="s">
        <v>474</v>
      </c>
      <c r="G914" s="61" t="s">
        <v>92</v>
      </c>
      <c r="H914" s="108" t="s">
        <v>45</v>
      </c>
      <c r="I914" s="61" t="s">
        <v>46</v>
      </c>
      <c r="J914" s="61" t="s">
        <v>47</v>
      </c>
    </row>
    <row r="915" spans="1:10" s="46" customFormat="1" x14ac:dyDescent="0.2">
      <c r="A915" s="184" t="s">
        <v>2164</v>
      </c>
      <c r="B915" s="80"/>
      <c r="C915" s="72" t="s">
        <v>2165</v>
      </c>
      <c r="D915" s="72" t="s">
        <v>586</v>
      </c>
      <c r="E915" s="61" t="s">
        <v>2166</v>
      </c>
      <c r="F915" s="61" t="s">
        <v>2166</v>
      </c>
      <c r="G915" s="61" t="s">
        <v>92</v>
      </c>
      <c r="H915" s="108" t="s">
        <v>45</v>
      </c>
      <c r="I915" s="61" t="s">
        <v>46</v>
      </c>
      <c r="J915" s="61" t="s">
        <v>47</v>
      </c>
    </row>
    <row r="916" spans="1:10" s="86" customFormat="1" x14ac:dyDescent="0.2">
      <c r="A916" s="199" t="s">
        <v>2167</v>
      </c>
      <c r="B916" s="80"/>
      <c r="C916" s="204" t="s">
        <v>2168</v>
      </c>
      <c r="D916" s="204" t="s">
        <v>260</v>
      </c>
      <c r="E916" s="130" t="s">
        <v>1884</v>
      </c>
      <c r="F916" s="130" t="s">
        <v>1884</v>
      </c>
      <c r="G916" s="130" t="s">
        <v>44</v>
      </c>
      <c r="H916" s="218" t="s">
        <v>45</v>
      </c>
      <c r="I916" s="130" t="s">
        <v>46</v>
      </c>
      <c r="J916" s="130" t="s">
        <v>47</v>
      </c>
    </row>
    <row r="917" spans="1:10" s="59" customFormat="1" x14ac:dyDescent="0.2">
      <c r="A917" s="199" t="s">
        <v>2169</v>
      </c>
      <c r="B917" s="80"/>
      <c r="C917" s="204" t="s">
        <v>2170</v>
      </c>
      <c r="D917" s="204" t="s">
        <v>260</v>
      </c>
      <c r="E917" s="130" t="s">
        <v>1884</v>
      </c>
      <c r="F917" s="130" t="s">
        <v>1884</v>
      </c>
      <c r="G917" s="130" t="s">
        <v>44</v>
      </c>
      <c r="H917" s="218" t="s">
        <v>45</v>
      </c>
      <c r="I917" s="130" t="s">
        <v>46</v>
      </c>
      <c r="J917" s="130" t="s">
        <v>47</v>
      </c>
    </row>
    <row r="918" spans="1:10" s="59" customFormat="1" x14ac:dyDescent="0.2">
      <c r="A918" s="199" t="s">
        <v>2171</v>
      </c>
      <c r="B918" s="80"/>
      <c r="C918" s="204" t="s">
        <v>2172</v>
      </c>
      <c r="D918" s="204" t="s">
        <v>260</v>
      </c>
      <c r="E918" s="130" t="s">
        <v>1884</v>
      </c>
      <c r="F918" s="130" t="s">
        <v>1884</v>
      </c>
      <c r="G918" s="130" t="s">
        <v>44</v>
      </c>
      <c r="H918" s="218" t="s">
        <v>45</v>
      </c>
      <c r="I918" s="130" t="s">
        <v>46</v>
      </c>
      <c r="J918" s="130" t="s">
        <v>47</v>
      </c>
    </row>
    <row r="919" spans="1:10" s="46" customFormat="1" x14ac:dyDescent="0.2">
      <c r="A919" s="199" t="s">
        <v>2173</v>
      </c>
      <c r="B919" s="80"/>
      <c r="C919" s="204" t="s">
        <v>2174</v>
      </c>
      <c r="D919" s="204" t="s">
        <v>260</v>
      </c>
      <c r="E919" s="130" t="s">
        <v>1884</v>
      </c>
      <c r="F919" s="130" t="s">
        <v>1884</v>
      </c>
      <c r="G919" s="130" t="s">
        <v>44</v>
      </c>
      <c r="H919" s="218" t="s">
        <v>45</v>
      </c>
      <c r="I919" s="130" t="s">
        <v>46</v>
      </c>
      <c r="J919" s="130" t="s">
        <v>47</v>
      </c>
    </row>
    <row r="920" spans="1:10" s="46" customFormat="1" x14ac:dyDescent="0.2">
      <c r="A920" s="199" t="s">
        <v>2175</v>
      </c>
      <c r="B920" s="80"/>
      <c r="C920" s="199" t="s">
        <v>2176</v>
      </c>
      <c r="D920" s="204" t="s">
        <v>260</v>
      </c>
      <c r="E920" s="130" t="s">
        <v>406</v>
      </c>
      <c r="F920" s="130" t="s">
        <v>406</v>
      </c>
      <c r="G920" s="130" t="s">
        <v>44</v>
      </c>
      <c r="H920" s="130" t="s">
        <v>45</v>
      </c>
      <c r="I920" s="130" t="s">
        <v>46</v>
      </c>
      <c r="J920" s="130" t="s">
        <v>47</v>
      </c>
    </row>
    <row r="921" spans="1:10" s="46" customFormat="1" x14ac:dyDescent="0.2">
      <c r="A921" s="199" t="s">
        <v>2177</v>
      </c>
      <c r="B921" s="80"/>
      <c r="C921" s="204" t="s">
        <v>2178</v>
      </c>
      <c r="D921" s="204" t="s">
        <v>260</v>
      </c>
      <c r="E921" s="130" t="s">
        <v>406</v>
      </c>
      <c r="F921" s="130" t="s">
        <v>406</v>
      </c>
      <c r="G921" s="130" t="s">
        <v>44</v>
      </c>
      <c r="H921" s="218" t="s">
        <v>45</v>
      </c>
      <c r="I921" s="130" t="s">
        <v>46</v>
      </c>
      <c r="J921" s="130" t="s">
        <v>47</v>
      </c>
    </row>
    <row r="922" spans="1:10" s="46" customFormat="1" x14ac:dyDescent="0.2">
      <c r="A922" s="199" t="s">
        <v>2179</v>
      </c>
      <c r="B922" s="80"/>
      <c r="C922" s="199" t="s">
        <v>2180</v>
      </c>
      <c r="D922" s="204" t="s">
        <v>260</v>
      </c>
      <c r="E922" s="130" t="s">
        <v>406</v>
      </c>
      <c r="F922" s="130" t="s">
        <v>406</v>
      </c>
      <c r="G922" s="130" t="s">
        <v>44</v>
      </c>
      <c r="H922" s="130" t="s">
        <v>45</v>
      </c>
      <c r="I922" s="130" t="s">
        <v>46</v>
      </c>
      <c r="J922" s="130" t="s">
        <v>47</v>
      </c>
    </row>
    <row r="923" spans="1:10" s="59" customFormat="1" x14ac:dyDescent="0.2">
      <c r="A923" s="199" t="s">
        <v>2181</v>
      </c>
      <c r="B923" s="80"/>
      <c r="C923" s="199" t="s">
        <v>2182</v>
      </c>
      <c r="D923" s="204" t="s">
        <v>260</v>
      </c>
      <c r="E923" s="130" t="s">
        <v>406</v>
      </c>
      <c r="F923" s="130" t="s">
        <v>406</v>
      </c>
      <c r="G923" s="130" t="s">
        <v>44</v>
      </c>
      <c r="H923" s="130" t="s">
        <v>45</v>
      </c>
      <c r="I923" s="130" t="s">
        <v>46</v>
      </c>
      <c r="J923" s="130" t="s">
        <v>47</v>
      </c>
    </row>
    <row r="924" spans="1:10" s="46" customFormat="1" x14ac:dyDescent="0.2">
      <c r="A924" s="63" t="s">
        <v>2183</v>
      </c>
      <c r="B924" s="80"/>
      <c r="C924" s="71" t="s">
        <v>2184</v>
      </c>
      <c r="D924" s="71" t="s">
        <v>586</v>
      </c>
      <c r="E924" s="58" t="s">
        <v>474</v>
      </c>
      <c r="F924" s="58" t="s">
        <v>641</v>
      </c>
      <c r="G924" s="58" t="s">
        <v>92</v>
      </c>
      <c r="H924" s="57" t="s">
        <v>45</v>
      </c>
      <c r="I924" s="58" t="s">
        <v>53</v>
      </c>
      <c r="J924" s="58" t="s">
        <v>62</v>
      </c>
    </row>
    <row r="925" spans="1:10" s="128" customFormat="1" x14ac:dyDescent="0.2">
      <c r="A925" s="80" t="s">
        <v>2185</v>
      </c>
      <c r="B925" s="80"/>
      <c r="C925" s="72" t="s">
        <v>2186</v>
      </c>
      <c r="D925" s="72" t="s">
        <v>586</v>
      </c>
      <c r="E925" s="61" t="s">
        <v>96</v>
      </c>
      <c r="F925" s="61" t="s">
        <v>129</v>
      </c>
      <c r="G925" s="61" t="s">
        <v>44</v>
      </c>
      <c r="H925" s="108" t="s">
        <v>45</v>
      </c>
      <c r="I925" s="61" t="s">
        <v>53</v>
      </c>
      <c r="J925" s="61" t="s">
        <v>54</v>
      </c>
    </row>
    <row r="926" spans="1:10" s="128" customFormat="1" x14ac:dyDescent="0.2">
      <c r="A926" s="80" t="s">
        <v>2187</v>
      </c>
      <c r="B926" s="80"/>
      <c r="C926" s="72" t="s">
        <v>2188</v>
      </c>
      <c r="D926" s="72" t="s">
        <v>680</v>
      </c>
      <c r="E926" s="61" t="s">
        <v>777</v>
      </c>
      <c r="F926" s="61"/>
      <c r="G926" s="61" t="s">
        <v>44</v>
      </c>
      <c r="H926" s="61" t="s">
        <v>45</v>
      </c>
      <c r="I926" s="61" t="s">
        <v>46</v>
      </c>
      <c r="J926" s="61" t="s">
        <v>47</v>
      </c>
    </row>
    <row r="927" spans="1:10" s="128" customFormat="1" x14ac:dyDescent="0.2">
      <c r="A927" s="303" t="s">
        <v>2189</v>
      </c>
      <c r="B927" s="80"/>
      <c r="C927" s="303" t="s">
        <v>2190</v>
      </c>
      <c r="D927" s="72" t="s">
        <v>680</v>
      </c>
      <c r="E927" s="185" t="s">
        <v>171</v>
      </c>
      <c r="F927" s="61" t="s">
        <v>177</v>
      </c>
      <c r="G927" s="196" t="s">
        <v>92</v>
      </c>
      <c r="H927" s="108" t="s">
        <v>45</v>
      </c>
      <c r="I927" s="185" t="s">
        <v>1348</v>
      </c>
      <c r="J927" s="61" t="s">
        <v>54</v>
      </c>
    </row>
    <row r="928" spans="1:10" s="128" customFormat="1" x14ac:dyDescent="0.2">
      <c r="A928" s="303" t="s">
        <v>2191</v>
      </c>
      <c r="B928" s="80"/>
      <c r="C928" s="303" t="s">
        <v>2190</v>
      </c>
      <c r="D928" s="72" t="s">
        <v>680</v>
      </c>
      <c r="E928" s="185" t="s">
        <v>171</v>
      </c>
      <c r="F928" s="61" t="s">
        <v>171</v>
      </c>
      <c r="G928" s="196" t="s">
        <v>92</v>
      </c>
      <c r="H928" s="108" t="s">
        <v>45</v>
      </c>
      <c r="I928" s="185" t="s">
        <v>254</v>
      </c>
      <c r="J928" s="61" t="s">
        <v>47</v>
      </c>
    </row>
    <row r="929" spans="1:10" s="128" customFormat="1" x14ac:dyDescent="0.2">
      <c r="A929" s="303" t="s">
        <v>2192</v>
      </c>
      <c r="B929" s="80"/>
      <c r="C929" s="303" t="s">
        <v>2193</v>
      </c>
      <c r="D929" s="72" t="s">
        <v>680</v>
      </c>
      <c r="E929" s="185" t="s">
        <v>171</v>
      </c>
      <c r="F929" s="61" t="s">
        <v>177</v>
      </c>
      <c r="G929" s="196" t="s">
        <v>92</v>
      </c>
      <c r="H929" s="108" t="s">
        <v>45</v>
      </c>
      <c r="I929" s="185" t="s">
        <v>1351</v>
      </c>
      <c r="J929" s="61" t="s">
        <v>62</v>
      </c>
    </row>
    <row r="930" spans="1:10" s="128" customFormat="1" x14ac:dyDescent="0.2">
      <c r="A930" s="303" t="s">
        <v>2194</v>
      </c>
      <c r="B930" s="80"/>
      <c r="C930" s="303" t="s">
        <v>2195</v>
      </c>
      <c r="D930" s="72" t="s">
        <v>680</v>
      </c>
      <c r="E930" s="185" t="s">
        <v>171</v>
      </c>
      <c r="F930" s="61" t="s">
        <v>171</v>
      </c>
      <c r="G930" s="196" t="s">
        <v>92</v>
      </c>
      <c r="H930" s="61" t="s">
        <v>172</v>
      </c>
      <c r="I930" s="196" t="s">
        <v>173</v>
      </c>
      <c r="J930" s="196" t="s">
        <v>174</v>
      </c>
    </row>
    <row r="931" spans="1:10" s="128" customFormat="1" x14ac:dyDescent="0.2">
      <c r="A931" s="454" t="s">
        <v>2196</v>
      </c>
      <c r="B931" s="80"/>
      <c r="C931" s="127" t="s">
        <v>2197</v>
      </c>
      <c r="D931" s="72" t="s">
        <v>276</v>
      </c>
      <c r="E931" s="252" t="s">
        <v>96</v>
      </c>
      <c r="F931" s="252" t="s">
        <v>129</v>
      </c>
      <c r="G931" s="61" t="s">
        <v>44</v>
      </c>
      <c r="H931" s="108" t="s">
        <v>45</v>
      </c>
      <c r="I931" s="61" t="s">
        <v>53</v>
      </c>
      <c r="J931" s="61" t="s">
        <v>54</v>
      </c>
    </row>
    <row r="932" spans="1:10" s="128" customFormat="1" x14ac:dyDescent="0.2">
      <c r="A932" s="301" t="s">
        <v>2198</v>
      </c>
      <c r="B932" s="67"/>
      <c r="C932" s="83" t="s">
        <v>2197</v>
      </c>
      <c r="D932" s="71" t="s">
        <v>276</v>
      </c>
      <c r="E932" s="439" t="s">
        <v>96</v>
      </c>
      <c r="F932" s="439" t="s">
        <v>96</v>
      </c>
      <c r="G932" s="58" t="s">
        <v>44</v>
      </c>
      <c r="H932" s="57" t="s">
        <v>45</v>
      </c>
      <c r="I932" s="58" t="s">
        <v>46</v>
      </c>
      <c r="J932" s="58" t="s">
        <v>47</v>
      </c>
    </row>
    <row r="933" spans="1:10" s="231" customFormat="1" x14ac:dyDescent="0.2">
      <c r="A933" s="301" t="s">
        <v>2199</v>
      </c>
      <c r="B933" s="67"/>
      <c r="C933" s="83" t="s">
        <v>2200</v>
      </c>
      <c r="D933" s="71" t="s">
        <v>276</v>
      </c>
      <c r="E933" s="439" t="s">
        <v>359</v>
      </c>
      <c r="F933" s="439" t="s">
        <v>359</v>
      </c>
      <c r="G933" s="58" t="s">
        <v>44</v>
      </c>
      <c r="H933" s="57" t="s">
        <v>45</v>
      </c>
      <c r="I933" s="58" t="s">
        <v>46</v>
      </c>
      <c r="J933" s="58" t="s">
        <v>47</v>
      </c>
    </row>
    <row r="934" spans="1:10" s="59" customFormat="1" x14ac:dyDescent="0.2">
      <c r="A934" s="301" t="s">
        <v>2201</v>
      </c>
      <c r="B934" s="67"/>
      <c r="C934" s="83" t="s">
        <v>2202</v>
      </c>
      <c r="D934" s="71" t="s">
        <v>276</v>
      </c>
      <c r="E934" s="439" t="s">
        <v>96</v>
      </c>
      <c r="F934" s="439" t="s">
        <v>96</v>
      </c>
      <c r="G934" s="58" t="s">
        <v>44</v>
      </c>
      <c r="H934" s="57" t="s">
        <v>45</v>
      </c>
      <c r="I934" s="58" t="s">
        <v>46</v>
      </c>
      <c r="J934" s="58" t="s">
        <v>47</v>
      </c>
    </row>
    <row r="935" spans="1:10" s="46" customFormat="1" x14ac:dyDescent="0.2">
      <c r="A935" s="301" t="s">
        <v>2203</v>
      </c>
      <c r="B935" s="67"/>
      <c r="C935" s="83" t="s">
        <v>2204</v>
      </c>
      <c r="D935" s="71" t="s">
        <v>276</v>
      </c>
      <c r="E935" s="439" t="s">
        <v>359</v>
      </c>
      <c r="F935" s="439" t="s">
        <v>359</v>
      </c>
      <c r="G935" s="58" t="s">
        <v>44</v>
      </c>
      <c r="H935" s="57" t="s">
        <v>45</v>
      </c>
      <c r="I935" s="58" t="s">
        <v>46</v>
      </c>
      <c r="J935" s="58" t="s">
        <v>47</v>
      </c>
    </row>
    <row r="936" spans="1:10" s="59" customFormat="1" x14ac:dyDescent="0.2">
      <c r="A936" s="63" t="s">
        <v>2205</v>
      </c>
      <c r="B936" s="80" t="s">
        <v>2206</v>
      </c>
      <c r="C936" s="73" t="s">
        <v>2207</v>
      </c>
      <c r="D936" s="73" t="s">
        <v>1774</v>
      </c>
      <c r="E936" s="74" t="s">
        <v>1639</v>
      </c>
      <c r="F936" s="74" t="s">
        <v>1639</v>
      </c>
      <c r="G936" s="74" t="s">
        <v>44</v>
      </c>
      <c r="H936" s="74" t="s">
        <v>45</v>
      </c>
      <c r="I936" s="74" t="s">
        <v>46</v>
      </c>
      <c r="J936" s="74" t="s">
        <v>47</v>
      </c>
    </row>
    <row r="937" spans="1:10" s="46" customFormat="1" x14ac:dyDescent="0.2">
      <c r="A937" s="184" t="s">
        <v>2208</v>
      </c>
      <c r="B937" s="80"/>
      <c r="C937" s="72" t="s">
        <v>2209</v>
      </c>
      <c r="D937" s="72" t="s">
        <v>528</v>
      </c>
      <c r="E937" s="61" t="s">
        <v>132</v>
      </c>
      <c r="F937" s="61" t="s">
        <v>742</v>
      </c>
      <c r="G937" s="61" t="s">
        <v>92</v>
      </c>
      <c r="H937" s="108" t="s">
        <v>45</v>
      </c>
      <c r="I937" s="61" t="s">
        <v>53</v>
      </c>
      <c r="J937" s="61" t="s">
        <v>62</v>
      </c>
    </row>
    <row r="938" spans="1:10" s="46" customFormat="1" x14ac:dyDescent="0.2">
      <c r="A938" s="184" t="s">
        <v>2210</v>
      </c>
      <c r="B938" s="80"/>
      <c r="C938" s="72" t="s">
        <v>2211</v>
      </c>
      <c r="D938" s="72" t="s">
        <v>528</v>
      </c>
      <c r="E938" s="61" t="s">
        <v>2212</v>
      </c>
      <c r="F938" s="61" t="s">
        <v>2212</v>
      </c>
      <c r="G938" s="61" t="s">
        <v>44</v>
      </c>
      <c r="H938" s="108" t="s">
        <v>45</v>
      </c>
      <c r="I938" s="61" t="s">
        <v>46</v>
      </c>
      <c r="J938" s="61" t="s">
        <v>47</v>
      </c>
    </row>
    <row r="939" spans="1:10" s="46" customFormat="1" x14ac:dyDescent="0.2">
      <c r="A939" s="123" t="s">
        <v>2213</v>
      </c>
      <c r="B939" s="80"/>
      <c r="C939" s="453" t="s">
        <v>2214</v>
      </c>
      <c r="D939" s="453" t="s">
        <v>108</v>
      </c>
      <c r="E939" s="85" t="s">
        <v>755</v>
      </c>
      <c r="F939" s="85" t="s">
        <v>755</v>
      </c>
      <c r="G939" s="85" t="s">
        <v>44</v>
      </c>
      <c r="H939" s="343" t="s">
        <v>45</v>
      </c>
      <c r="I939" s="85" t="s">
        <v>46</v>
      </c>
      <c r="J939" s="85" t="s">
        <v>47</v>
      </c>
    </row>
    <row r="940" spans="1:10" s="59" customFormat="1" x14ac:dyDescent="0.2">
      <c r="A940" s="63" t="s">
        <v>2215</v>
      </c>
      <c r="B940" s="67"/>
      <c r="C940" s="71" t="s">
        <v>2216</v>
      </c>
      <c r="D940" s="71" t="s">
        <v>260</v>
      </c>
      <c r="E940" s="58" t="s">
        <v>2217</v>
      </c>
      <c r="F940" s="58" t="s">
        <v>2217</v>
      </c>
      <c r="G940" s="58" t="s">
        <v>92</v>
      </c>
      <c r="H940" s="57" t="s">
        <v>45</v>
      </c>
      <c r="I940" s="58" t="s">
        <v>2218</v>
      </c>
      <c r="J940" s="58"/>
    </row>
    <row r="941" spans="1:10" s="46" customFormat="1" x14ac:dyDescent="0.2">
      <c r="A941" s="184" t="s">
        <v>2219</v>
      </c>
      <c r="B941" s="80" t="s">
        <v>2220</v>
      </c>
      <c r="C941" s="72" t="s">
        <v>2221</v>
      </c>
      <c r="D941" s="72" t="s">
        <v>260</v>
      </c>
      <c r="E941" s="61" t="s">
        <v>1047</v>
      </c>
      <c r="F941" s="61" t="s">
        <v>1050</v>
      </c>
      <c r="G941" s="61" t="s">
        <v>44</v>
      </c>
      <c r="H941" s="108" t="s">
        <v>45</v>
      </c>
      <c r="I941" s="61" t="s">
        <v>67</v>
      </c>
      <c r="J941" s="61" t="s">
        <v>268</v>
      </c>
    </row>
    <row r="942" spans="1:10" s="59" customFormat="1" x14ac:dyDescent="0.2">
      <c r="A942" s="505" t="s">
        <v>2222</v>
      </c>
      <c r="B942" s="80" t="s">
        <v>2223</v>
      </c>
      <c r="C942" s="91" t="s">
        <v>2224</v>
      </c>
      <c r="D942" s="72" t="s">
        <v>260</v>
      </c>
      <c r="E942" s="61" t="s">
        <v>266</v>
      </c>
      <c r="F942" s="61" t="s">
        <v>2225</v>
      </c>
      <c r="G942" s="61" t="s">
        <v>44</v>
      </c>
      <c r="H942" s="108" t="s">
        <v>45</v>
      </c>
      <c r="I942" s="61" t="s">
        <v>67</v>
      </c>
      <c r="J942" s="61" t="s">
        <v>268</v>
      </c>
    </row>
    <row r="943" spans="1:10" s="59" customFormat="1" x14ac:dyDescent="0.2">
      <c r="A943" s="184" t="s">
        <v>2226</v>
      </c>
      <c r="B943" s="80" t="s">
        <v>2227</v>
      </c>
      <c r="C943" s="72" t="s">
        <v>2228</v>
      </c>
      <c r="D943" s="72" t="s">
        <v>260</v>
      </c>
      <c r="E943" s="61" t="s">
        <v>2229</v>
      </c>
      <c r="F943" s="61" t="s">
        <v>2230</v>
      </c>
      <c r="G943" s="61" t="s">
        <v>44</v>
      </c>
      <c r="H943" s="108" t="s">
        <v>45</v>
      </c>
      <c r="I943" s="61" t="s">
        <v>53</v>
      </c>
      <c r="J943" s="61" t="s">
        <v>54</v>
      </c>
    </row>
    <row r="944" spans="1:10" s="59" customFormat="1" x14ac:dyDescent="0.2">
      <c r="A944" s="184" t="s">
        <v>2231</v>
      </c>
      <c r="B944" s="80" t="s">
        <v>2232</v>
      </c>
      <c r="C944" s="72" t="s">
        <v>2228</v>
      </c>
      <c r="D944" s="72" t="s">
        <v>260</v>
      </c>
      <c r="E944" s="61" t="s">
        <v>2229</v>
      </c>
      <c r="F944" s="61" t="s">
        <v>2230</v>
      </c>
      <c r="G944" s="61" t="s">
        <v>44</v>
      </c>
      <c r="H944" s="108" t="s">
        <v>45</v>
      </c>
      <c r="I944" s="61" t="s">
        <v>53</v>
      </c>
      <c r="J944" s="61" t="s">
        <v>57</v>
      </c>
    </row>
    <row r="945" spans="1:10" s="59" customFormat="1" x14ac:dyDescent="0.2">
      <c r="A945" s="63" t="s">
        <v>2233</v>
      </c>
      <c r="B945" s="67"/>
      <c r="C945" s="71" t="s">
        <v>2228</v>
      </c>
      <c r="D945" s="71" t="s">
        <v>260</v>
      </c>
      <c r="E945" s="58" t="s">
        <v>2229</v>
      </c>
      <c r="F945" s="58" t="s">
        <v>2230</v>
      </c>
      <c r="G945" s="58" t="s">
        <v>44</v>
      </c>
      <c r="H945" s="57" t="s">
        <v>45</v>
      </c>
      <c r="I945" s="58" t="s">
        <v>53</v>
      </c>
      <c r="J945" s="58" t="s">
        <v>62</v>
      </c>
    </row>
    <row r="946" spans="1:10" s="59" customFormat="1" x14ac:dyDescent="0.2">
      <c r="A946" s="976" t="s">
        <v>2234</v>
      </c>
      <c r="B946" s="80"/>
      <c r="C946" s="72" t="s">
        <v>2235</v>
      </c>
      <c r="D946" s="72" t="s">
        <v>586</v>
      </c>
      <c r="E946" s="61" t="s">
        <v>125</v>
      </c>
      <c r="F946" s="61" t="s">
        <v>988</v>
      </c>
      <c r="G946" s="252" t="s">
        <v>44</v>
      </c>
      <c r="H946" s="469" t="s">
        <v>45</v>
      </c>
      <c r="I946" s="61" t="s">
        <v>53</v>
      </c>
      <c r="J946" s="61" t="s">
        <v>54</v>
      </c>
    </row>
    <row r="947" spans="1:10" s="125" customFormat="1" x14ac:dyDescent="0.2">
      <c r="A947" s="65" t="s">
        <v>2236</v>
      </c>
      <c r="B947" s="123" t="s">
        <v>2237</v>
      </c>
      <c r="C947" s="268" t="s">
        <v>2238</v>
      </c>
      <c r="D947" s="124" t="s">
        <v>586</v>
      </c>
      <c r="E947" s="85" t="s">
        <v>1329</v>
      </c>
      <c r="F947" s="85" t="s">
        <v>1330</v>
      </c>
      <c r="G947" s="58" t="s">
        <v>626</v>
      </c>
      <c r="H947" s="57" t="s">
        <v>45</v>
      </c>
      <c r="I947" s="58" t="s">
        <v>53</v>
      </c>
      <c r="J947" s="85" t="s">
        <v>54</v>
      </c>
    </row>
    <row r="948" spans="1:10" s="125" customFormat="1" x14ac:dyDescent="0.2">
      <c r="A948" s="64" t="s">
        <v>2239</v>
      </c>
      <c r="B948" s="80"/>
      <c r="C948" s="72" t="s">
        <v>2240</v>
      </c>
      <c r="D948" s="72" t="s">
        <v>271</v>
      </c>
      <c r="E948" s="61" t="s">
        <v>991</v>
      </c>
      <c r="F948" s="61" t="s">
        <v>991</v>
      </c>
      <c r="G948" s="61" t="s">
        <v>44</v>
      </c>
      <c r="H948" s="108" t="s">
        <v>45</v>
      </c>
      <c r="I948" s="61" t="s">
        <v>46</v>
      </c>
      <c r="J948" s="61" t="s">
        <v>47</v>
      </c>
    </row>
    <row r="949" spans="1:10" s="278" customFormat="1" x14ac:dyDescent="0.2">
      <c r="A949" s="66" t="s">
        <v>2241</v>
      </c>
      <c r="B949" s="80"/>
      <c r="C949" s="72" t="s">
        <v>2242</v>
      </c>
      <c r="D949" s="72" t="s">
        <v>89</v>
      </c>
      <c r="E949" s="61" t="s">
        <v>2243</v>
      </c>
      <c r="F949" s="61" t="s">
        <v>2244</v>
      </c>
      <c r="G949" s="61" t="s">
        <v>79</v>
      </c>
      <c r="H949" s="108" t="s">
        <v>80</v>
      </c>
      <c r="I949" s="61" t="s">
        <v>140</v>
      </c>
      <c r="J949" s="61" t="s">
        <v>82</v>
      </c>
    </row>
    <row r="950" spans="1:10" s="125" customFormat="1" x14ac:dyDescent="0.2">
      <c r="A950" s="226" t="s">
        <v>2245</v>
      </c>
      <c r="B950" s="224"/>
      <c r="C950" s="197" t="s">
        <v>2246</v>
      </c>
      <c r="D950" s="197"/>
      <c r="E950" s="196"/>
      <c r="F950" s="196"/>
      <c r="G950" s="196"/>
      <c r="H950" s="238"/>
      <c r="I950" s="196"/>
      <c r="J950" s="196"/>
    </row>
    <row r="951" spans="1:10" s="125" customFormat="1" x14ac:dyDescent="0.2">
      <c r="A951" s="226" t="s">
        <v>2247</v>
      </c>
      <c r="B951" s="224"/>
      <c r="C951" s="197" t="s">
        <v>2248</v>
      </c>
      <c r="D951" s="197"/>
      <c r="E951" s="196"/>
      <c r="F951" s="196"/>
      <c r="G951" s="196"/>
      <c r="H951" s="238"/>
      <c r="I951" s="196"/>
      <c r="J951" s="196"/>
    </row>
    <row r="952" spans="1:10" s="278" customFormat="1" x14ac:dyDescent="0.2">
      <c r="A952" s="226" t="s">
        <v>2249</v>
      </c>
      <c r="B952" s="224"/>
      <c r="C952" s="197" t="s">
        <v>2250</v>
      </c>
      <c r="D952" s="197"/>
      <c r="E952" s="196"/>
      <c r="F952" s="196"/>
      <c r="G952" s="196"/>
      <c r="H952" s="238"/>
      <c r="I952" s="196"/>
      <c r="J952" s="196"/>
    </row>
    <row r="953" spans="1:10" s="125" customFormat="1" x14ac:dyDescent="0.2">
      <c r="A953" s="64" t="s">
        <v>2251</v>
      </c>
      <c r="B953" s="80"/>
      <c r="C953" s="71" t="s">
        <v>2252</v>
      </c>
      <c r="D953" s="71" t="s">
        <v>607</v>
      </c>
      <c r="E953" s="58" t="s">
        <v>1047</v>
      </c>
      <c r="F953" s="58" t="s">
        <v>1047</v>
      </c>
      <c r="G953" s="58" t="s">
        <v>44</v>
      </c>
      <c r="H953" s="57" t="s">
        <v>45</v>
      </c>
      <c r="I953" s="58" t="s">
        <v>46</v>
      </c>
      <c r="J953" s="58" t="s">
        <v>47</v>
      </c>
    </row>
    <row r="954" spans="1:10" s="20" customFormat="1" x14ac:dyDescent="0.2">
      <c r="A954" s="211" t="s">
        <v>2253</v>
      </c>
      <c r="B954" s="199"/>
      <c r="C954" s="71" t="s">
        <v>2254</v>
      </c>
      <c r="D954" s="71" t="s">
        <v>519</v>
      </c>
      <c r="E954" s="58" t="s">
        <v>406</v>
      </c>
      <c r="F954" s="130" t="s">
        <v>2255</v>
      </c>
      <c r="G954" s="130" t="s">
        <v>44</v>
      </c>
      <c r="H954" s="218" t="s">
        <v>45</v>
      </c>
      <c r="I954" s="130" t="s">
        <v>67</v>
      </c>
      <c r="J954" s="130" t="s">
        <v>68</v>
      </c>
    </row>
    <row r="955" spans="1:10" s="128" customFormat="1" x14ac:dyDescent="0.2">
      <c r="A955" s="211" t="s">
        <v>2256</v>
      </c>
      <c r="B955" s="199"/>
      <c r="C955" s="71" t="s">
        <v>2254</v>
      </c>
      <c r="D955" s="71" t="s">
        <v>519</v>
      </c>
      <c r="E955" s="58" t="s">
        <v>406</v>
      </c>
      <c r="F955" s="130" t="s">
        <v>2255</v>
      </c>
      <c r="G955" s="130" t="s">
        <v>44</v>
      </c>
      <c r="H955" s="218" t="s">
        <v>45</v>
      </c>
      <c r="I955" s="130" t="s">
        <v>67</v>
      </c>
      <c r="J955" s="130" t="s">
        <v>300</v>
      </c>
    </row>
    <row r="956" spans="1:10" s="128" customFormat="1" x14ac:dyDescent="0.2">
      <c r="A956" s="84" t="s">
        <v>2257</v>
      </c>
      <c r="B956" s="80"/>
      <c r="C956" s="73" t="s">
        <v>2254</v>
      </c>
      <c r="D956" s="73" t="s">
        <v>519</v>
      </c>
      <c r="E956" s="74" t="s">
        <v>406</v>
      </c>
      <c r="F956" s="74" t="s">
        <v>407</v>
      </c>
      <c r="G956" s="74" t="s">
        <v>44</v>
      </c>
      <c r="H956" s="74" t="s">
        <v>45</v>
      </c>
      <c r="I956" s="74" t="s">
        <v>53</v>
      </c>
      <c r="J956" s="74" t="s">
        <v>62</v>
      </c>
    </row>
    <row r="957" spans="1:10" s="119" customFormat="1" x14ac:dyDescent="0.2">
      <c r="A957" s="123" t="s">
        <v>2258</v>
      </c>
      <c r="B957" s="80"/>
      <c r="C957" s="91" t="s">
        <v>2259</v>
      </c>
      <c r="D957" s="91" t="s">
        <v>89</v>
      </c>
      <c r="E957" s="85" t="s">
        <v>646</v>
      </c>
      <c r="F957" s="85" t="s">
        <v>1879</v>
      </c>
      <c r="G957" s="85" t="s">
        <v>79</v>
      </c>
      <c r="H957" s="343" t="s">
        <v>80</v>
      </c>
      <c r="I957" s="282" t="s">
        <v>140</v>
      </c>
      <c r="J957" s="85" t="s">
        <v>82</v>
      </c>
    </row>
    <row r="958" spans="1:10" s="45" customFormat="1" x14ac:dyDescent="0.2">
      <c r="A958" s="123" t="s">
        <v>2260</v>
      </c>
      <c r="B958" s="123"/>
      <c r="C958" s="91" t="s">
        <v>2259</v>
      </c>
      <c r="D958" s="91" t="s">
        <v>89</v>
      </c>
      <c r="E958" s="85" t="s">
        <v>646</v>
      </c>
      <c r="F958" s="85" t="s">
        <v>1879</v>
      </c>
      <c r="G958" s="85" t="s">
        <v>79</v>
      </c>
      <c r="H958" s="343" t="s">
        <v>80</v>
      </c>
      <c r="I958" s="282" t="s">
        <v>140</v>
      </c>
      <c r="J958" s="85" t="s">
        <v>82</v>
      </c>
    </row>
    <row r="959" spans="1:10" s="59" customFormat="1" x14ac:dyDescent="0.2">
      <c r="A959" s="80" t="s">
        <v>2261</v>
      </c>
      <c r="B959" s="80"/>
      <c r="C959" s="72" t="s">
        <v>2262</v>
      </c>
      <c r="D959" s="72" t="s">
        <v>276</v>
      </c>
      <c r="E959" s="61" t="s">
        <v>1445</v>
      </c>
      <c r="F959" s="61" t="s">
        <v>909</v>
      </c>
      <c r="G959" s="61" t="s">
        <v>44</v>
      </c>
      <c r="H959" s="108" t="s">
        <v>45</v>
      </c>
      <c r="I959" s="252" t="s">
        <v>53</v>
      </c>
      <c r="J959" s="61" t="s">
        <v>54</v>
      </c>
    </row>
    <row r="960" spans="1:10" s="125" customFormat="1" x14ac:dyDescent="0.2">
      <c r="A960" s="65" t="s">
        <v>2263</v>
      </c>
      <c r="B960" s="65"/>
      <c r="C960" s="470" t="s">
        <v>2262</v>
      </c>
      <c r="D960" s="470" t="s">
        <v>276</v>
      </c>
      <c r="E960" s="387" t="s">
        <v>1445</v>
      </c>
      <c r="F960" s="387" t="s">
        <v>1445</v>
      </c>
      <c r="G960" s="387" t="s">
        <v>44</v>
      </c>
      <c r="H960" s="568" t="s">
        <v>45</v>
      </c>
      <c r="I960" s="577" t="s">
        <v>46</v>
      </c>
      <c r="J960" s="387" t="s">
        <v>47</v>
      </c>
    </row>
    <row r="961" spans="1:10" s="125" customFormat="1" x14ac:dyDescent="0.2">
      <c r="A961" s="80" t="s">
        <v>2264</v>
      </c>
      <c r="B961" s="80"/>
      <c r="C961" s="454" t="s">
        <v>2265</v>
      </c>
      <c r="D961" s="454" t="s">
        <v>350</v>
      </c>
      <c r="E961" s="61" t="s">
        <v>51</v>
      </c>
      <c r="F961" s="61" t="s">
        <v>52</v>
      </c>
      <c r="G961" s="61" t="s">
        <v>44</v>
      </c>
      <c r="H961" s="108" t="s">
        <v>45</v>
      </c>
      <c r="I961" s="61" t="s">
        <v>53</v>
      </c>
      <c r="J961" s="61" t="s">
        <v>54</v>
      </c>
    </row>
    <row r="962" spans="1:10" s="125" customFormat="1" x14ac:dyDescent="0.2">
      <c r="A962" s="80" t="s">
        <v>2266</v>
      </c>
      <c r="B962" s="80"/>
      <c r="C962" s="454" t="s">
        <v>2265</v>
      </c>
      <c r="D962" s="454" t="s">
        <v>350</v>
      </c>
      <c r="E962" s="61" t="s">
        <v>51</v>
      </c>
      <c r="F962" s="61" t="s">
        <v>52</v>
      </c>
      <c r="G962" s="61" t="s">
        <v>44</v>
      </c>
      <c r="H962" s="108" t="s">
        <v>45</v>
      </c>
      <c r="I962" s="61" t="s">
        <v>53</v>
      </c>
      <c r="J962" s="61" t="s">
        <v>57</v>
      </c>
    </row>
    <row r="963" spans="1:10" s="125" customFormat="1" x14ac:dyDescent="0.2">
      <c r="A963" s="123" t="s">
        <v>2267</v>
      </c>
      <c r="B963" s="80"/>
      <c r="C963" s="453" t="s">
        <v>2265</v>
      </c>
      <c r="D963" s="453" t="s">
        <v>350</v>
      </c>
      <c r="E963" s="85" t="s">
        <v>51</v>
      </c>
      <c r="F963" s="85" t="s">
        <v>51</v>
      </c>
      <c r="G963" s="85" t="s">
        <v>44</v>
      </c>
      <c r="H963" s="343" t="s">
        <v>45</v>
      </c>
      <c r="I963" s="85" t="s">
        <v>46</v>
      </c>
      <c r="J963" s="85" t="s">
        <v>47</v>
      </c>
    </row>
    <row r="964" spans="1:10" s="86" customFormat="1" x14ac:dyDescent="0.2">
      <c r="A964" s="80" t="s">
        <v>2268</v>
      </c>
      <c r="B964" s="80"/>
      <c r="C964" s="454" t="s">
        <v>2265</v>
      </c>
      <c r="D964" s="454" t="s">
        <v>350</v>
      </c>
      <c r="E964" s="61" t="s">
        <v>51</v>
      </c>
      <c r="F964" s="61" t="s">
        <v>52</v>
      </c>
      <c r="G964" s="61" t="s">
        <v>44</v>
      </c>
      <c r="H964" s="108" t="s">
        <v>45</v>
      </c>
      <c r="I964" s="61" t="s">
        <v>53</v>
      </c>
      <c r="J964" s="61" t="s">
        <v>62</v>
      </c>
    </row>
    <row r="965" spans="1:10" s="46" customFormat="1" x14ac:dyDescent="0.2">
      <c r="A965" s="123" t="s">
        <v>2269</v>
      </c>
      <c r="B965" s="123"/>
      <c r="C965" s="124" t="s">
        <v>2270</v>
      </c>
      <c r="D965" s="124" t="s">
        <v>525</v>
      </c>
      <c r="E965" s="85" t="s">
        <v>2271</v>
      </c>
      <c r="F965" s="85" t="s">
        <v>2271</v>
      </c>
      <c r="G965" s="85" t="s">
        <v>44</v>
      </c>
      <c r="H965" s="343" t="s">
        <v>45</v>
      </c>
      <c r="I965" s="85" t="s">
        <v>46</v>
      </c>
      <c r="J965" s="85" t="s">
        <v>47</v>
      </c>
    </row>
    <row r="966" spans="1:10" s="46" customFormat="1" x14ac:dyDescent="0.2">
      <c r="A966" s="67" t="s">
        <v>2272</v>
      </c>
      <c r="B966" s="67" t="s">
        <v>2273</v>
      </c>
      <c r="C966" s="83" t="s">
        <v>2274</v>
      </c>
      <c r="D966" s="83" t="s">
        <v>525</v>
      </c>
      <c r="E966" s="58" t="s">
        <v>514</v>
      </c>
      <c r="F966" s="58" t="s">
        <v>515</v>
      </c>
      <c r="G966" s="58" t="s">
        <v>44</v>
      </c>
      <c r="H966" s="57" t="s">
        <v>45</v>
      </c>
      <c r="I966" s="58" t="s">
        <v>46</v>
      </c>
      <c r="J966" s="58" t="s">
        <v>54</v>
      </c>
    </row>
    <row r="967" spans="1:10" s="86" customFormat="1" x14ac:dyDescent="0.2">
      <c r="A967" s="67" t="s">
        <v>2275</v>
      </c>
      <c r="B967" s="67" t="s">
        <v>2276</v>
      </c>
      <c r="C967" s="83" t="s">
        <v>2274</v>
      </c>
      <c r="D967" s="83" t="s">
        <v>525</v>
      </c>
      <c r="E967" s="58" t="s">
        <v>514</v>
      </c>
      <c r="F967" s="58" t="s">
        <v>514</v>
      </c>
      <c r="G967" s="58" t="s">
        <v>44</v>
      </c>
      <c r="H967" s="57" t="s">
        <v>45</v>
      </c>
      <c r="I967" s="58" t="s">
        <v>46</v>
      </c>
      <c r="J967" s="58" t="s">
        <v>47</v>
      </c>
    </row>
    <row r="968" spans="1:10" s="46" customFormat="1" x14ac:dyDescent="0.2">
      <c r="A968" s="67" t="s">
        <v>2277</v>
      </c>
      <c r="B968" s="67" t="s">
        <v>2278</v>
      </c>
      <c r="C968" s="83" t="s">
        <v>2279</v>
      </c>
      <c r="D968" s="83" t="s">
        <v>525</v>
      </c>
      <c r="E968" s="58" t="s">
        <v>51</v>
      </c>
      <c r="F968" s="58" t="s">
        <v>51</v>
      </c>
      <c r="G968" s="58" t="s">
        <v>44</v>
      </c>
      <c r="H968" s="57" t="s">
        <v>45</v>
      </c>
      <c r="I968" s="58" t="s">
        <v>46</v>
      </c>
      <c r="J968" s="58" t="s">
        <v>47</v>
      </c>
    </row>
    <row r="969" spans="1:10" s="59" customFormat="1" x14ac:dyDescent="0.2">
      <c r="A969" s="67" t="s">
        <v>2280</v>
      </c>
      <c r="B969" s="80">
        <v>195133</v>
      </c>
      <c r="C969" s="71" t="s">
        <v>2281</v>
      </c>
      <c r="D969" s="71" t="s">
        <v>528</v>
      </c>
      <c r="E969" s="58" t="s">
        <v>529</v>
      </c>
      <c r="F969" s="58" t="s">
        <v>530</v>
      </c>
      <c r="G969" s="58" t="s">
        <v>531</v>
      </c>
      <c r="H969" s="58" t="s">
        <v>45</v>
      </c>
      <c r="I969" s="58" t="s">
        <v>53</v>
      </c>
      <c r="J969" s="58" t="s">
        <v>54</v>
      </c>
    </row>
    <row r="970" spans="1:10" s="86" customFormat="1" x14ac:dyDescent="0.2">
      <c r="A970" s="199" t="s">
        <v>2282</v>
      </c>
      <c r="B970" s="80"/>
      <c r="C970" s="204" t="s">
        <v>2283</v>
      </c>
      <c r="D970" s="204" t="s">
        <v>540</v>
      </c>
      <c r="E970" s="130" t="s">
        <v>541</v>
      </c>
      <c r="F970" s="130" t="s">
        <v>541</v>
      </c>
      <c r="G970" s="130" t="s">
        <v>44</v>
      </c>
      <c r="H970" s="218" t="s">
        <v>253</v>
      </c>
      <c r="I970" s="130" t="s">
        <v>254</v>
      </c>
      <c r="J970" s="130" t="s">
        <v>255</v>
      </c>
    </row>
    <row r="971" spans="1:10" s="86" customFormat="1" x14ac:dyDescent="0.2">
      <c r="A971" s="224" t="s">
        <v>2284</v>
      </c>
      <c r="B971" s="80"/>
      <c r="C971" s="262" t="s">
        <v>2283</v>
      </c>
      <c r="D971" s="262" t="s">
        <v>540</v>
      </c>
      <c r="E971" s="196" t="s">
        <v>541</v>
      </c>
      <c r="F971" s="196" t="s">
        <v>541</v>
      </c>
      <c r="G971" s="196" t="s">
        <v>44</v>
      </c>
      <c r="H971" s="238" t="s">
        <v>253</v>
      </c>
      <c r="I971" s="196" t="s">
        <v>254</v>
      </c>
      <c r="J971" s="196" t="s">
        <v>255</v>
      </c>
    </row>
    <row r="972" spans="1:10" s="86" customFormat="1" x14ac:dyDescent="0.2">
      <c r="A972" s="303" t="s">
        <v>2285</v>
      </c>
      <c r="B972" s="80"/>
      <c r="C972" s="303" t="s">
        <v>2286</v>
      </c>
      <c r="D972" s="262" t="s">
        <v>540</v>
      </c>
      <c r="E972" s="185" t="s">
        <v>319</v>
      </c>
      <c r="F972" s="196" t="s">
        <v>541</v>
      </c>
      <c r="G972" s="196" t="s">
        <v>92</v>
      </c>
      <c r="H972" s="61" t="s">
        <v>172</v>
      </c>
      <c r="I972" s="196" t="s">
        <v>173</v>
      </c>
      <c r="J972" s="196" t="s">
        <v>174</v>
      </c>
    </row>
    <row r="973" spans="1:10" s="59" customFormat="1" x14ac:dyDescent="0.2">
      <c r="A973" s="64" t="s">
        <v>2287</v>
      </c>
      <c r="B973" s="80" t="s">
        <v>2288</v>
      </c>
      <c r="C973" s="73" t="s">
        <v>2289</v>
      </c>
      <c r="D973" s="73" t="s">
        <v>738</v>
      </c>
      <c r="E973" s="74" t="s">
        <v>1283</v>
      </c>
      <c r="F973" s="74" t="s">
        <v>1284</v>
      </c>
      <c r="G973" s="74" t="s">
        <v>44</v>
      </c>
      <c r="H973" s="74" t="s">
        <v>45</v>
      </c>
      <c r="I973" s="74" t="s">
        <v>67</v>
      </c>
      <c r="J973" s="74" t="s">
        <v>68</v>
      </c>
    </row>
    <row r="974" spans="1:10" s="59" customFormat="1" x14ac:dyDescent="0.2">
      <c r="A974" s="84" t="s">
        <v>2290</v>
      </c>
      <c r="B974" s="123"/>
      <c r="C974" s="91" t="s">
        <v>2289</v>
      </c>
      <c r="D974" s="91" t="s">
        <v>738</v>
      </c>
      <c r="E974" s="85" t="s">
        <v>1283</v>
      </c>
      <c r="F974" s="85" t="s">
        <v>1283</v>
      </c>
      <c r="G974" s="85" t="s">
        <v>44</v>
      </c>
      <c r="H974" s="343" t="s">
        <v>45</v>
      </c>
      <c r="I974" s="85" t="s">
        <v>46</v>
      </c>
      <c r="J974" s="85" t="s">
        <v>47</v>
      </c>
    </row>
    <row r="975" spans="1:10" s="59" customFormat="1" x14ac:dyDescent="0.2">
      <c r="A975" s="63" t="s">
        <v>2291</v>
      </c>
      <c r="B975" s="80" t="s">
        <v>2292</v>
      </c>
      <c r="C975" s="73" t="s">
        <v>2293</v>
      </c>
      <c r="D975" s="73" t="s">
        <v>1676</v>
      </c>
      <c r="E975" s="74" t="s">
        <v>2294</v>
      </c>
      <c r="F975" s="74" t="s">
        <v>2295</v>
      </c>
      <c r="G975" s="74" t="s">
        <v>44</v>
      </c>
      <c r="H975" s="74" t="s">
        <v>45</v>
      </c>
      <c r="I975" s="74" t="s">
        <v>53</v>
      </c>
      <c r="J975" s="74" t="s">
        <v>54</v>
      </c>
    </row>
    <row r="976" spans="1:10" s="59" customFormat="1" x14ac:dyDescent="0.2">
      <c r="A976" s="63" t="s">
        <v>2296</v>
      </c>
      <c r="B976" s="80" t="s">
        <v>2297</v>
      </c>
      <c r="C976" s="73" t="s">
        <v>2293</v>
      </c>
      <c r="D976" s="73" t="s">
        <v>1676</v>
      </c>
      <c r="E976" s="74" t="s">
        <v>2294</v>
      </c>
      <c r="F976" s="74" t="s">
        <v>2294</v>
      </c>
      <c r="G976" s="74" t="s">
        <v>44</v>
      </c>
      <c r="H976" s="74" t="s">
        <v>45</v>
      </c>
      <c r="I976" s="74" t="s">
        <v>46</v>
      </c>
      <c r="J976" s="74" t="s">
        <v>47</v>
      </c>
    </row>
    <row r="977" spans="1:10" s="59" customFormat="1" x14ac:dyDescent="0.2">
      <c r="A977" s="63" t="s">
        <v>2298</v>
      </c>
      <c r="B977" s="80" t="s">
        <v>2299</v>
      </c>
      <c r="C977" s="73" t="s">
        <v>2293</v>
      </c>
      <c r="D977" s="73" t="s">
        <v>1676</v>
      </c>
      <c r="E977" s="74" t="s">
        <v>2294</v>
      </c>
      <c r="F977" s="74" t="s">
        <v>2295</v>
      </c>
      <c r="G977" s="74" t="s">
        <v>44</v>
      </c>
      <c r="H977" s="74" t="s">
        <v>45</v>
      </c>
      <c r="I977" s="74" t="s">
        <v>53</v>
      </c>
      <c r="J977" s="74" t="s">
        <v>62</v>
      </c>
    </row>
    <row r="978" spans="1:10" s="59" customFormat="1" x14ac:dyDescent="0.2">
      <c r="A978" s="63" t="s">
        <v>2300</v>
      </c>
      <c r="B978" s="80" t="s">
        <v>2301</v>
      </c>
      <c r="C978" s="73" t="s">
        <v>2302</v>
      </c>
      <c r="D978" s="73" t="s">
        <v>1676</v>
      </c>
      <c r="E978" s="74" t="s">
        <v>2303</v>
      </c>
      <c r="F978" s="74" t="s">
        <v>2304</v>
      </c>
      <c r="G978" s="74" t="s">
        <v>44</v>
      </c>
      <c r="H978" s="74" t="s">
        <v>45</v>
      </c>
      <c r="I978" s="74" t="s">
        <v>53</v>
      </c>
      <c r="J978" s="74" t="s">
        <v>54</v>
      </c>
    </row>
    <row r="979" spans="1:10" s="86" customFormat="1" x14ac:dyDescent="0.2">
      <c r="A979" s="63" t="s">
        <v>2305</v>
      </c>
      <c r="B979" s="80" t="s">
        <v>2306</v>
      </c>
      <c r="C979" s="73" t="s">
        <v>2302</v>
      </c>
      <c r="D979" s="73" t="s">
        <v>1676</v>
      </c>
      <c r="E979" s="74" t="s">
        <v>2303</v>
      </c>
      <c r="F979" s="74" t="s">
        <v>2303</v>
      </c>
      <c r="G979" s="74" t="s">
        <v>44</v>
      </c>
      <c r="H979" s="74" t="s">
        <v>45</v>
      </c>
      <c r="I979" s="74" t="s">
        <v>46</v>
      </c>
      <c r="J979" s="74" t="s">
        <v>47</v>
      </c>
    </row>
    <row r="980" spans="1:10" s="86" customFormat="1" x14ac:dyDescent="0.2">
      <c r="A980" s="63" t="s">
        <v>2307</v>
      </c>
      <c r="B980" s="80" t="s">
        <v>2308</v>
      </c>
      <c r="C980" s="73" t="s">
        <v>2302</v>
      </c>
      <c r="D980" s="73" t="s">
        <v>1676</v>
      </c>
      <c r="E980" s="74" t="s">
        <v>2303</v>
      </c>
      <c r="F980" s="74" t="s">
        <v>2304</v>
      </c>
      <c r="G980" s="74" t="s">
        <v>44</v>
      </c>
      <c r="H980" s="74" t="s">
        <v>45</v>
      </c>
      <c r="I980" s="74" t="s">
        <v>53</v>
      </c>
      <c r="J980" s="74" t="s">
        <v>62</v>
      </c>
    </row>
    <row r="981" spans="1:10" s="46" customFormat="1" x14ac:dyDescent="0.2">
      <c r="A981" s="63" t="s">
        <v>2309</v>
      </c>
      <c r="B981" s="67"/>
      <c r="C981" s="71" t="s">
        <v>2310</v>
      </c>
      <c r="D981" s="71" t="s">
        <v>104</v>
      </c>
      <c r="E981" s="58" t="s">
        <v>105</v>
      </c>
      <c r="F981" s="58" t="s">
        <v>105</v>
      </c>
      <c r="G981" s="58" t="s">
        <v>44</v>
      </c>
      <c r="H981" s="57" t="s">
        <v>45</v>
      </c>
      <c r="I981" s="58" t="s">
        <v>46</v>
      </c>
      <c r="J981" s="58" t="s">
        <v>47</v>
      </c>
    </row>
    <row r="982" spans="1:10" s="59" customFormat="1" x14ac:dyDescent="0.2">
      <c r="A982" s="505" t="s">
        <v>2311</v>
      </c>
      <c r="B982" s="123"/>
      <c r="C982" s="91" t="s">
        <v>2312</v>
      </c>
      <c r="D982" s="91" t="s">
        <v>128</v>
      </c>
      <c r="E982" s="85" t="s">
        <v>553</v>
      </c>
      <c r="F982" s="85" t="s">
        <v>553</v>
      </c>
      <c r="G982" s="85" t="s">
        <v>44</v>
      </c>
      <c r="H982" s="343" t="s">
        <v>45</v>
      </c>
      <c r="I982" s="85" t="s">
        <v>46</v>
      </c>
      <c r="J982" s="85" t="s">
        <v>47</v>
      </c>
    </row>
    <row r="983" spans="1:10" s="59" customFormat="1" x14ac:dyDescent="0.2">
      <c r="A983" s="184" t="s">
        <v>2313</v>
      </c>
      <c r="B983" s="80"/>
      <c r="C983" s="72" t="s">
        <v>2312</v>
      </c>
      <c r="D983" s="72" t="s">
        <v>128</v>
      </c>
      <c r="E983" s="61" t="s">
        <v>553</v>
      </c>
      <c r="F983" s="61" t="s">
        <v>2314</v>
      </c>
      <c r="G983" s="61" t="s">
        <v>44</v>
      </c>
      <c r="H983" s="108" t="s">
        <v>45</v>
      </c>
      <c r="I983" s="61" t="s">
        <v>67</v>
      </c>
      <c r="J983" s="61" t="s">
        <v>68</v>
      </c>
    </row>
    <row r="984" spans="1:10" s="86" customFormat="1" x14ac:dyDescent="0.2">
      <c r="A984" s="184" t="s">
        <v>2315</v>
      </c>
      <c r="B984" s="80"/>
      <c r="C984" s="72" t="s">
        <v>2312</v>
      </c>
      <c r="D984" s="72" t="s">
        <v>128</v>
      </c>
      <c r="E984" s="61" t="s">
        <v>553</v>
      </c>
      <c r="F984" s="61" t="s">
        <v>2314</v>
      </c>
      <c r="G984" s="61" t="s">
        <v>44</v>
      </c>
      <c r="H984" s="108" t="s">
        <v>45</v>
      </c>
      <c r="I984" s="61" t="s">
        <v>67</v>
      </c>
      <c r="J984" s="61" t="s">
        <v>268</v>
      </c>
    </row>
    <row r="985" spans="1:10" s="86" customFormat="1" x14ac:dyDescent="0.2">
      <c r="A985" s="505" t="s">
        <v>2316</v>
      </c>
      <c r="B985" s="123"/>
      <c r="C985" s="280" t="s">
        <v>2317</v>
      </c>
      <c r="D985" s="280" t="s">
        <v>128</v>
      </c>
      <c r="E985" s="279" t="s">
        <v>675</v>
      </c>
      <c r="F985" s="279" t="s">
        <v>675</v>
      </c>
      <c r="G985" s="279" t="s">
        <v>92</v>
      </c>
      <c r="H985" s="349" t="s">
        <v>45</v>
      </c>
      <c r="I985" s="279" t="s">
        <v>46</v>
      </c>
      <c r="J985" s="279" t="s">
        <v>47</v>
      </c>
    </row>
    <row r="986" spans="1:10" s="86" customFormat="1" x14ac:dyDescent="0.2">
      <c r="A986" s="505" t="s">
        <v>2316</v>
      </c>
      <c r="B986" s="123"/>
      <c r="C986" s="280" t="s">
        <v>2317</v>
      </c>
      <c r="D986" s="280" t="s">
        <v>128</v>
      </c>
      <c r="E986" s="279" t="s">
        <v>675</v>
      </c>
      <c r="F986" s="279" t="s">
        <v>675</v>
      </c>
      <c r="G986" s="279" t="s">
        <v>44</v>
      </c>
      <c r="H986" s="349" t="s">
        <v>45</v>
      </c>
      <c r="I986" s="279" t="s">
        <v>46</v>
      </c>
      <c r="J986" s="279" t="s">
        <v>47</v>
      </c>
    </row>
    <row r="987" spans="1:10" s="86" customFormat="1" x14ac:dyDescent="0.2">
      <c r="A987" s="505" t="s">
        <v>2318</v>
      </c>
      <c r="B987" s="123"/>
      <c r="C987" s="91" t="s">
        <v>2319</v>
      </c>
      <c r="D987" s="91" t="s">
        <v>89</v>
      </c>
      <c r="E987" s="85" t="s">
        <v>998</v>
      </c>
      <c r="F987" s="85" t="s">
        <v>999</v>
      </c>
      <c r="G987" s="85" t="s">
        <v>92</v>
      </c>
      <c r="H987" s="343" t="s">
        <v>45</v>
      </c>
      <c r="I987" s="85" t="s">
        <v>53</v>
      </c>
      <c r="J987" s="85" t="s">
        <v>54</v>
      </c>
    </row>
    <row r="988" spans="1:10" s="46" customFormat="1" x14ac:dyDescent="0.2">
      <c r="A988" s="63" t="s">
        <v>2320</v>
      </c>
      <c r="B988" s="67"/>
      <c r="C988" s="71" t="s">
        <v>2321</v>
      </c>
      <c r="D988" s="71" t="s">
        <v>89</v>
      </c>
      <c r="E988" s="58" t="s">
        <v>474</v>
      </c>
      <c r="F988" s="58" t="s">
        <v>472</v>
      </c>
      <c r="G988" s="58" t="s">
        <v>92</v>
      </c>
      <c r="H988" s="57" t="s">
        <v>253</v>
      </c>
      <c r="I988" s="58" t="s">
        <v>745</v>
      </c>
      <c r="J988" s="58" t="s">
        <v>746</v>
      </c>
    </row>
    <row r="989" spans="1:10" s="59" customFormat="1" x14ac:dyDescent="0.2">
      <c r="A989" s="84" t="s">
        <v>2322</v>
      </c>
      <c r="B989" s="123"/>
      <c r="C989" s="84" t="s">
        <v>2323</v>
      </c>
      <c r="D989" s="91" t="s">
        <v>271</v>
      </c>
      <c r="E989" s="85" t="s">
        <v>272</v>
      </c>
      <c r="F989" s="85" t="s">
        <v>273</v>
      </c>
      <c r="G989" s="85" t="s">
        <v>79</v>
      </c>
      <c r="H989" s="85" t="s">
        <v>80</v>
      </c>
      <c r="I989" s="85" t="s">
        <v>140</v>
      </c>
      <c r="J989" s="85" t="s">
        <v>82</v>
      </c>
    </row>
    <row r="990" spans="1:10" s="46" customFormat="1" x14ac:dyDescent="0.2">
      <c r="A990" s="63" t="s">
        <v>2324</v>
      </c>
      <c r="B990" s="80" t="s">
        <v>2325</v>
      </c>
      <c r="C990" s="73" t="s">
        <v>2326</v>
      </c>
      <c r="D990" s="73" t="s">
        <v>607</v>
      </c>
      <c r="E990" s="74" t="s">
        <v>611</v>
      </c>
      <c r="F990" s="74" t="s">
        <v>611</v>
      </c>
      <c r="G990" s="74" t="s">
        <v>44</v>
      </c>
      <c r="H990" s="74" t="s">
        <v>45</v>
      </c>
      <c r="I990" s="74" t="s">
        <v>46</v>
      </c>
      <c r="J990" s="74" t="s">
        <v>47</v>
      </c>
    </row>
    <row r="991" spans="1:10" s="110" customFormat="1" x14ac:dyDescent="0.2">
      <c r="A991" s="63" t="s">
        <v>2327</v>
      </c>
      <c r="B991" s="80"/>
      <c r="C991" s="71" t="s">
        <v>2328</v>
      </c>
      <c r="D991" s="71" t="s">
        <v>607</v>
      </c>
      <c r="E991" s="58" t="s">
        <v>2329</v>
      </c>
      <c r="F991" s="58" t="s">
        <v>2329</v>
      </c>
      <c r="G991" s="58" t="s">
        <v>44</v>
      </c>
      <c r="H991" s="58" t="s">
        <v>45</v>
      </c>
      <c r="I991" s="58" t="s">
        <v>46</v>
      </c>
      <c r="J991" s="58" t="s">
        <v>47</v>
      </c>
    </row>
    <row r="992" spans="1:10" s="110" customFormat="1" x14ac:dyDescent="0.2">
      <c r="A992" s="80" t="s">
        <v>2330</v>
      </c>
      <c r="B992" s="80"/>
      <c r="C992" s="72" t="s">
        <v>2331</v>
      </c>
      <c r="D992" s="72" t="s">
        <v>114</v>
      </c>
      <c r="E992" s="61" t="s">
        <v>43</v>
      </c>
      <c r="F992" s="61"/>
      <c r="G992" s="61" t="s">
        <v>44</v>
      </c>
      <c r="H992" s="61" t="s">
        <v>45</v>
      </c>
      <c r="I992" s="61" t="s">
        <v>46</v>
      </c>
      <c r="J992" s="61" t="s">
        <v>47</v>
      </c>
    </row>
    <row r="993" spans="1:10" s="278" customFormat="1" x14ac:dyDescent="0.2">
      <c r="A993" s="165" t="s">
        <v>2332</v>
      </c>
      <c r="B993" s="80"/>
      <c r="C993" s="158" t="s">
        <v>2333</v>
      </c>
      <c r="D993" s="158" t="s">
        <v>114</v>
      </c>
      <c r="E993" s="157" t="s">
        <v>43</v>
      </c>
      <c r="F993" s="157" t="s">
        <v>43</v>
      </c>
      <c r="G993" s="157" t="s">
        <v>44</v>
      </c>
      <c r="H993" s="157" t="s">
        <v>45</v>
      </c>
      <c r="I993" s="157" t="s">
        <v>46</v>
      </c>
      <c r="J993" s="157" t="s">
        <v>47</v>
      </c>
    </row>
    <row r="994" spans="1:10" s="110" customFormat="1" x14ac:dyDescent="0.2">
      <c r="A994" s="165" t="s">
        <v>2334</v>
      </c>
      <c r="B994" s="80"/>
      <c r="C994" s="158" t="s">
        <v>2335</v>
      </c>
      <c r="D994" s="158" t="s">
        <v>114</v>
      </c>
      <c r="E994" s="157" t="s">
        <v>43</v>
      </c>
      <c r="F994" s="157" t="s">
        <v>43</v>
      </c>
      <c r="G994" s="157" t="s">
        <v>92</v>
      </c>
      <c r="H994" s="157" t="s">
        <v>45</v>
      </c>
      <c r="I994" s="157" t="s">
        <v>46</v>
      </c>
      <c r="J994" s="157" t="s">
        <v>47</v>
      </c>
    </row>
    <row r="995" spans="1:10" s="86" customFormat="1" x14ac:dyDescent="0.2">
      <c r="A995" s="65" t="s">
        <v>2336</v>
      </c>
      <c r="B995" s="80"/>
      <c r="C995" s="91" t="s">
        <v>2337</v>
      </c>
      <c r="D995" s="91" t="s">
        <v>790</v>
      </c>
      <c r="E995" s="85" t="s">
        <v>2338</v>
      </c>
      <c r="F995" s="85"/>
      <c r="G995" s="58" t="s">
        <v>92</v>
      </c>
      <c r="H995" s="57" t="s">
        <v>80</v>
      </c>
      <c r="I995" s="85" t="s">
        <v>140</v>
      </c>
      <c r="J995" s="85" t="s">
        <v>82</v>
      </c>
    </row>
    <row r="996" spans="1:10" s="86" customFormat="1" x14ac:dyDescent="0.2">
      <c r="A996" s="65" t="s">
        <v>2339</v>
      </c>
      <c r="B996" s="80"/>
      <c r="C996" s="91" t="s">
        <v>2337</v>
      </c>
      <c r="D996" s="91" t="s">
        <v>790</v>
      </c>
      <c r="E996" s="85" t="s">
        <v>2338</v>
      </c>
      <c r="F996" s="85"/>
      <c r="G996" s="58" t="s">
        <v>92</v>
      </c>
      <c r="H996" s="57" t="s">
        <v>80</v>
      </c>
      <c r="I996" s="85" t="s">
        <v>140</v>
      </c>
      <c r="J996" s="85" t="s">
        <v>245</v>
      </c>
    </row>
    <row r="997" spans="1:10" s="20" customFormat="1" x14ac:dyDescent="0.2">
      <c r="A997" s="123" t="s">
        <v>2340</v>
      </c>
      <c r="B997" s="123"/>
      <c r="C997" s="91" t="s">
        <v>2341</v>
      </c>
      <c r="D997" s="91" t="s">
        <v>114</v>
      </c>
      <c r="E997" s="85" t="s">
        <v>406</v>
      </c>
      <c r="F997" s="85" t="s">
        <v>407</v>
      </c>
      <c r="G997" s="85" t="s">
        <v>44</v>
      </c>
      <c r="H997" s="343" t="s">
        <v>45</v>
      </c>
      <c r="I997" s="85" t="s">
        <v>53</v>
      </c>
      <c r="J997" s="85" t="s">
        <v>54</v>
      </c>
    </row>
    <row r="998" spans="1:10" s="59" customFormat="1" x14ac:dyDescent="0.2">
      <c r="A998" s="123" t="s">
        <v>2342</v>
      </c>
      <c r="B998" s="123"/>
      <c r="C998" s="91" t="s">
        <v>2341</v>
      </c>
      <c r="D998" s="91" t="s">
        <v>114</v>
      </c>
      <c r="E998" s="85" t="s">
        <v>406</v>
      </c>
      <c r="F998" s="85" t="s">
        <v>406</v>
      </c>
      <c r="G998" s="85" t="s">
        <v>92</v>
      </c>
      <c r="H998" s="343" t="s">
        <v>45</v>
      </c>
      <c r="I998" s="85" t="s">
        <v>46</v>
      </c>
      <c r="J998" s="85" t="s">
        <v>47</v>
      </c>
    </row>
    <row r="999" spans="1:10" s="86" customFormat="1" x14ac:dyDescent="0.2">
      <c r="A999" s="199" t="s">
        <v>2343</v>
      </c>
      <c r="B999" s="80">
        <v>176528</v>
      </c>
      <c r="C999" s="201" t="s">
        <v>2344</v>
      </c>
      <c r="D999" s="201" t="s">
        <v>405</v>
      </c>
      <c r="E999" s="130" t="s">
        <v>119</v>
      </c>
      <c r="F999" s="130" t="s">
        <v>120</v>
      </c>
      <c r="G999" s="130" t="s">
        <v>44</v>
      </c>
      <c r="H999" s="218" t="s">
        <v>45</v>
      </c>
      <c r="I999" s="130" t="s">
        <v>53</v>
      </c>
      <c r="J999" s="130" t="s">
        <v>54</v>
      </c>
    </row>
    <row r="1000" spans="1:10" s="59" customFormat="1" x14ac:dyDescent="0.2">
      <c r="A1000" s="84" t="s">
        <v>2345</v>
      </c>
      <c r="B1000" s="80" t="s">
        <v>2346</v>
      </c>
      <c r="C1000" s="73" t="s">
        <v>2347</v>
      </c>
      <c r="D1000" s="73" t="s">
        <v>350</v>
      </c>
      <c r="E1000" s="74" t="s">
        <v>1590</v>
      </c>
      <c r="F1000" s="74" t="s">
        <v>1590</v>
      </c>
      <c r="G1000" s="74" t="s">
        <v>44</v>
      </c>
      <c r="H1000" s="74" t="s">
        <v>45</v>
      </c>
      <c r="I1000" s="74" t="s">
        <v>46</v>
      </c>
      <c r="J1000" s="74" t="s">
        <v>47</v>
      </c>
    </row>
    <row r="1001" spans="1:10" s="128" customFormat="1" x14ac:dyDescent="0.2">
      <c r="A1001" s="66" t="s">
        <v>2348</v>
      </c>
      <c r="B1001" s="80"/>
      <c r="C1001" s="72" t="s">
        <v>2347</v>
      </c>
      <c r="D1001" s="72" t="s">
        <v>350</v>
      </c>
      <c r="E1001" s="61" t="s">
        <v>1590</v>
      </c>
      <c r="F1001" s="61" t="s">
        <v>1048</v>
      </c>
      <c r="G1001" s="61" t="s">
        <v>92</v>
      </c>
      <c r="H1001" s="61" t="s">
        <v>80</v>
      </c>
      <c r="I1001" s="61" t="s">
        <v>140</v>
      </c>
      <c r="J1001" s="61" t="s">
        <v>82</v>
      </c>
    </row>
    <row r="1002" spans="1:10" s="125" customFormat="1" x14ac:dyDescent="0.2">
      <c r="A1002" s="66" t="s">
        <v>2349</v>
      </c>
      <c r="B1002" s="80"/>
      <c r="C1002" s="72" t="s">
        <v>2347</v>
      </c>
      <c r="D1002" s="72" t="s">
        <v>350</v>
      </c>
      <c r="E1002" s="61" t="s">
        <v>1590</v>
      </c>
      <c r="F1002" s="61" t="s">
        <v>1048</v>
      </c>
      <c r="G1002" s="61" t="s">
        <v>92</v>
      </c>
      <c r="H1002" s="61" t="s">
        <v>80</v>
      </c>
      <c r="I1002" s="61" t="s">
        <v>140</v>
      </c>
      <c r="J1002" s="61" t="s">
        <v>245</v>
      </c>
    </row>
    <row r="1003" spans="1:10" s="125" customFormat="1" x14ac:dyDescent="0.2">
      <c r="A1003" s="66" t="s">
        <v>2350</v>
      </c>
      <c r="B1003" s="80"/>
      <c r="C1003" s="72" t="s">
        <v>2347</v>
      </c>
      <c r="D1003" s="72" t="s">
        <v>350</v>
      </c>
      <c r="E1003" s="61" t="s">
        <v>1590</v>
      </c>
      <c r="F1003" s="61" t="s">
        <v>1050</v>
      </c>
      <c r="G1003" s="61" t="s">
        <v>44</v>
      </c>
      <c r="H1003" s="61" t="s">
        <v>45</v>
      </c>
      <c r="I1003" s="61" t="s">
        <v>46</v>
      </c>
      <c r="J1003" s="61" t="s">
        <v>54</v>
      </c>
    </row>
    <row r="1004" spans="1:10" s="125" customFormat="1" x14ac:dyDescent="0.2">
      <c r="A1004" s="66" t="s">
        <v>2351</v>
      </c>
      <c r="B1004" s="80"/>
      <c r="C1004" s="72" t="s">
        <v>2347</v>
      </c>
      <c r="D1004" s="72" t="s">
        <v>350</v>
      </c>
      <c r="E1004" s="61" t="s">
        <v>1590</v>
      </c>
      <c r="F1004" s="61" t="s">
        <v>1590</v>
      </c>
      <c r="G1004" s="61" t="s">
        <v>44</v>
      </c>
      <c r="H1004" s="61" t="s">
        <v>45</v>
      </c>
      <c r="I1004" s="61" t="s">
        <v>46</v>
      </c>
      <c r="J1004" s="61" t="s">
        <v>47</v>
      </c>
    </row>
    <row r="1005" spans="1:10" s="125" customFormat="1" x14ac:dyDescent="0.2">
      <c r="A1005" s="66" t="s">
        <v>2352</v>
      </c>
      <c r="B1005" s="80"/>
      <c r="C1005" s="72" t="s">
        <v>2347</v>
      </c>
      <c r="D1005" s="72" t="s">
        <v>350</v>
      </c>
      <c r="E1005" s="61" t="s">
        <v>1590</v>
      </c>
      <c r="F1005" s="61" t="s">
        <v>1050</v>
      </c>
      <c r="G1005" s="61" t="s">
        <v>44</v>
      </c>
      <c r="H1005" s="61" t="s">
        <v>45</v>
      </c>
      <c r="I1005" s="61" t="s">
        <v>46</v>
      </c>
      <c r="J1005" s="61" t="s">
        <v>62</v>
      </c>
    </row>
    <row r="1006" spans="1:10" s="86" customFormat="1" x14ac:dyDescent="0.2">
      <c r="A1006" s="66" t="s">
        <v>2353</v>
      </c>
      <c r="B1006" s="80"/>
      <c r="C1006" s="72" t="s">
        <v>2354</v>
      </c>
      <c r="D1006" s="72" t="s">
        <v>350</v>
      </c>
      <c r="E1006" s="61" t="s">
        <v>1590</v>
      </c>
      <c r="F1006" s="61" t="s">
        <v>1047</v>
      </c>
      <c r="G1006" s="61" t="s">
        <v>92</v>
      </c>
      <c r="H1006" s="613" t="s">
        <v>172</v>
      </c>
      <c r="I1006" s="170" t="s">
        <v>173</v>
      </c>
      <c r="J1006" s="170" t="s">
        <v>174</v>
      </c>
    </row>
    <row r="1007" spans="1:10" s="59" customFormat="1" x14ac:dyDescent="0.2">
      <c r="A1007" s="64" t="s">
        <v>2355</v>
      </c>
      <c r="B1007" s="80"/>
      <c r="C1007" s="71" t="s">
        <v>2356</v>
      </c>
      <c r="D1007" s="83" t="s">
        <v>412</v>
      </c>
      <c r="E1007" s="58" t="s">
        <v>1276</v>
      </c>
      <c r="F1007" s="58" t="s">
        <v>1276</v>
      </c>
      <c r="G1007" s="58" t="s">
        <v>44</v>
      </c>
      <c r="H1007" s="57" t="s">
        <v>45</v>
      </c>
      <c r="I1007" s="58" t="s">
        <v>46</v>
      </c>
      <c r="J1007" s="58" t="s">
        <v>47</v>
      </c>
    </row>
    <row r="1008" spans="1:10" s="110" customFormat="1" x14ac:dyDescent="0.2">
      <c r="A1008" s="84" t="s">
        <v>2357</v>
      </c>
      <c r="B1008" s="123"/>
      <c r="C1008" s="91" t="s">
        <v>2356</v>
      </c>
      <c r="D1008" s="453" t="s">
        <v>412</v>
      </c>
      <c r="E1008" s="85" t="s">
        <v>1276</v>
      </c>
      <c r="F1008" s="85" t="s">
        <v>1276</v>
      </c>
      <c r="G1008" s="85" t="s">
        <v>44</v>
      </c>
      <c r="H1008" s="343" t="s">
        <v>45</v>
      </c>
      <c r="I1008" s="85" t="s">
        <v>46</v>
      </c>
      <c r="J1008" s="85" t="s">
        <v>47</v>
      </c>
    </row>
    <row r="1009" spans="1:10" s="110" customFormat="1" x14ac:dyDescent="0.2">
      <c r="A1009" s="123" t="s">
        <v>2358</v>
      </c>
      <c r="B1009" s="80"/>
      <c r="C1009" s="91" t="s">
        <v>2359</v>
      </c>
      <c r="D1009" s="91" t="s">
        <v>528</v>
      </c>
      <c r="E1009" s="85" t="s">
        <v>288</v>
      </c>
      <c r="F1009" s="85" t="s">
        <v>289</v>
      </c>
      <c r="G1009" s="85" t="s">
        <v>92</v>
      </c>
      <c r="H1009" s="85" t="s">
        <v>45</v>
      </c>
      <c r="I1009" s="85" t="s">
        <v>53</v>
      </c>
      <c r="J1009" s="85" t="s">
        <v>54</v>
      </c>
    </row>
    <row r="1010" spans="1:10" s="46" customFormat="1" x14ac:dyDescent="0.2">
      <c r="A1010" s="123" t="s">
        <v>2360</v>
      </c>
      <c r="B1010" s="123"/>
      <c r="C1010" s="91" t="s">
        <v>2359</v>
      </c>
      <c r="D1010" s="91" t="s">
        <v>528</v>
      </c>
      <c r="E1010" s="85" t="s">
        <v>288</v>
      </c>
      <c r="F1010" s="85" t="s">
        <v>289</v>
      </c>
      <c r="G1010" s="85" t="s">
        <v>44</v>
      </c>
      <c r="H1010" s="85" t="s">
        <v>45</v>
      </c>
      <c r="I1010" s="85" t="s">
        <v>53</v>
      </c>
      <c r="J1010" s="85" t="s">
        <v>47</v>
      </c>
    </row>
    <row r="1011" spans="1:10" s="110" customFormat="1" x14ac:dyDescent="0.2">
      <c r="A1011" s="84" t="s">
        <v>2361</v>
      </c>
      <c r="B1011" s="80" t="s">
        <v>2362</v>
      </c>
      <c r="C1011" s="73" t="s">
        <v>2363</v>
      </c>
      <c r="D1011" s="73" t="s">
        <v>1201</v>
      </c>
      <c r="E1011" s="74" t="s">
        <v>575</v>
      </c>
      <c r="F1011" s="74" t="s">
        <v>2364</v>
      </c>
      <c r="G1011" s="74" t="s">
        <v>44</v>
      </c>
      <c r="H1011" s="74" t="s">
        <v>45</v>
      </c>
      <c r="I1011" s="74" t="s">
        <v>67</v>
      </c>
      <c r="J1011" s="74" t="s">
        <v>68</v>
      </c>
    </row>
    <row r="1012" spans="1:10" s="46" customFormat="1" x14ac:dyDescent="0.2">
      <c r="A1012" s="84" t="s">
        <v>2365</v>
      </c>
      <c r="B1012" s="80" t="s">
        <v>2366</v>
      </c>
      <c r="C1012" s="73" t="s">
        <v>2367</v>
      </c>
      <c r="D1012" s="73" t="s">
        <v>1201</v>
      </c>
      <c r="E1012" s="74" t="s">
        <v>575</v>
      </c>
      <c r="F1012" s="74" t="s">
        <v>2364</v>
      </c>
      <c r="G1012" s="74" t="s">
        <v>44</v>
      </c>
      <c r="H1012" s="74" t="s">
        <v>45</v>
      </c>
      <c r="I1012" s="74" t="s">
        <v>67</v>
      </c>
      <c r="J1012" s="74" t="s">
        <v>68</v>
      </c>
    </row>
    <row r="1013" spans="1:10" s="46" customFormat="1" x14ac:dyDescent="0.2">
      <c r="A1013" s="165" t="s">
        <v>2368</v>
      </c>
      <c r="B1013" s="80"/>
      <c r="C1013" s="158" t="s">
        <v>2369</v>
      </c>
      <c r="D1013" s="158" t="s">
        <v>412</v>
      </c>
      <c r="E1013" s="157" t="s">
        <v>2370</v>
      </c>
      <c r="F1013" s="157" t="s">
        <v>2370</v>
      </c>
      <c r="G1013" s="157" t="s">
        <v>44</v>
      </c>
      <c r="H1013" s="157" t="s">
        <v>45</v>
      </c>
      <c r="I1013" s="157" t="s">
        <v>46</v>
      </c>
      <c r="J1013" s="157" t="s">
        <v>47</v>
      </c>
    </row>
    <row r="1014" spans="1:10" s="20" customFormat="1" x14ac:dyDescent="0.2">
      <c r="A1014" s="173" t="s">
        <v>2371</v>
      </c>
      <c r="B1014" s="80" t="s">
        <v>2372</v>
      </c>
      <c r="C1014" s="158" t="s">
        <v>2373</v>
      </c>
      <c r="D1014" s="158" t="s">
        <v>412</v>
      </c>
      <c r="E1014" s="157" t="s">
        <v>2370</v>
      </c>
      <c r="F1014" s="157" t="s">
        <v>2370</v>
      </c>
      <c r="G1014" s="157" t="s">
        <v>92</v>
      </c>
      <c r="H1014" s="157" t="s">
        <v>45</v>
      </c>
      <c r="I1014" s="157" t="s">
        <v>46</v>
      </c>
      <c r="J1014" s="157" t="s">
        <v>47</v>
      </c>
    </row>
    <row r="1015" spans="1:10" s="46" customFormat="1" x14ac:dyDescent="0.2">
      <c r="A1015" s="165" t="s">
        <v>2374</v>
      </c>
      <c r="B1015" s="80"/>
      <c r="C1015" s="158" t="s">
        <v>2375</v>
      </c>
      <c r="D1015" s="158" t="s">
        <v>412</v>
      </c>
      <c r="E1015" s="157" t="s">
        <v>2212</v>
      </c>
      <c r="F1015" s="157" t="s">
        <v>2212</v>
      </c>
      <c r="G1015" s="157" t="s">
        <v>44</v>
      </c>
      <c r="H1015" s="157" t="s">
        <v>45</v>
      </c>
      <c r="I1015" s="157" t="s">
        <v>46</v>
      </c>
      <c r="J1015" s="157" t="s">
        <v>47</v>
      </c>
    </row>
    <row r="1016" spans="1:10" s="86" customFormat="1" x14ac:dyDescent="0.2">
      <c r="A1016" s="165" t="s">
        <v>2376</v>
      </c>
      <c r="B1016" s="80"/>
      <c r="C1016" s="158" t="s">
        <v>2377</v>
      </c>
      <c r="D1016" s="158" t="s">
        <v>412</v>
      </c>
      <c r="E1016" s="157" t="s">
        <v>2212</v>
      </c>
      <c r="F1016" s="157" t="s">
        <v>2212</v>
      </c>
      <c r="G1016" s="157" t="s">
        <v>44</v>
      </c>
      <c r="H1016" s="157" t="s">
        <v>45</v>
      </c>
      <c r="I1016" s="157" t="s">
        <v>46</v>
      </c>
      <c r="J1016" s="157" t="s">
        <v>47</v>
      </c>
    </row>
    <row r="1017" spans="1:10" s="59" customFormat="1" x14ac:dyDescent="0.2">
      <c r="A1017" s="173" t="s">
        <v>2378</v>
      </c>
      <c r="B1017" s="80"/>
      <c r="C1017" s="158" t="s">
        <v>2379</v>
      </c>
      <c r="D1017" s="158" t="s">
        <v>412</v>
      </c>
      <c r="E1017" s="157" t="s">
        <v>2212</v>
      </c>
      <c r="F1017" s="157" t="s">
        <v>2212</v>
      </c>
      <c r="G1017" s="157" t="s">
        <v>92</v>
      </c>
      <c r="H1017" s="157" t="s">
        <v>45</v>
      </c>
      <c r="I1017" s="157" t="s">
        <v>46</v>
      </c>
      <c r="J1017" s="157" t="s">
        <v>47</v>
      </c>
    </row>
    <row r="1018" spans="1:10" s="86" customFormat="1" x14ac:dyDescent="0.2">
      <c r="A1018" s="165" t="s">
        <v>2380</v>
      </c>
      <c r="B1018" s="80"/>
      <c r="C1018" s="158" t="s">
        <v>2381</v>
      </c>
      <c r="D1018" s="158" t="s">
        <v>412</v>
      </c>
      <c r="E1018" s="157" t="s">
        <v>2212</v>
      </c>
      <c r="F1018" s="157" t="s">
        <v>2212</v>
      </c>
      <c r="G1018" s="157" t="s">
        <v>92</v>
      </c>
      <c r="H1018" s="157" t="s">
        <v>45</v>
      </c>
      <c r="I1018" s="157" t="s">
        <v>46</v>
      </c>
      <c r="J1018" s="157" t="s">
        <v>47</v>
      </c>
    </row>
    <row r="1019" spans="1:10" s="59" customFormat="1" x14ac:dyDescent="0.2">
      <c r="A1019" s="64" t="s">
        <v>2382</v>
      </c>
      <c r="B1019" s="80"/>
      <c r="C1019" s="71" t="s">
        <v>2383</v>
      </c>
      <c r="D1019" s="83" t="s">
        <v>412</v>
      </c>
      <c r="E1019" s="58" t="s">
        <v>2384</v>
      </c>
      <c r="F1019" s="58" t="s">
        <v>2384</v>
      </c>
      <c r="G1019" s="58" t="s">
        <v>44</v>
      </c>
      <c r="H1019" s="57" t="s">
        <v>45</v>
      </c>
      <c r="I1019" s="58" t="s">
        <v>46</v>
      </c>
      <c r="J1019" s="58" t="s">
        <v>47</v>
      </c>
    </row>
    <row r="1020" spans="1:10" s="59" customFormat="1" x14ac:dyDescent="0.2">
      <c r="A1020" s="165" t="s">
        <v>2385</v>
      </c>
      <c r="B1020" s="80"/>
      <c r="C1020" s="158" t="s">
        <v>2386</v>
      </c>
      <c r="D1020" s="158" t="s">
        <v>412</v>
      </c>
      <c r="E1020" s="157" t="s">
        <v>2212</v>
      </c>
      <c r="F1020" s="157" t="s">
        <v>2212</v>
      </c>
      <c r="G1020" s="157" t="s">
        <v>44</v>
      </c>
      <c r="H1020" s="157" t="s">
        <v>45</v>
      </c>
      <c r="I1020" s="157" t="s">
        <v>46</v>
      </c>
      <c r="J1020" s="157" t="s">
        <v>47</v>
      </c>
    </row>
    <row r="1021" spans="1:10" s="20" customFormat="1" x14ac:dyDescent="0.2">
      <c r="A1021" s="165" t="s">
        <v>2387</v>
      </c>
      <c r="B1021" s="80"/>
      <c r="C1021" s="158" t="s">
        <v>2388</v>
      </c>
      <c r="D1021" s="158" t="s">
        <v>412</v>
      </c>
      <c r="E1021" s="157" t="s">
        <v>2212</v>
      </c>
      <c r="F1021" s="157" t="s">
        <v>2212</v>
      </c>
      <c r="G1021" s="157" t="s">
        <v>92</v>
      </c>
      <c r="H1021" s="157" t="s">
        <v>45</v>
      </c>
      <c r="I1021" s="157" t="s">
        <v>46</v>
      </c>
      <c r="J1021" s="157" t="s">
        <v>47</v>
      </c>
    </row>
    <row r="1022" spans="1:10" s="110" customFormat="1" x14ac:dyDescent="0.2">
      <c r="A1022" s="64" t="s">
        <v>2389</v>
      </c>
      <c r="B1022" s="80"/>
      <c r="C1022" s="71" t="s">
        <v>2390</v>
      </c>
      <c r="D1022" s="83" t="s">
        <v>412</v>
      </c>
      <c r="E1022" s="58" t="s">
        <v>2384</v>
      </c>
      <c r="F1022" s="58" t="s">
        <v>2384</v>
      </c>
      <c r="G1022" s="58" t="s">
        <v>44</v>
      </c>
      <c r="H1022" s="57" t="s">
        <v>45</v>
      </c>
      <c r="I1022" s="58" t="s">
        <v>46</v>
      </c>
      <c r="J1022" s="58" t="s">
        <v>47</v>
      </c>
    </row>
    <row r="1023" spans="1:10" s="46" customFormat="1" x14ac:dyDescent="0.2">
      <c r="A1023" s="199" t="s">
        <v>2391</v>
      </c>
      <c r="B1023" s="80"/>
      <c r="C1023" s="204" t="s">
        <v>2392</v>
      </c>
      <c r="D1023" s="204" t="s">
        <v>540</v>
      </c>
      <c r="E1023" s="130" t="s">
        <v>947</v>
      </c>
      <c r="F1023" s="130" t="s">
        <v>947</v>
      </c>
      <c r="G1023" s="130" t="s">
        <v>44</v>
      </c>
      <c r="H1023" s="218" t="s">
        <v>253</v>
      </c>
      <c r="I1023" s="130" t="s">
        <v>254</v>
      </c>
      <c r="J1023" s="130" t="s">
        <v>255</v>
      </c>
    </row>
    <row r="1024" spans="1:10" s="46" customFormat="1" x14ac:dyDescent="0.2">
      <c r="A1024" s="224" t="s">
        <v>2393</v>
      </c>
      <c r="B1024" s="80"/>
      <c r="C1024" s="262" t="s">
        <v>2392</v>
      </c>
      <c r="D1024" s="262" t="s">
        <v>540</v>
      </c>
      <c r="E1024" s="196" t="s">
        <v>947</v>
      </c>
      <c r="F1024" s="196" t="s">
        <v>947</v>
      </c>
      <c r="G1024" s="196" t="s">
        <v>44</v>
      </c>
      <c r="H1024" s="238" t="s">
        <v>253</v>
      </c>
      <c r="I1024" s="196" t="s">
        <v>254</v>
      </c>
      <c r="J1024" s="196" t="s">
        <v>255</v>
      </c>
    </row>
    <row r="1025" spans="1:10" s="46" customFormat="1" x14ac:dyDescent="0.2">
      <c r="A1025" s="303" t="s">
        <v>2394</v>
      </c>
      <c r="B1025" s="80"/>
      <c r="C1025" s="303" t="s">
        <v>2395</v>
      </c>
      <c r="D1025" s="262" t="s">
        <v>540</v>
      </c>
      <c r="E1025" s="185" t="s">
        <v>43</v>
      </c>
      <c r="F1025" s="61" t="s">
        <v>947</v>
      </c>
      <c r="G1025" s="196" t="s">
        <v>92</v>
      </c>
      <c r="H1025" s="61" t="s">
        <v>172</v>
      </c>
      <c r="I1025" s="196" t="s">
        <v>173</v>
      </c>
      <c r="J1025" s="196" t="s">
        <v>174</v>
      </c>
    </row>
    <row r="1026" spans="1:10" s="86" customFormat="1" x14ac:dyDescent="0.2">
      <c r="A1026" s="453" t="s">
        <v>2396</v>
      </c>
      <c r="B1026" s="123"/>
      <c r="C1026" s="124" t="s">
        <v>2397</v>
      </c>
      <c r="D1026" s="124" t="s">
        <v>276</v>
      </c>
      <c r="E1026" s="282" t="s">
        <v>755</v>
      </c>
      <c r="F1026" s="85" t="s">
        <v>755</v>
      </c>
      <c r="G1026" s="85" t="s">
        <v>44</v>
      </c>
      <c r="H1026" s="343" t="s">
        <v>45</v>
      </c>
      <c r="I1026" s="85" t="s">
        <v>46</v>
      </c>
      <c r="J1026" s="85" t="s">
        <v>47</v>
      </c>
    </row>
    <row r="1027" spans="1:10" s="46" customFormat="1" x14ac:dyDescent="0.2">
      <c r="A1027" s="84" t="s">
        <v>2398</v>
      </c>
      <c r="B1027" s="123"/>
      <c r="C1027" s="91" t="s">
        <v>2399</v>
      </c>
      <c r="D1027" s="91" t="s">
        <v>350</v>
      </c>
      <c r="E1027" s="85" t="s">
        <v>96</v>
      </c>
      <c r="F1027" s="85" t="s">
        <v>96</v>
      </c>
      <c r="G1027" s="85" t="s">
        <v>44</v>
      </c>
      <c r="H1027" s="343" t="s">
        <v>45</v>
      </c>
      <c r="I1027" s="85" t="s">
        <v>46</v>
      </c>
      <c r="J1027" s="85" t="s">
        <v>47</v>
      </c>
    </row>
    <row r="1028" spans="1:10" s="86" customFormat="1" x14ac:dyDescent="0.2">
      <c r="A1028" s="84" t="s">
        <v>2400</v>
      </c>
      <c r="B1028" s="80" t="s">
        <v>2401</v>
      </c>
      <c r="C1028" s="73" t="s">
        <v>2399</v>
      </c>
      <c r="D1028" s="73" t="s">
        <v>350</v>
      </c>
      <c r="E1028" s="74" t="s">
        <v>96</v>
      </c>
      <c r="F1028" s="74" t="s">
        <v>351</v>
      </c>
      <c r="G1028" s="74" t="s">
        <v>44</v>
      </c>
      <c r="H1028" s="74" t="s">
        <v>45</v>
      </c>
      <c r="I1028" s="74" t="s">
        <v>67</v>
      </c>
      <c r="J1028" s="74" t="s">
        <v>68</v>
      </c>
    </row>
    <row r="1029" spans="1:10" s="86" customFormat="1" x14ac:dyDescent="0.2">
      <c r="A1029" s="64" t="s">
        <v>2402</v>
      </c>
      <c r="B1029" s="80" t="s">
        <v>2403</v>
      </c>
      <c r="C1029" s="73" t="s">
        <v>2404</v>
      </c>
      <c r="D1029" s="73" t="s">
        <v>350</v>
      </c>
      <c r="E1029" s="74" t="s">
        <v>1445</v>
      </c>
      <c r="F1029" s="74" t="s">
        <v>2405</v>
      </c>
      <c r="G1029" s="74" t="s">
        <v>44</v>
      </c>
      <c r="H1029" s="74" t="s">
        <v>45</v>
      </c>
      <c r="I1029" s="74" t="s">
        <v>67</v>
      </c>
      <c r="J1029" s="74" t="s">
        <v>68</v>
      </c>
    </row>
    <row r="1030" spans="1:10" s="59" customFormat="1" x14ac:dyDescent="0.2">
      <c r="A1030" s="84" t="s">
        <v>2406</v>
      </c>
      <c r="B1030" s="123"/>
      <c r="C1030" s="91" t="s">
        <v>2404</v>
      </c>
      <c r="D1030" s="91" t="s">
        <v>350</v>
      </c>
      <c r="E1030" s="85" t="s">
        <v>1445</v>
      </c>
      <c r="F1030" s="85" t="s">
        <v>909</v>
      </c>
      <c r="G1030" s="85" t="s">
        <v>44</v>
      </c>
      <c r="H1030" s="85" t="s">
        <v>45</v>
      </c>
      <c r="I1030" s="85" t="s">
        <v>53</v>
      </c>
      <c r="J1030" s="85" t="s">
        <v>54</v>
      </c>
    </row>
    <row r="1031" spans="1:10" s="59" customFormat="1" x14ac:dyDescent="0.2">
      <c r="A1031" s="66" t="s">
        <v>2407</v>
      </c>
      <c r="B1031" s="80"/>
      <c r="C1031" s="72" t="s">
        <v>2408</v>
      </c>
      <c r="D1031" s="72" t="s">
        <v>350</v>
      </c>
      <c r="E1031" s="61" t="s">
        <v>529</v>
      </c>
      <c r="F1031" s="61" t="s">
        <v>529</v>
      </c>
      <c r="G1031" s="61" t="s">
        <v>44</v>
      </c>
      <c r="H1031" s="108" t="s">
        <v>45</v>
      </c>
      <c r="I1031" s="61" t="s">
        <v>46</v>
      </c>
      <c r="J1031" s="61" t="s">
        <v>47</v>
      </c>
    </row>
    <row r="1032" spans="1:10" s="86" customFormat="1" x14ac:dyDescent="0.2">
      <c r="A1032" s="66" t="s">
        <v>2409</v>
      </c>
      <c r="B1032" s="80"/>
      <c r="C1032" s="72" t="s">
        <v>2410</v>
      </c>
      <c r="D1032" s="72" t="s">
        <v>1676</v>
      </c>
      <c r="E1032" s="61" t="s">
        <v>171</v>
      </c>
      <c r="F1032" s="61" t="s">
        <v>177</v>
      </c>
      <c r="G1032" s="61" t="s">
        <v>44</v>
      </c>
      <c r="H1032" s="108" t="s">
        <v>45</v>
      </c>
      <c r="I1032" s="61" t="s">
        <v>53</v>
      </c>
      <c r="J1032" s="61" t="s">
        <v>54</v>
      </c>
    </row>
    <row r="1033" spans="1:10" s="119" customFormat="1" x14ac:dyDescent="0.2">
      <c r="A1033" s="84" t="s">
        <v>2411</v>
      </c>
      <c r="B1033" s="123"/>
      <c r="C1033" s="91" t="s">
        <v>2410</v>
      </c>
      <c r="D1033" s="91" t="s">
        <v>1676</v>
      </c>
      <c r="E1033" s="85" t="s">
        <v>171</v>
      </c>
      <c r="F1033" s="85" t="s">
        <v>171</v>
      </c>
      <c r="G1033" s="85" t="s">
        <v>44</v>
      </c>
      <c r="H1033" s="343" t="s">
        <v>45</v>
      </c>
      <c r="I1033" s="85" t="s">
        <v>46</v>
      </c>
      <c r="J1033" s="85" t="s">
        <v>47</v>
      </c>
    </row>
    <row r="1034" spans="1:10" s="125" customFormat="1" x14ac:dyDescent="0.2">
      <c r="A1034" s="84" t="s">
        <v>2412</v>
      </c>
      <c r="B1034" s="80" t="s">
        <v>2413</v>
      </c>
      <c r="C1034" s="73" t="s">
        <v>2414</v>
      </c>
      <c r="D1034" s="73" t="s">
        <v>95</v>
      </c>
      <c r="E1034" s="74" t="s">
        <v>1590</v>
      </c>
      <c r="F1034" s="74" t="s">
        <v>1050</v>
      </c>
      <c r="G1034" s="74" t="s">
        <v>44</v>
      </c>
      <c r="H1034" s="74" t="s">
        <v>253</v>
      </c>
      <c r="I1034" s="74" t="s">
        <v>53</v>
      </c>
      <c r="J1034" s="74" t="s">
        <v>62</v>
      </c>
    </row>
    <row r="1035" spans="1:10" s="86" customFormat="1" x14ac:dyDescent="0.2">
      <c r="A1035" s="64" t="s">
        <v>2415</v>
      </c>
      <c r="B1035" s="80" t="s">
        <v>2416</v>
      </c>
      <c r="C1035" s="71" t="s">
        <v>2414</v>
      </c>
      <c r="D1035" s="71" t="s">
        <v>95</v>
      </c>
      <c r="E1035" s="58" t="s">
        <v>1590</v>
      </c>
      <c r="F1035" s="58" t="s">
        <v>1590</v>
      </c>
      <c r="G1035" s="58" t="s">
        <v>44</v>
      </c>
      <c r="H1035" s="58" t="s">
        <v>45</v>
      </c>
      <c r="I1035" s="58" t="s">
        <v>46</v>
      </c>
      <c r="J1035" s="58" t="s">
        <v>47</v>
      </c>
    </row>
    <row r="1036" spans="1:10" s="86" customFormat="1" x14ac:dyDescent="0.2">
      <c r="A1036" s="64" t="s">
        <v>2417</v>
      </c>
      <c r="B1036" s="80" t="s">
        <v>2418</v>
      </c>
      <c r="C1036" s="73" t="s">
        <v>2414</v>
      </c>
      <c r="D1036" s="73" t="s">
        <v>95</v>
      </c>
      <c r="E1036" s="74" t="s">
        <v>1047</v>
      </c>
      <c r="F1036" s="74" t="s">
        <v>1050</v>
      </c>
      <c r="G1036" s="74" t="s">
        <v>44</v>
      </c>
      <c r="H1036" s="74" t="s">
        <v>45</v>
      </c>
      <c r="I1036" s="74" t="s">
        <v>53</v>
      </c>
      <c r="J1036" s="74" t="s">
        <v>62</v>
      </c>
    </row>
    <row r="1037" spans="1:10" s="125" customFormat="1" x14ac:dyDescent="0.2">
      <c r="A1037" s="63" t="s">
        <v>2419</v>
      </c>
      <c r="B1037" s="80"/>
      <c r="C1037" s="73" t="s">
        <v>2420</v>
      </c>
      <c r="D1037" s="73" t="s">
        <v>350</v>
      </c>
      <c r="E1037" s="74" t="s">
        <v>96</v>
      </c>
      <c r="F1037" s="74" t="s">
        <v>96</v>
      </c>
      <c r="G1037" s="74" t="s">
        <v>44</v>
      </c>
      <c r="H1037" s="74" t="s">
        <v>45</v>
      </c>
      <c r="I1037" s="74" t="s">
        <v>46</v>
      </c>
      <c r="J1037" s="74" t="s">
        <v>47</v>
      </c>
    </row>
    <row r="1038" spans="1:10" s="86" customFormat="1" x14ac:dyDescent="0.2">
      <c r="A1038" s="112" t="s">
        <v>2421</v>
      </c>
      <c r="B1038" s="80" t="s">
        <v>2422</v>
      </c>
      <c r="C1038" s="112" t="s">
        <v>2423</v>
      </c>
      <c r="D1038" s="113" t="s">
        <v>350</v>
      </c>
      <c r="E1038" s="117" t="s">
        <v>368</v>
      </c>
      <c r="F1038" s="117" t="s">
        <v>368</v>
      </c>
      <c r="G1038" s="117" t="s">
        <v>44</v>
      </c>
      <c r="H1038" s="117" t="s">
        <v>45</v>
      </c>
      <c r="I1038" s="117" t="s">
        <v>46</v>
      </c>
      <c r="J1038" s="117" t="s">
        <v>47</v>
      </c>
    </row>
    <row r="1039" spans="1:10" s="59" customFormat="1" x14ac:dyDescent="0.2">
      <c r="A1039" s="84" t="s">
        <v>2424</v>
      </c>
      <c r="B1039" s="80" t="s">
        <v>2425</v>
      </c>
      <c r="C1039" s="73" t="s">
        <v>2426</v>
      </c>
      <c r="D1039" s="73" t="s">
        <v>350</v>
      </c>
      <c r="E1039" s="74" t="s">
        <v>2427</v>
      </c>
      <c r="F1039" s="74" t="s">
        <v>2427</v>
      </c>
      <c r="G1039" s="74" t="s">
        <v>44</v>
      </c>
      <c r="H1039" s="74" t="s">
        <v>45</v>
      </c>
      <c r="I1039" s="74" t="s">
        <v>46</v>
      </c>
      <c r="J1039" s="74" t="s">
        <v>47</v>
      </c>
    </row>
    <row r="1040" spans="1:10" s="86" customFormat="1" x14ac:dyDescent="0.2">
      <c r="A1040" s="348" t="s">
        <v>2428</v>
      </c>
      <c r="B1040" s="123"/>
      <c r="C1040" s="280" t="s">
        <v>2429</v>
      </c>
      <c r="D1040" s="280" t="s">
        <v>89</v>
      </c>
      <c r="E1040" s="279" t="s">
        <v>132</v>
      </c>
      <c r="F1040" s="279" t="s">
        <v>132</v>
      </c>
      <c r="G1040" s="279" t="s">
        <v>92</v>
      </c>
      <c r="H1040" s="349" t="s">
        <v>45</v>
      </c>
      <c r="I1040" s="85" t="s">
        <v>100</v>
      </c>
      <c r="J1040" s="85" t="s">
        <v>101</v>
      </c>
    </row>
    <row r="1041" spans="1:10" s="86" customFormat="1" x14ac:dyDescent="0.2">
      <c r="A1041" s="348" t="s">
        <v>2430</v>
      </c>
      <c r="B1041" s="123"/>
      <c r="C1041" s="280" t="s">
        <v>2429</v>
      </c>
      <c r="D1041" s="280" t="s">
        <v>89</v>
      </c>
      <c r="E1041" s="279" t="s">
        <v>132</v>
      </c>
      <c r="F1041" s="279" t="s">
        <v>132</v>
      </c>
      <c r="G1041" s="279" t="s">
        <v>92</v>
      </c>
      <c r="H1041" s="349" t="s">
        <v>45</v>
      </c>
      <c r="I1041" s="279" t="s">
        <v>46</v>
      </c>
      <c r="J1041" s="279" t="s">
        <v>47</v>
      </c>
    </row>
    <row r="1042" spans="1:10" s="86" customFormat="1" x14ac:dyDescent="0.2">
      <c r="A1042" s="348" t="s">
        <v>2431</v>
      </c>
      <c r="B1042" s="123"/>
      <c r="C1042" s="280" t="s">
        <v>2429</v>
      </c>
      <c r="D1042" s="280" t="s">
        <v>89</v>
      </c>
      <c r="E1042" s="279" t="s">
        <v>132</v>
      </c>
      <c r="F1042" s="279" t="s">
        <v>742</v>
      </c>
      <c r="G1042" s="279" t="s">
        <v>92</v>
      </c>
      <c r="H1042" s="349" t="s">
        <v>253</v>
      </c>
      <c r="I1042" s="279" t="s">
        <v>53</v>
      </c>
      <c r="J1042" s="279" t="s">
        <v>282</v>
      </c>
    </row>
    <row r="1043" spans="1:10" s="20" customFormat="1" x14ac:dyDescent="0.2">
      <c r="A1043" s="348" t="s">
        <v>2431</v>
      </c>
      <c r="B1043" s="123"/>
      <c r="C1043" s="280" t="s">
        <v>2429</v>
      </c>
      <c r="D1043" s="280" t="s">
        <v>89</v>
      </c>
      <c r="E1043" s="279" t="s">
        <v>132</v>
      </c>
      <c r="F1043" s="279" t="s">
        <v>742</v>
      </c>
      <c r="G1043" s="279" t="s">
        <v>531</v>
      </c>
      <c r="H1043" s="349" t="s">
        <v>45</v>
      </c>
      <c r="I1043" s="279" t="s">
        <v>53</v>
      </c>
      <c r="J1043" s="279" t="s">
        <v>282</v>
      </c>
    </row>
    <row r="1044" spans="1:10" s="110" customFormat="1" x14ac:dyDescent="0.2">
      <c r="A1044" s="84" t="s">
        <v>2432</v>
      </c>
      <c r="B1044" s="80" t="s">
        <v>2433</v>
      </c>
      <c r="C1044" s="73" t="s">
        <v>2434</v>
      </c>
      <c r="D1044" s="73" t="s">
        <v>128</v>
      </c>
      <c r="E1044" s="74" t="s">
        <v>2435</v>
      </c>
      <c r="F1044" s="74" t="s">
        <v>2436</v>
      </c>
      <c r="G1044" s="74" t="s">
        <v>44</v>
      </c>
      <c r="H1044" s="74" t="s">
        <v>914</v>
      </c>
      <c r="I1044" s="74" t="s">
        <v>53</v>
      </c>
      <c r="J1044" s="74" t="s">
        <v>54</v>
      </c>
    </row>
    <row r="1045" spans="1:10" s="119" customFormat="1" x14ac:dyDescent="0.2">
      <c r="A1045" s="64" t="s">
        <v>2437</v>
      </c>
      <c r="B1045" s="80" t="s">
        <v>2438</v>
      </c>
      <c r="C1045" s="73" t="s">
        <v>2434</v>
      </c>
      <c r="D1045" s="73" t="s">
        <v>128</v>
      </c>
      <c r="E1045" s="74" t="s">
        <v>2439</v>
      </c>
      <c r="F1045" s="74" t="s">
        <v>2436</v>
      </c>
      <c r="G1045" s="74" t="s">
        <v>44</v>
      </c>
      <c r="H1045" s="74" t="s">
        <v>45</v>
      </c>
      <c r="I1045" s="74" t="s">
        <v>53</v>
      </c>
      <c r="J1045" s="74" t="s">
        <v>54</v>
      </c>
    </row>
    <row r="1046" spans="1:10" s="110" customFormat="1" x14ac:dyDescent="0.2">
      <c r="A1046" s="64" t="s">
        <v>2440</v>
      </c>
      <c r="B1046" s="80" t="s">
        <v>2441</v>
      </c>
      <c r="C1046" s="71" t="s">
        <v>2442</v>
      </c>
      <c r="D1046" s="71" t="s">
        <v>128</v>
      </c>
      <c r="E1046" s="58" t="s">
        <v>514</v>
      </c>
      <c r="F1046" s="58" t="s">
        <v>515</v>
      </c>
      <c r="G1046" s="58" t="s">
        <v>44</v>
      </c>
      <c r="H1046" s="58" t="s">
        <v>45</v>
      </c>
      <c r="I1046" s="58" t="s">
        <v>53</v>
      </c>
      <c r="J1046" s="58" t="s">
        <v>54</v>
      </c>
    </row>
    <row r="1047" spans="1:10" s="278" customFormat="1" x14ac:dyDescent="0.2">
      <c r="A1047" s="118" t="s">
        <v>2443</v>
      </c>
      <c r="B1047" s="80" t="s">
        <v>2444</v>
      </c>
      <c r="C1047" s="118" t="s">
        <v>2445</v>
      </c>
      <c r="D1047" s="72" t="s">
        <v>128</v>
      </c>
      <c r="E1047" s="252" t="s">
        <v>2446</v>
      </c>
      <c r="F1047" s="252" t="s">
        <v>2447</v>
      </c>
      <c r="G1047" s="252" t="s">
        <v>44</v>
      </c>
      <c r="H1047" s="469" t="s">
        <v>45</v>
      </c>
      <c r="I1047" s="252" t="s">
        <v>53</v>
      </c>
      <c r="J1047" s="252" t="s">
        <v>54</v>
      </c>
    </row>
    <row r="1048" spans="1:10" s="125" customFormat="1" x14ac:dyDescent="0.2">
      <c r="A1048" s="112" t="s">
        <v>2448</v>
      </c>
      <c r="B1048" s="80" t="s">
        <v>2449</v>
      </c>
      <c r="C1048" s="112" t="s">
        <v>2450</v>
      </c>
      <c r="D1048" s="113" t="s">
        <v>350</v>
      </c>
      <c r="E1048" s="117" t="s">
        <v>968</v>
      </c>
      <c r="F1048" s="117" t="s">
        <v>968</v>
      </c>
      <c r="G1048" s="117" t="s">
        <v>44</v>
      </c>
      <c r="H1048" s="117" t="s">
        <v>45</v>
      </c>
      <c r="I1048" s="117" t="s">
        <v>46</v>
      </c>
      <c r="J1048" s="117" t="s">
        <v>47</v>
      </c>
    </row>
    <row r="1049" spans="1:10" s="125" customFormat="1" x14ac:dyDescent="0.2">
      <c r="A1049" s="205" t="s">
        <v>2451</v>
      </c>
      <c r="B1049" s="80"/>
      <c r="C1049" s="64" t="s">
        <v>2452</v>
      </c>
      <c r="D1049" s="64" t="s">
        <v>108</v>
      </c>
      <c r="E1049" s="58" t="s">
        <v>1047</v>
      </c>
      <c r="F1049" s="58" t="s">
        <v>1047</v>
      </c>
      <c r="G1049" s="439" t="s">
        <v>44</v>
      </c>
      <c r="H1049" s="439" t="s">
        <v>45</v>
      </c>
      <c r="I1049" s="58" t="s">
        <v>46</v>
      </c>
      <c r="J1049" s="131" t="s">
        <v>47</v>
      </c>
    </row>
    <row r="1050" spans="1:10" s="86" customFormat="1" x14ac:dyDescent="0.2">
      <c r="A1050" s="65" t="s">
        <v>2453</v>
      </c>
      <c r="B1050" s="80"/>
      <c r="C1050" s="91" t="s">
        <v>2454</v>
      </c>
      <c r="D1050" s="91" t="s">
        <v>2455</v>
      </c>
      <c r="E1050" s="85" t="s">
        <v>2456</v>
      </c>
      <c r="F1050" s="85"/>
      <c r="G1050" s="58" t="s">
        <v>139</v>
      </c>
      <c r="H1050" s="57" t="s">
        <v>80</v>
      </c>
      <c r="I1050" s="85" t="s">
        <v>140</v>
      </c>
      <c r="J1050" s="85" t="s">
        <v>82</v>
      </c>
    </row>
    <row r="1051" spans="1:10" s="59" customFormat="1" x14ac:dyDescent="0.2">
      <c r="A1051" s="65" t="s">
        <v>2457</v>
      </c>
      <c r="B1051" s="80" t="s">
        <v>116</v>
      </c>
      <c r="C1051" s="91" t="s">
        <v>2454</v>
      </c>
      <c r="D1051" s="91" t="s">
        <v>2455</v>
      </c>
      <c r="E1051" s="85" t="s">
        <v>2456</v>
      </c>
      <c r="F1051" s="85"/>
      <c r="G1051" s="58" t="s">
        <v>139</v>
      </c>
      <c r="H1051" s="57" t="s">
        <v>80</v>
      </c>
      <c r="I1051" s="85" t="s">
        <v>140</v>
      </c>
      <c r="J1051" s="85" t="s">
        <v>245</v>
      </c>
    </row>
    <row r="1052" spans="1:10" s="159" customFormat="1" x14ac:dyDescent="0.2">
      <c r="A1052" s="67" t="s">
        <v>2458</v>
      </c>
      <c r="B1052" s="80"/>
      <c r="C1052" s="83" t="s">
        <v>2459</v>
      </c>
      <c r="D1052" s="71" t="s">
        <v>405</v>
      </c>
      <c r="E1052" s="439" t="s">
        <v>43</v>
      </c>
      <c r="F1052" s="439" t="s">
        <v>329</v>
      </c>
      <c r="G1052" s="439" t="s">
        <v>44</v>
      </c>
      <c r="H1052" s="302" t="s">
        <v>45</v>
      </c>
      <c r="I1052" s="439" t="s">
        <v>53</v>
      </c>
      <c r="J1052" s="439" t="s">
        <v>62</v>
      </c>
    </row>
    <row r="1053" spans="1:10" s="86" customFormat="1" x14ac:dyDescent="0.2">
      <c r="A1053" s="84" t="s">
        <v>2460</v>
      </c>
      <c r="B1053" s="80" t="s">
        <v>2461</v>
      </c>
      <c r="C1053" s="73" t="s">
        <v>2462</v>
      </c>
      <c r="D1053" s="73" t="s">
        <v>586</v>
      </c>
      <c r="E1053" s="74" t="s">
        <v>406</v>
      </c>
      <c r="F1053" s="74" t="s">
        <v>407</v>
      </c>
      <c r="G1053" s="74" t="s">
        <v>626</v>
      </c>
      <c r="H1053" s="74" t="s">
        <v>45</v>
      </c>
      <c r="I1053" s="74" t="s">
        <v>53</v>
      </c>
      <c r="J1053" s="74" t="s">
        <v>54</v>
      </c>
    </row>
    <row r="1054" spans="1:10" s="128" customFormat="1" x14ac:dyDescent="0.2">
      <c r="A1054" s="64" t="s">
        <v>2463</v>
      </c>
      <c r="B1054" s="80" t="s">
        <v>2464</v>
      </c>
      <c r="C1054" s="73" t="s">
        <v>2465</v>
      </c>
      <c r="D1054" s="73" t="s">
        <v>586</v>
      </c>
      <c r="E1054" s="74" t="s">
        <v>425</v>
      </c>
      <c r="F1054" s="74" t="s">
        <v>1140</v>
      </c>
      <c r="G1054" s="74" t="s">
        <v>44</v>
      </c>
      <c r="H1054" s="74" t="s">
        <v>45</v>
      </c>
      <c r="I1054" s="74" t="s">
        <v>67</v>
      </c>
      <c r="J1054" s="74" t="s">
        <v>68</v>
      </c>
    </row>
    <row r="1055" spans="1:10" s="278" customFormat="1" x14ac:dyDescent="0.2">
      <c r="A1055" s="224" t="s">
        <v>2466</v>
      </c>
      <c r="B1055" s="224"/>
      <c r="C1055" s="262" t="s">
        <v>2467</v>
      </c>
      <c r="D1055" s="262" t="s">
        <v>586</v>
      </c>
      <c r="E1055" s="196" t="s">
        <v>1047</v>
      </c>
      <c r="F1055" s="196" t="s">
        <v>1047</v>
      </c>
      <c r="G1055" s="196" t="s">
        <v>92</v>
      </c>
      <c r="H1055" s="238" t="s">
        <v>45</v>
      </c>
      <c r="I1055" s="196" t="s">
        <v>46</v>
      </c>
      <c r="J1055" s="196" t="s">
        <v>47</v>
      </c>
    </row>
    <row r="1056" spans="1:10" s="125" customFormat="1" x14ac:dyDescent="0.2">
      <c r="A1056" s="66" t="s">
        <v>2468</v>
      </c>
      <c r="B1056" s="80"/>
      <c r="C1056" s="72" t="s">
        <v>2469</v>
      </c>
      <c r="D1056" s="72" t="s">
        <v>586</v>
      </c>
      <c r="E1056" s="61" t="s">
        <v>675</v>
      </c>
      <c r="F1056" s="61" t="s">
        <v>676</v>
      </c>
      <c r="G1056" s="61" t="s">
        <v>44</v>
      </c>
      <c r="H1056" s="108" t="s">
        <v>45</v>
      </c>
      <c r="I1056" s="61" t="s">
        <v>53</v>
      </c>
      <c r="J1056" s="61" t="s">
        <v>54</v>
      </c>
    </row>
    <row r="1057" spans="1:10" s="59" customFormat="1" x14ac:dyDescent="0.2">
      <c r="A1057" s="84" t="s">
        <v>2470</v>
      </c>
      <c r="B1057" s="123"/>
      <c r="C1057" s="91" t="s">
        <v>2469</v>
      </c>
      <c r="D1057" s="91" t="s">
        <v>586</v>
      </c>
      <c r="E1057" s="85" t="s">
        <v>675</v>
      </c>
      <c r="F1057" s="85" t="s">
        <v>675</v>
      </c>
      <c r="G1057" s="85" t="s">
        <v>92</v>
      </c>
      <c r="H1057" s="343" t="s">
        <v>45</v>
      </c>
      <c r="I1057" s="85" t="s">
        <v>46</v>
      </c>
      <c r="J1057" s="85" t="s">
        <v>47</v>
      </c>
    </row>
    <row r="1058" spans="1:10" s="768" customFormat="1" x14ac:dyDescent="0.2">
      <c r="A1058" s="64" t="s">
        <v>2471</v>
      </c>
      <c r="B1058" s="80" t="s">
        <v>2472</v>
      </c>
      <c r="C1058" s="73" t="s">
        <v>2473</v>
      </c>
      <c r="D1058" s="73" t="s">
        <v>586</v>
      </c>
      <c r="E1058" s="74" t="s">
        <v>425</v>
      </c>
      <c r="F1058" s="74" t="s">
        <v>1140</v>
      </c>
      <c r="G1058" s="74" t="s">
        <v>44</v>
      </c>
      <c r="H1058" s="74" t="s">
        <v>45</v>
      </c>
      <c r="I1058" s="74" t="s">
        <v>67</v>
      </c>
      <c r="J1058" s="74" t="s">
        <v>68</v>
      </c>
    </row>
    <row r="1059" spans="1:10" s="159" customFormat="1" x14ac:dyDescent="0.2">
      <c r="A1059" s="66" t="s">
        <v>2474</v>
      </c>
      <c r="B1059" s="80"/>
      <c r="C1059" s="72" t="s">
        <v>2475</v>
      </c>
      <c r="D1059" s="72" t="s">
        <v>586</v>
      </c>
      <c r="E1059" s="61" t="s">
        <v>425</v>
      </c>
      <c r="F1059" s="61" t="s">
        <v>2476</v>
      </c>
      <c r="G1059" s="61" t="s">
        <v>44</v>
      </c>
      <c r="H1059" s="108" t="s">
        <v>45</v>
      </c>
      <c r="I1059" s="61" t="s">
        <v>53</v>
      </c>
      <c r="J1059" s="61" t="s">
        <v>54</v>
      </c>
    </row>
    <row r="1060" spans="1:10" s="86" customFormat="1" x14ac:dyDescent="0.2">
      <c r="A1060" s="84" t="s">
        <v>2477</v>
      </c>
      <c r="B1060" s="123"/>
      <c r="C1060" s="91" t="s">
        <v>2475</v>
      </c>
      <c r="D1060" s="91" t="s">
        <v>586</v>
      </c>
      <c r="E1060" s="85" t="s">
        <v>425</v>
      </c>
      <c r="F1060" s="85" t="s">
        <v>425</v>
      </c>
      <c r="G1060" s="85" t="s">
        <v>44</v>
      </c>
      <c r="H1060" s="343" t="s">
        <v>45</v>
      </c>
      <c r="I1060" s="85" t="s">
        <v>46</v>
      </c>
      <c r="J1060" s="58" t="s">
        <v>47</v>
      </c>
    </row>
    <row r="1061" spans="1:10" s="110" customFormat="1" x14ac:dyDescent="0.2">
      <c r="A1061" s="84" t="s">
        <v>2477</v>
      </c>
      <c r="B1061" s="123"/>
      <c r="C1061" s="91" t="s">
        <v>1914</v>
      </c>
      <c r="D1061" s="91" t="s">
        <v>586</v>
      </c>
      <c r="E1061" s="85" t="s">
        <v>998</v>
      </c>
      <c r="F1061" s="85" t="s">
        <v>998</v>
      </c>
      <c r="G1061" s="85" t="s">
        <v>92</v>
      </c>
      <c r="H1061" s="343" t="s">
        <v>45</v>
      </c>
      <c r="I1061" s="85" t="s">
        <v>46</v>
      </c>
      <c r="J1061" s="85" t="s">
        <v>47</v>
      </c>
    </row>
    <row r="1062" spans="1:10" s="125" customFormat="1" x14ac:dyDescent="0.2">
      <c r="A1062" s="84" t="s">
        <v>2478</v>
      </c>
      <c r="B1062" s="80" t="s">
        <v>2479</v>
      </c>
      <c r="C1062" s="73" t="s">
        <v>2480</v>
      </c>
      <c r="D1062" s="73" t="s">
        <v>586</v>
      </c>
      <c r="E1062" s="74" t="s">
        <v>1329</v>
      </c>
      <c r="F1062" s="74" t="s">
        <v>2481</v>
      </c>
      <c r="G1062" s="74" t="s">
        <v>626</v>
      </c>
      <c r="H1062" s="74" t="s">
        <v>45</v>
      </c>
      <c r="I1062" s="74" t="s">
        <v>53</v>
      </c>
      <c r="J1062" s="74" t="s">
        <v>54</v>
      </c>
    </row>
    <row r="1063" spans="1:10" s="110" customFormat="1" x14ac:dyDescent="0.2">
      <c r="A1063" s="165" t="s">
        <v>2482</v>
      </c>
      <c r="B1063" s="80" t="s">
        <v>116</v>
      </c>
      <c r="C1063" s="158" t="s">
        <v>2483</v>
      </c>
      <c r="D1063" s="158" t="s">
        <v>586</v>
      </c>
      <c r="E1063" s="157" t="s">
        <v>455</v>
      </c>
      <c r="F1063" s="157" t="s">
        <v>455</v>
      </c>
      <c r="G1063" s="157" t="s">
        <v>44</v>
      </c>
      <c r="H1063" s="157" t="s">
        <v>45</v>
      </c>
      <c r="I1063" s="157" t="s">
        <v>46</v>
      </c>
      <c r="J1063" s="157" t="s">
        <v>47</v>
      </c>
    </row>
    <row r="1064" spans="1:10" s="125" customFormat="1" x14ac:dyDescent="0.2">
      <c r="A1064" s="199" t="s">
        <v>2484</v>
      </c>
      <c r="B1064" s="80"/>
      <c r="C1064" s="204" t="s">
        <v>2485</v>
      </c>
      <c r="D1064" s="204" t="s">
        <v>540</v>
      </c>
      <c r="E1064" s="130" t="s">
        <v>541</v>
      </c>
      <c r="F1064" s="130" t="s">
        <v>541</v>
      </c>
      <c r="G1064" s="130" t="s">
        <v>44</v>
      </c>
      <c r="H1064" s="218" t="s">
        <v>253</v>
      </c>
      <c r="I1064" s="130" t="s">
        <v>254</v>
      </c>
      <c r="J1064" s="130" t="s">
        <v>255</v>
      </c>
    </row>
    <row r="1065" spans="1:10" s="125" customFormat="1" x14ac:dyDescent="0.2">
      <c r="A1065" s="224" t="s">
        <v>2486</v>
      </c>
      <c r="B1065" s="80"/>
      <c r="C1065" s="262" t="s">
        <v>2485</v>
      </c>
      <c r="D1065" s="262" t="s">
        <v>540</v>
      </c>
      <c r="E1065" s="196" t="s">
        <v>541</v>
      </c>
      <c r="F1065" s="196" t="s">
        <v>541</v>
      </c>
      <c r="G1065" s="196" t="s">
        <v>44</v>
      </c>
      <c r="H1065" s="238" t="s">
        <v>253</v>
      </c>
      <c r="I1065" s="196" t="s">
        <v>254</v>
      </c>
      <c r="J1065" s="196" t="s">
        <v>255</v>
      </c>
    </row>
    <row r="1066" spans="1:10" s="125" customFormat="1" x14ac:dyDescent="0.2">
      <c r="A1066" s="303" t="s">
        <v>2487</v>
      </c>
      <c r="B1066" s="80"/>
      <c r="C1066" s="303" t="s">
        <v>2488</v>
      </c>
      <c r="D1066" s="262" t="s">
        <v>540</v>
      </c>
      <c r="E1066" s="196" t="s">
        <v>541</v>
      </c>
      <c r="F1066" s="196" t="s">
        <v>541</v>
      </c>
      <c r="G1066" s="196" t="s">
        <v>92</v>
      </c>
      <c r="H1066" s="61" t="s">
        <v>172</v>
      </c>
      <c r="I1066" s="196" t="s">
        <v>173</v>
      </c>
      <c r="J1066" s="196" t="s">
        <v>174</v>
      </c>
    </row>
    <row r="1067" spans="1:10" s="110" customFormat="1" x14ac:dyDescent="0.2">
      <c r="A1067" s="112" t="s">
        <v>2489</v>
      </c>
      <c r="B1067" s="80" t="s">
        <v>2490</v>
      </c>
      <c r="C1067" s="112" t="s">
        <v>2491</v>
      </c>
      <c r="D1067" s="116" t="s">
        <v>95</v>
      </c>
      <c r="E1067" s="111" t="s">
        <v>423</v>
      </c>
      <c r="F1067" s="111" t="s">
        <v>423</v>
      </c>
      <c r="G1067" s="111" t="s">
        <v>44</v>
      </c>
      <c r="H1067" s="111" t="s">
        <v>45</v>
      </c>
      <c r="I1067" s="111" t="s">
        <v>46</v>
      </c>
      <c r="J1067" s="111" t="s">
        <v>47</v>
      </c>
    </row>
    <row r="1068" spans="1:10" s="119" customFormat="1" x14ac:dyDescent="0.2">
      <c r="A1068" s="123" t="s">
        <v>2492</v>
      </c>
      <c r="B1068" s="80">
        <v>176537</v>
      </c>
      <c r="C1068" s="91" t="s">
        <v>2493</v>
      </c>
      <c r="D1068" s="71" t="s">
        <v>89</v>
      </c>
      <c r="E1068" s="85" t="s">
        <v>474</v>
      </c>
      <c r="F1068" s="85" t="s">
        <v>472</v>
      </c>
      <c r="G1068" s="85" t="s">
        <v>44</v>
      </c>
      <c r="H1068" s="880" t="s">
        <v>253</v>
      </c>
      <c r="I1068" s="85" t="s">
        <v>745</v>
      </c>
      <c r="J1068" s="85" t="s">
        <v>746</v>
      </c>
    </row>
    <row r="1069" spans="1:10" s="110" customFormat="1" x14ac:dyDescent="0.2">
      <c r="A1069" s="80" t="s">
        <v>2494</v>
      </c>
      <c r="B1069" s="80"/>
      <c r="C1069" s="72" t="s">
        <v>2493</v>
      </c>
      <c r="D1069" s="72" t="s">
        <v>89</v>
      </c>
      <c r="E1069" s="61" t="s">
        <v>474</v>
      </c>
      <c r="F1069" s="61" t="s">
        <v>474</v>
      </c>
      <c r="G1069" s="61" t="s">
        <v>44</v>
      </c>
      <c r="H1069" s="108" t="s">
        <v>253</v>
      </c>
      <c r="I1069" s="61" t="s">
        <v>100</v>
      </c>
      <c r="J1069" s="61" t="s">
        <v>101</v>
      </c>
    </row>
    <row r="1070" spans="1:10" s="278" customFormat="1" x14ac:dyDescent="0.2">
      <c r="A1070" s="64" t="s">
        <v>2495</v>
      </c>
      <c r="B1070" s="80"/>
      <c r="C1070" s="71" t="s">
        <v>2496</v>
      </c>
      <c r="D1070" s="71" t="s">
        <v>1929</v>
      </c>
      <c r="E1070" s="58" t="s">
        <v>132</v>
      </c>
      <c r="F1070" s="58" t="s">
        <v>742</v>
      </c>
      <c r="G1070" s="58" t="s">
        <v>92</v>
      </c>
      <c r="H1070" s="57" t="s">
        <v>45</v>
      </c>
      <c r="I1070" s="58" t="s">
        <v>53</v>
      </c>
      <c r="J1070" s="58" t="s">
        <v>282</v>
      </c>
    </row>
    <row r="1071" spans="1:10" s="128" customFormat="1" x14ac:dyDescent="0.2">
      <c r="A1071" s="84" t="s">
        <v>2497</v>
      </c>
      <c r="B1071" s="80" t="s">
        <v>2498</v>
      </c>
      <c r="C1071" s="73" t="s">
        <v>2499</v>
      </c>
      <c r="D1071" s="73" t="s">
        <v>1929</v>
      </c>
      <c r="E1071" s="74" t="s">
        <v>2500</v>
      </c>
      <c r="F1071" s="74" t="s">
        <v>2501</v>
      </c>
      <c r="G1071" s="74" t="s">
        <v>44</v>
      </c>
      <c r="H1071" s="74" t="s">
        <v>914</v>
      </c>
      <c r="I1071" s="74" t="s">
        <v>2023</v>
      </c>
      <c r="J1071" s="74" t="s">
        <v>2024</v>
      </c>
    </row>
    <row r="1072" spans="1:10" s="128" customFormat="1" x14ac:dyDescent="0.2">
      <c r="A1072" s="66" t="s">
        <v>2497</v>
      </c>
      <c r="B1072" s="80" t="s">
        <v>2498</v>
      </c>
      <c r="C1072" s="73" t="s">
        <v>2499</v>
      </c>
      <c r="D1072" s="73" t="s">
        <v>1929</v>
      </c>
      <c r="E1072" s="74" t="s">
        <v>2500</v>
      </c>
      <c r="F1072" s="74" t="s">
        <v>2501</v>
      </c>
      <c r="G1072" s="74" t="s">
        <v>44</v>
      </c>
      <c r="H1072" s="74" t="s">
        <v>914</v>
      </c>
      <c r="I1072" s="74" t="s">
        <v>745</v>
      </c>
      <c r="J1072" s="74" t="s">
        <v>746</v>
      </c>
    </row>
    <row r="1073" spans="1:10" s="125" customFormat="1" x14ac:dyDescent="0.2">
      <c r="A1073" s="211" t="s">
        <v>2502</v>
      </c>
      <c r="B1073" s="199"/>
      <c r="C1073" s="201" t="s">
        <v>2499</v>
      </c>
      <c r="D1073" s="71" t="s">
        <v>1929</v>
      </c>
      <c r="E1073" s="130" t="s">
        <v>2500</v>
      </c>
      <c r="F1073" s="130" t="s">
        <v>2503</v>
      </c>
      <c r="G1073" s="130" t="s">
        <v>44</v>
      </c>
      <c r="H1073" s="218" t="s">
        <v>45</v>
      </c>
      <c r="I1073" s="130" t="s">
        <v>67</v>
      </c>
      <c r="J1073" s="130" t="s">
        <v>68</v>
      </c>
    </row>
    <row r="1074" spans="1:10" s="125" customFormat="1" x14ac:dyDescent="0.2">
      <c r="A1074" s="226" t="s">
        <v>2504</v>
      </c>
      <c r="B1074" s="224"/>
      <c r="C1074" s="197" t="s">
        <v>2499</v>
      </c>
      <c r="D1074" s="72" t="s">
        <v>1929</v>
      </c>
      <c r="E1074" s="196" t="s">
        <v>2500</v>
      </c>
      <c r="F1074" s="196" t="s">
        <v>2501</v>
      </c>
      <c r="G1074" s="196" t="s">
        <v>44</v>
      </c>
      <c r="H1074" s="238" t="s">
        <v>45</v>
      </c>
      <c r="I1074" s="196" t="s">
        <v>745</v>
      </c>
      <c r="J1074" s="196" t="s">
        <v>746</v>
      </c>
    </row>
    <row r="1075" spans="1:10" s="586" customFormat="1" x14ac:dyDescent="0.2">
      <c r="A1075" s="211" t="s">
        <v>2505</v>
      </c>
      <c r="B1075" s="199"/>
      <c r="C1075" s="201" t="s">
        <v>2499</v>
      </c>
      <c r="D1075" s="71" t="s">
        <v>1929</v>
      </c>
      <c r="E1075" s="130" t="s">
        <v>2500</v>
      </c>
      <c r="F1075" s="130" t="s">
        <v>2503</v>
      </c>
      <c r="G1075" s="130" t="s">
        <v>44</v>
      </c>
      <c r="H1075" s="218" t="s">
        <v>45</v>
      </c>
      <c r="I1075" s="130" t="s">
        <v>67</v>
      </c>
      <c r="J1075" s="130" t="s">
        <v>300</v>
      </c>
    </row>
    <row r="1076" spans="1:10" s="110" customFormat="1" x14ac:dyDescent="0.2">
      <c r="A1076" s="955" t="s">
        <v>2506</v>
      </c>
      <c r="B1076" s="495"/>
      <c r="C1076" s="280" t="s">
        <v>2499</v>
      </c>
      <c r="D1076" s="91" t="s">
        <v>1929</v>
      </c>
      <c r="E1076" s="279" t="s">
        <v>2500</v>
      </c>
      <c r="F1076" s="279" t="s">
        <v>2503</v>
      </c>
      <c r="G1076" s="279" t="s">
        <v>44</v>
      </c>
      <c r="H1076" s="349" t="s">
        <v>45</v>
      </c>
      <c r="I1076" s="279" t="s">
        <v>53</v>
      </c>
      <c r="J1076" s="279" t="s">
        <v>62</v>
      </c>
    </row>
    <row r="1077" spans="1:10" s="110" customFormat="1" x14ac:dyDescent="0.2">
      <c r="A1077" s="928" t="s">
        <v>2507</v>
      </c>
      <c r="B1077" s="80"/>
      <c r="C1077" s="572" t="s">
        <v>2499</v>
      </c>
      <c r="D1077" s="572" t="s">
        <v>1929</v>
      </c>
      <c r="E1077" s="570" t="s">
        <v>2500</v>
      </c>
      <c r="F1077" s="570" t="s">
        <v>2501</v>
      </c>
      <c r="G1077" s="570" t="s">
        <v>531</v>
      </c>
      <c r="H1077" s="573" t="s">
        <v>253</v>
      </c>
      <c r="I1077" s="570" t="s">
        <v>745</v>
      </c>
      <c r="J1077" s="570" t="s">
        <v>746</v>
      </c>
    </row>
    <row r="1078" spans="1:10" s="20" customFormat="1" x14ac:dyDescent="0.2">
      <c r="A1078" s="84" t="s">
        <v>2508</v>
      </c>
      <c r="B1078" s="80" t="s">
        <v>2509</v>
      </c>
      <c r="C1078" s="280" t="s">
        <v>2510</v>
      </c>
      <c r="D1078" s="280" t="s">
        <v>485</v>
      </c>
      <c r="E1078" s="279" t="s">
        <v>2511</v>
      </c>
      <c r="F1078" s="279" t="s">
        <v>2512</v>
      </c>
      <c r="G1078" s="279" t="s">
        <v>44</v>
      </c>
      <c r="H1078" s="349" t="s">
        <v>45</v>
      </c>
      <c r="I1078" s="279" t="s">
        <v>67</v>
      </c>
      <c r="J1078" s="279" t="s">
        <v>268</v>
      </c>
    </row>
    <row r="1079" spans="1:10" s="20" customFormat="1" x14ac:dyDescent="0.2">
      <c r="A1079" s="64" t="s">
        <v>2513</v>
      </c>
      <c r="B1079" s="67"/>
      <c r="C1079" s="71" t="s">
        <v>2514</v>
      </c>
      <c r="D1079" s="71" t="s">
        <v>2515</v>
      </c>
      <c r="E1079" s="58" t="s">
        <v>406</v>
      </c>
      <c r="F1079" s="130" t="s">
        <v>2516</v>
      </c>
      <c r="G1079" s="130" t="s">
        <v>44</v>
      </c>
      <c r="H1079" s="218" t="s">
        <v>2517</v>
      </c>
      <c r="I1079" s="130" t="s">
        <v>67</v>
      </c>
      <c r="J1079" s="130" t="s">
        <v>68</v>
      </c>
    </row>
    <row r="1080" spans="1:10" s="128" customFormat="1" x14ac:dyDescent="0.2">
      <c r="A1080" s="84" t="s">
        <v>2518</v>
      </c>
      <c r="B1080" s="123"/>
      <c r="C1080" s="91" t="s">
        <v>2514</v>
      </c>
      <c r="D1080" s="91" t="s">
        <v>2515</v>
      </c>
      <c r="E1080" s="85" t="s">
        <v>406</v>
      </c>
      <c r="F1080" s="85" t="s">
        <v>406</v>
      </c>
      <c r="G1080" s="85" t="s">
        <v>44</v>
      </c>
      <c r="H1080" s="343" t="s">
        <v>45</v>
      </c>
      <c r="I1080" s="85" t="s">
        <v>46</v>
      </c>
      <c r="J1080" s="85" t="s">
        <v>47</v>
      </c>
    </row>
    <row r="1081" spans="1:10" s="128" customFormat="1" x14ac:dyDescent="0.2">
      <c r="A1081" s="64" t="s">
        <v>2519</v>
      </c>
      <c r="B1081" s="67"/>
      <c r="C1081" s="71" t="s">
        <v>2514</v>
      </c>
      <c r="D1081" s="71" t="s">
        <v>2515</v>
      </c>
      <c r="E1081" s="58" t="s">
        <v>406</v>
      </c>
      <c r="F1081" s="130" t="s">
        <v>2516</v>
      </c>
      <c r="G1081" s="130" t="s">
        <v>44</v>
      </c>
      <c r="H1081" s="218" t="s">
        <v>45</v>
      </c>
      <c r="I1081" s="130" t="s">
        <v>67</v>
      </c>
      <c r="J1081" s="130" t="s">
        <v>300</v>
      </c>
    </row>
    <row r="1082" spans="1:10" s="125" customFormat="1" x14ac:dyDescent="0.2">
      <c r="A1082" s="64" t="s">
        <v>2520</v>
      </c>
      <c r="B1082" s="67"/>
      <c r="C1082" s="71" t="s">
        <v>2521</v>
      </c>
      <c r="D1082" s="71" t="s">
        <v>260</v>
      </c>
      <c r="E1082" s="58" t="s">
        <v>2522</v>
      </c>
      <c r="F1082" s="58" t="s">
        <v>2522</v>
      </c>
      <c r="G1082" s="58" t="s">
        <v>44</v>
      </c>
      <c r="H1082" s="57" t="s">
        <v>45</v>
      </c>
      <c r="I1082" s="58" t="s">
        <v>2218</v>
      </c>
      <c r="J1082" s="58"/>
    </row>
    <row r="1083" spans="1:10" s="278" customFormat="1" x14ac:dyDescent="0.2">
      <c r="A1083" s="64" t="s">
        <v>2523</v>
      </c>
      <c r="B1083" s="67"/>
      <c r="C1083" s="71" t="s">
        <v>2524</v>
      </c>
      <c r="D1083" s="71" t="s">
        <v>260</v>
      </c>
      <c r="E1083" s="58" t="s">
        <v>261</v>
      </c>
      <c r="F1083" s="58" t="s">
        <v>262</v>
      </c>
      <c r="G1083" s="58" t="s">
        <v>92</v>
      </c>
      <c r="H1083" s="57" t="s">
        <v>45</v>
      </c>
      <c r="I1083" s="58" t="s">
        <v>53</v>
      </c>
      <c r="J1083" s="58" t="s">
        <v>62</v>
      </c>
    </row>
    <row r="1084" spans="1:10" s="128" customFormat="1" x14ac:dyDescent="0.2">
      <c r="A1084" s="64" t="s">
        <v>2525</v>
      </c>
      <c r="B1084" s="80"/>
      <c r="C1084" s="72" t="s">
        <v>2526</v>
      </c>
      <c r="D1084" s="72" t="s">
        <v>260</v>
      </c>
      <c r="E1084" s="61" t="s">
        <v>266</v>
      </c>
      <c r="F1084" s="61" t="s">
        <v>267</v>
      </c>
      <c r="G1084" s="61" t="s">
        <v>44</v>
      </c>
      <c r="H1084" s="108" t="s">
        <v>45</v>
      </c>
      <c r="I1084" s="196" t="s">
        <v>53</v>
      </c>
      <c r="J1084" s="61" t="s">
        <v>54</v>
      </c>
    </row>
    <row r="1085" spans="1:10" s="128" customFormat="1" x14ac:dyDescent="0.2">
      <c r="A1085" s="64" t="s">
        <v>2527</v>
      </c>
      <c r="B1085" s="80">
        <v>10123496</v>
      </c>
      <c r="C1085" s="71" t="s">
        <v>2526</v>
      </c>
      <c r="D1085" s="71" t="s">
        <v>260</v>
      </c>
      <c r="E1085" s="58" t="s">
        <v>266</v>
      </c>
      <c r="F1085" s="58" t="s">
        <v>267</v>
      </c>
      <c r="G1085" s="58" t="s">
        <v>44</v>
      </c>
      <c r="H1085" s="57" t="s">
        <v>45</v>
      </c>
      <c r="I1085" s="58" t="s">
        <v>67</v>
      </c>
      <c r="J1085" s="58" t="s">
        <v>268</v>
      </c>
    </row>
    <row r="1086" spans="1:10" s="128" customFormat="1" x14ac:dyDescent="0.2">
      <c r="A1086" s="66" t="s">
        <v>2528</v>
      </c>
      <c r="B1086" s="80" t="s">
        <v>2529</v>
      </c>
      <c r="C1086" s="72" t="s">
        <v>2530</v>
      </c>
      <c r="D1086" s="72" t="s">
        <v>260</v>
      </c>
      <c r="E1086" s="61" t="s">
        <v>2229</v>
      </c>
      <c r="F1086" s="61" t="s">
        <v>2230</v>
      </c>
      <c r="G1086" s="61" t="s">
        <v>44</v>
      </c>
      <c r="H1086" s="108" t="s">
        <v>45</v>
      </c>
      <c r="I1086" s="61" t="s">
        <v>53</v>
      </c>
      <c r="J1086" s="61" t="s">
        <v>54</v>
      </c>
    </row>
    <row r="1087" spans="1:10" s="125" customFormat="1" x14ac:dyDescent="0.2">
      <c r="A1087" s="66" t="s">
        <v>2531</v>
      </c>
      <c r="B1087" s="80" t="s">
        <v>2532</v>
      </c>
      <c r="C1087" s="72" t="s">
        <v>2530</v>
      </c>
      <c r="D1087" s="72" t="s">
        <v>260</v>
      </c>
      <c r="E1087" s="61" t="s">
        <v>2229</v>
      </c>
      <c r="F1087" s="61" t="s">
        <v>2230</v>
      </c>
      <c r="G1087" s="61" t="s">
        <v>44</v>
      </c>
      <c r="H1087" s="108" t="s">
        <v>45</v>
      </c>
      <c r="I1087" s="61" t="s">
        <v>53</v>
      </c>
      <c r="J1087" s="61" t="s">
        <v>57</v>
      </c>
    </row>
    <row r="1088" spans="1:10" s="125" customFormat="1" x14ac:dyDescent="0.2">
      <c r="A1088" s="64" t="s">
        <v>2533</v>
      </c>
      <c r="B1088" s="67"/>
      <c r="C1088" s="71" t="s">
        <v>2530</v>
      </c>
      <c r="D1088" s="71" t="s">
        <v>260</v>
      </c>
      <c r="E1088" s="58" t="s">
        <v>2229</v>
      </c>
      <c r="F1088" s="58" t="s">
        <v>2230</v>
      </c>
      <c r="G1088" s="58" t="s">
        <v>44</v>
      </c>
      <c r="H1088" s="57" t="s">
        <v>45</v>
      </c>
      <c r="I1088" s="58" t="s">
        <v>53</v>
      </c>
      <c r="J1088" s="58" t="s">
        <v>62</v>
      </c>
    </row>
    <row r="1089" spans="1:10" s="125" customFormat="1" x14ac:dyDescent="0.2">
      <c r="A1089" s="66" t="s">
        <v>2534</v>
      </c>
      <c r="B1089" s="80"/>
      <c r="C1089" s="72" t="s">
        <v>2535</v>
      </c>
      <c r="D1089" s="72" t="s">
        <v>1676</v>
      </c>
      <c r="E1089" s="61" t="s">
        <v>359</v>
      </c>
      <c r="F1089" s="61" t="s">
        <v>362</v>
      </c>
      <c r="G1089" s="61" t="s">
        <v>44</v>
      </c>
      <c r="H1089" s="108" t="s">
        <v>45</v>
      </c>
      <c r="I1089" s="61" t="s">
        <v>53</v>
      </c>
      <c r="J1089" s="61" t="s">
        <v>54</v>
      </c>
    </row>
    <row r="1090" spans="1:10" s="110" customFormat="1" x14ac:dyDescent="0.2">
      <c r="A1090" s="66" t="s">
        <v>2536</v>
      </c>
      <c r="B1090" s="80"/>
      <c r="C1090" s="72" t="s">
        <v>2535</v>
      </c>
      <c r="D1090" s="72" t="s">
        <v>1676</v>
      </c>
      <c r="E1090" s="61" t="s">
        <v>359</v>
      </c>
      <c r="F1090" s="61" t="s">
        <v>359</v>
      </c>
      <c r="G1090" s="61" t="s">
        <v>44</v>
      </c>
      <c r="H1090" s="108" t="s">
        <v>45</v>
      </c>
      <c r="I1090" s="61" t="s">
        <v>46</v>
      </c>
      <c r="J1090" s="61" t="s">
        <v>47</v>
      </c>
    </row>
    <row r="1091" spans="1:10" s="46" customFormat="1" x14ac:dyDescent="0.2">
      <c r="A1091" s="66" t="s">
        <v>2537</v>
      </c>
      <c r="B1091" s="80"/>
      <c r="C1091" s="72" t="s">
        <v>2538</v>
      </c>
      <c r="D1091" s="72" t="s">
        <v>42</v>
      </c>
      <c r="E1091" s="61" t="s">
        <v>119</v>
      </c>
      <c r="F1091" s="61" t="s">
        <v>120</v>
      </c>
      <c r="G1091" s="61" t="s">
        <v>44</v>
      </c>
      <c r="H1091" s="108" t="s">
        <v>45</v>
      </c>
      <c r="I1091" s="61" t="s">
        <v>53</v>
      </c>
      <c r="J1091" s="85" t="s">
        <v>54</v>
      </c>
    </row>
    <row r="1092" spans="1:10" s="59" customFormat="1" x14ac:dyDescent="0.2">
      <c r="A1092" s="64" t="s">
        <v>2539</v>
      </c>
      <c r="B1092" s="67" t="s">
        <v>2540</v>
      </c>
      <c r="C1092" s="71" t="s">
        <v>2538</v>
      </c>
      <c r="D1092" s="71" t="s">
        <v>42</v>
      </c>
      <c r="E1092" s="58" t="s">
        <v>119</v>
      </c>
      <c r="F1092" s="58" t="s">
        <v>120</v>
      </c>
      <c r="G1092" s="58" t="s">
        <v>44</v>
      </c>
      <c r="H1092" s="57" t="s">
        <v>45</v>
      </c>
      <c r="I1092" s="58" t="s">
        <v>53</v>
      </c>
      <c r="J1092" s="58" t="s">
        <v>57</v>
      </c>
    </row>
    <row r="1093" spans="1:10" s="59" customFormat="1" x14ac:dyDescent="0.2">
      <c r="A1093" s="556" t="s">
        <v>2541</v>
      </c>
      <c r="B1093" s="65"/>
      <c r="C1093" s="470" t="s">
        <v>2538</v>
      </c>
      <c r="D1093" s="470" t="s">
        <v>42</v>
      </c>
      <c r="E1093" s="387" t="s">
        <v>119</v>
      </c>
      <c r="F1093" s="387" t="s">
        <v>119</v>
      </c>
      <c r="G1093" s="387" t="s">
        <v>44</v>
      </c>
      <c r="H1093" s="568" t="s">
        <v>45</v>
      </c>
      <c r="I1093" s="387" t="s">
        <v>46</v>
      </c>
      <c r="J1093" s="387" t="s">
        <v>47</v>
      </c>
    </row>
    <row r="1094" spans="1:10" s="86" customFormat="1" x14ac:dyDescent="0.2">
      <c r="A1094" s="66" t="s">
        <v>2542</v>
      </c>
      <c r="B1094" s="80"/>
      <c r="C1094" s="72" t="s">
        <v>2538</v>
      </c>
      <c r="D1094" s="72" t="s">
        <v>42</v>
      </c>
      <c r="E1094" s="61" t="s">
        <v>119</v>
      </c>
      <c r="F1094" s="61" t="s">
        <v>120</v>
      </c>
      <c r="G1094" s="61" t="s">
        <v>44</v>
      </c>
      <c r="H1094" s="108" t="s">
        <v>45</v>
      </c>
      <c r="I1094" s="61" t="s">
        <v>53</v>
      </c>
      <c r="J1094" s="61" t="s">
        <v>62</v>
      </c>
    </row>
    <row r="1095" spans="1:10" s="86" customFormat="1" x14ac:dyDescent="0.2">
      <c r="A1095" s="67" t="s">
        <v>2543</v>
      </c>
      <c r="B1095" s="67"/>
      <c r="C1095" s="71" t="s">
        <v>2544</v>
      </c>
      <c r="D1095" s="71" t="s">
        <v>326</v>
      </c>
      <c r="E1095" s="58" t="s">
        <v>1162</v>
      </c>
      <c r="F1095" s="58" t="s">
        <v>1802</v>
      </c>
      <c r="G1095" s="58" t="s">
        <v>44</v>
      </c>
      <c r="H1095" s="57" t="s">
        <v>45</v>
      </c>
      <c r="I1095" s="58" t="s">
        <v>67</v>
      </c>
      <c r="J1095" s="58" t="s">
        <v>68</v>
      </c>
    </row>
    <row r="1096" spans="1:10" s="231" customFormat="1" x14ac:dyDescent="0.2">
      <c r="A1096" s="123" t="s">
        <v>2545</v>
      </c>
      <c r="B1096" s="123"/>
      <c r="C1096" s="91" t="s">
        <v>2544</v>
      </c>
      <c r="D1096" s="91" t="s">
        <v>326</v>
      </c>
      <c r="E1096" s="85" t="s">
        <v>1162</v>
      </c>
      <c r="F1096" s="85" t="s">
        <v>1163</v>
      </c>
      <c r="G1096" s="85" t="s">
        <v>44</v>
      </c>
      <c r="H1096" s="343" t="s">
        <v>45</v>
      </c>
      <c r="I1096" s="85" t="s">
        <v>53</v>
      </c>
      <c r="J1096" s="85" t="s">
        <v>54</v>
      </c>
    </row>
    <row r="1097" spans="1:10" s="250" customFormat="1" x14ac:dyDescent="0.2">
      <c r="A1097" s="123" t="s">
        <v>2546</v>
      </c>
      <c r="B1097" s="123"/>
      <c r="C1097" s="91" t="s">
        <v>2544</v>
      </c>
      <c r="D1097" s="91" t="s">
        <v>326</v>
      </c>
      <c r="E1097" s="85" t="s">
        <v>1162</v>
      </c>
      <c r="F1097" s="85" t="s">
        <v>1162</v>
      </c>
      <c r="G1097" s="85" t="s">
        <v>44</v>
      </c>
      <c r="H1097" s="85" t="s">
        <v>45</v>
      </c>
      <c r="I1097" s="85" t="s">
        <v>46</v>
      </c>
      <c r="J1097" s="85" t="s">
        <v>47</v>
      </c>
    </row>
    <row r="1098" spans="1:10" s="250" customFormat="1" x14ac:dyDescent="0.2">
      <c r="A1098" s="67" t="s">
        <v>2547</v>
      </c>
      <c r="B1098" s="67"/>
      <c r="C1098" s="71" t="s">
        <v>2544</v>
      </c>
      <c r="D1098" s="71" t="s">
        <v>326</v>
      </c>
      <c r="E1098" s="58" t="s">
        <v>1162</v>
      </c>
      <c r="F1098" s="58" t="s">
        <v>1802</v>
      </c>
      <c r="G1098" s="58" t="s">
        <v>44</v>
      </c>
      <c r="H1098" s="57" t="s">
        <v>45</v>
      </c>
      <c r="I1098" s="58" t="s">
        <v>67</v>
      </c>
      <c r="J1098" s="58" t="s">
        <v>300</v>
      </c>
    </row>
    <row r="1099" spans="1:10" s="231" customFormat="1" x14ac:dyDescent="0.2">
      <c r="A1099" s="80" t="s">
        <v>2548</v>
      </c>
      <c r="B1099" s="80"/>
      <c r="C1099" s="72" t="s">
        <v>2549</v>
      </c>
      <c r="D1099" s="72" t="s">
        <v>89</v>
      </c>
      <c r="E1099" s="61" t="s">
        <v>1525</v>
      </c>
      <c r="F1099" s="61" t="s">
        <v>2550</v>
      </c>
      <c r="G1099" s="61" t="s">
        <v>79</v>
      </c>
      <c r="H1099" s="108" t="s">
        <v>80</v>
      </c>
      <c r="I1099" s="61" t="s">
        <v>140</v>
      </c>
      <c r="J1099" s="61" t="s">
        <v>82</v>
      </c>
    </row>
    <row r="1100" spans="1:10" s="86" customFormat="1" x14ac:dyDescent="0.2">
      <c r="A1100" s="84" t="s">
        <v>2551</v>
      </c>
      <c r="B1100" s="84" t="s">
        <v>2552</v>
      </c>
      <c r="C1100" s="91" t="s">
        <v>2553</v>
      </c>
      <c r="D1100" s="91" t="s">
        <v>131</v>
      </c>
      <c r="E1100" s="85" t="s">
        <v>1283</v>
      </c>
      <c r="F1100" s="85" t="s">
        <v>1284</v>
      </c>
      <c r="G1100" s="58" t="s">
        <v>44</v>
      </c>
      <c r="H1100" s="57" t="s">
        <v>45</v>
      </c>
      <c r="I1100" s="58" t="s">
        <v>67</v>
      </c>
      <c r="J1100" s="85" t="s">
        <v>68</v>
      </c>
    </row>
    <row r="1101" spans="1:10" s="86" customFormat="1" x14ac:dyDescent="0.2">
      <c r="A1101" s="84" t="s">
        <v>2554</v>
      </c>
      <c r="B1101" s="80" t="s">
        <v>2555</v>
      </c>
      <c r="C1101" s="73" t="s">
        <v>2556</v>
      </c>
      <c r="D1101" s="73" t="s">
        <v>822</v>
      </c>
      <c r="E1101" s="74" t="s">
        <v>359</v>
      </c>
      <c r="F1101" s="74" t="s">
        <v>2557</v>
      </c>
      <c r="G1101" s="74" t="s">
        <v>44</v>
      </c>
      <c r="H1101" s="74" t="s">
        <v>45</v>
      </c>
      <c r="I1101" s="74" t="s">
        <v>67</v>
      </c>
      <c r="J1101" s="74" t="s">
        <v>68</v>
      </c>
    </row>
    <row r="1102" spans="1:10" s="86" customFormat="1" x14ac:dyDescent="0.2">
      <c r="A1102" s="84" t="s">
        <v>2558</v>
      </c>
      <c r="B1102" s="123"/>
      <c r="C1102" s="91" t="s">
        <v>2559</v>
      </c>
      <c r="D1102" s="91" t="s">
        <v>822</v>
      </c>
      <c r="E1102" s="85" t="s">
        <v>96</v>
      </c>
      <c r="F1102" s="85" t="s">
        <v>351</v>
      </c>
      <c r="G1102" s="85" t="s">
        <v>44</v>
      </c>
      <c r="H1102" s="343" t="s">
        <v>45</v>
      </c>
      <c r="I1102" s="85" t="s">
        <v>67</v>
      </c>
      <c r="J1102" s="85" t="s">
        <v>68</v>
      </c>
    </row>
    <row r="1103" spans="1:10" s="59" customFormat="1" x14ac:dyDescent="0.2">
      <c r="A1103" s="84" t="s">
        <v>2560</v>
      </c>
      <c r="B1103" s="123"/>
      <c r="C1103" s="91" t="s">
        <v>2559</v>
      </c>
      <c r="D1103" s="91" t="s">
        <v>822</v>
      </c>
      <c r="E1103" s="85" t="s">
        <v>96</v>
      </c>
      <c r="F1103" s="85" t="s">
        <v>96</v>
      </c>
      <c r="G1103" s="85" t="s">
        <v>44</v>
      </c>
      <c r="H1103" s="343" t="s">
        <v>45</v>
      </c>
      <c r="I1103" s="85" t="s">
        <v>46</v>
      </c>
      <c r="J1103" s="85" t="s">
        <v>47</v>
      </c>
    </row>
    <row r="1104" spans="1:10" s="59" customFormat="1" x14ac:dyDescent="0.2">
      <c r="A1104" s="84" t="s">
        <v>2561</v>
      </c>
      <c r="B1104" s="80" t="s">
        <v>2562</v>
      </c>
      <c r="C1104" s="73" t="s">
        <v>2563</v>
      </c>
      <c r="D1104" s="73" t="s">
        <v>350</v>
      </c>
      <c r="E1104" s="74" t="s">
        <v>575</v>
      </c>
      <c r="F1104" s="74" t="s">
        <v>2364</v>
      </c>
      <c r="G1104" s="74" t="s">
        <v>44</v>
      </c>
      <c r="H1104" s="74" t="s">
        <v>45</v>
      </c>
      <c r="I1104" s="74" t="s">
        <v>67</v>
      </c>
      <c r="J1104" s="74" t="s">
        <v>68</v>
      </c>
    </row>
    <row r="1105" spans="1:10" s="45" customFormat="1" x14ac:dyDescent="0.2">
      <c r="A1105" s="556" t="s">
        <v>2564</v>
      </c>
      <c r="B1105" s="65"/>
      <c r="C1105" s="470" t="s">
        <v>2565</v>
      </c>
      <c r="D1105" s="470" t="s">
        <v>104</v>
      </c>
      <c r="E1105" s="387" t="s">
        <v>2566</v>
      </c>
      <c r="F1105" s="387" t="s">
        <v>2566</v>
      </c>
      <c r="G1105" s="387" t="s">
        <v>44</v>
      </c>
      <c r="H1105" s="568" t="s">
        <v>45</v>
      </c>
      <c r="I1105" s="387" t="s">
        <v>46</v>
      </c>
      <c r="J1105" s="387" t="s">
        <v>47</v>
      </c>
    </row>
    <row r="1106" spans="1:10" s="59" customFormat="1" x14ac:dyDescent="0.2">
      <c r="A1106" s="66" t="s">
        <v>2567</v>
      </c>
      <c r="B1106" s="80"/>
      <c r="C1106" s="72" t="s">
        <v>2568</v>
      </c>
      <c r="D1106" s="72" t="s">
        <v>89</v>
      </c>
      <c r="E1106" s="61" t="s">
        <v>2569</v>
      </c>
      <c r="F1106" s="61" t="s">
        <v>2569</v>
      </c>
      <c r="G1106" s="61" t="s">
        <v>92</v>
      </c>
      <c r="H1106" s="108" t="s">
        <v>45</v>
      </c>
      <c r="I1106" s="61" t="s">
        <v>100</v>
      </c>
      <c r="J1106" s="61" t="s">
        <v>101</v>
      </c>
    </row>
    <row r="1107" spans="1:10" s="59" customFormat="1" x14ac:dyDescent="0.2">
      <c r="A1107" s="224" t="s">
        <v>2570</v>
      </c>
      <c r="B1107" s="80"/>
      <c r="C1107" s="197" t="s">
        <v>2571</v>
      </c>
      <c r="D1107" s="197" t="s">
        <v>405</v>
      </c>
      <c r="E1107" s="196" t="s">
        <v>2572</v>
      </c>
      <c r="F1107" s="196"/>
      <c r="G1107" s="196" t="s">
        <v>44</v>
      </c>
      <c r="H1107" s="238" t="s">
        <v>45</v>
      </c>
      <c r="I1107" s="196" t="s">
        <v>67</v>
      </c>
      <c r="J1107" s="196" t="s">
        <v>300</v>
      </c>
    </row>
    <row r="1108" spans="1:10" s="59" customFormat="1" x14ac:dyDescent="0.2">
      <c r="A1108" s="825" t="s">
        <v>2573</v>
      </c>
      <c r="B1108" s="123"/>
      <c r="C1108" s="91" t="s">
        <v>2574</v>
      </c>
      <c r="D1108" s="91" t="s">
        <v>89</v>
      </c>
      <c r="E1108" s="85" t="s">
        <v>2575</v>
      </c>
      <c r="F1108" s="85" t="s">
        <v>2576</v>
      </c>
      <c r="G1108" s="85" t="s">
        <v>44</v>
      </c>
      <c r="H1108" s="343" t="s">
        <v>45</v>
      </c>
      <c r="I1108" s="85" t="s">
        <v>745</v>
      </c>
      <c r="J1108" s="85" t="s">
        <v>746</v>
      </c>
    </row>
    <row r="1109" spans="1:10" s="86" customFormat="1" x14ac:dyDescent="0.2">
      <c r="A1109" s="825" t="s">
        <v>2577</v>
      </c>
      <c r="B1109" s="123"/>
      <c r="C1109" s="91" t="s">
        <v>2574</v>
      </c>
      <c r="D1109" s="91" t="s">
        <v>89</v>
      </c>
      <c r="E1109" s="85" t="s">
        <v>2575</v>
      </c>
      <c r="F1109" s="85" t="s">
        <v>2578</v>
      </c>
      <c r="G1109" s="85" t="s">
        <v>44</v>
      </c>
      <c r="H1109" s="343" t="s">
        <v>45</v>
      </c>
      <c r="I1109" s="85" t="s">
        <v>53</v>
      </c>
      <c r="J1109" s="85" t="s">
        <v>282</v>
      </c>
    </row>
    <row r="1110" spans="1:10" s="59" customFormat="1" x14ac:dyDescent="0.2">
      <c r="A1110" s="64" t="s">
        <v>2579</v>
      </c>
      <c r="B1110" s="67"/>
      <c r="C1110" s="71" t="s">
        <v>2580</v>
      </c>
      <c r="D1110" s="71" t="s">
        <v>1929</v>
      </c>
      <c r="E1110" s="58" t="s">
        <v>2581</v>
      </c>
      <c r="F1110" s="58" t="s">
        <v>2582</v>
      </c>
      <c r="G1110" s="58" t="s">
        <v>44</v>
      </c>
      <c r="H1110" s="58" t="s">
        <v>914</v>
      </c>
      <c r="I1110" s="58" t="s">
        <v>67</v>
      </c>
      <c r="J1110" s="58" t="s">
        <v>68</v>
      </c>
    </row>
    <row r="1111" spans="1:10" s="59" customFormat="1" x14ac:dyDescent="0.2">
      <c r="A1111" s="84" t="s">
        <v>2583</v>
      </c>
      <c r="B1111" s="80" t="s">
        <v>2584</v>
      </c>
      <c r="C1111" s="73" t="s">
        <v>2580</v>
      </c>
      <c r="D1111" s="73" t="s">
        <v>1929</v>
      </c>
      <c r="E1111" s="74" t="s">
        <v>2581</v>
      </c>
      <c r="F1111" s="74" t="s">
        <v>2501</v>
      </c>
      <c r="G1111" s="74" t="s">
        <v>44</v>
      </c>
      <c r="H1111" s="74" t="s">
        <v>914</v>
      </c>
      <c r="I1111" s="74" t="s">
        <v>2023</v>
      </c>
      <c r="J1111" s="74" t="s">
        <v>2024</v>
      </c>
    </row>
    <row r="1112" spans="1:10" s="86" customFormat="1" x14ac:dyDescent="0.2">
      <c r="A1112" s="66" t="s">
        <v>2585</v>
      </c>
      <c r="B1112" s="80" t="s">
        <v>2584</v>
      </c>
      <c r="C1112" s="73" t="s">
        <v>2580</v>
      </c>
      <c r="D1112" s="73" t="s">
        <v>1929</v>
      </c>
      <c r="E1112" s="74" t="s">
        <v>2581</v>
      </c>
      <c r="F1112" s="74" t="s">
        <v>2501</v>
      </c>
      <c r="G1112" s="74" t="s">
        <v>44</v>
      </c>
      <c r="H1112" s="74" t="s">
        <v>914</v>
      </c>
      <c r="I1112" s="74" t="s">
        <v>745</v>
      </c>
      <c r="J1112" s="74" t="s">
        <v>746</v>
      </c>
    </row>
    <row r="1113" spans="1:10" s="46" customFormat="1" x14ac:dyDescent="0.2">
      <c r="A1113" s="64" t="s">
        <v>2586</v>
      </c>
      <c r="B1113" s="67"/>
      <c r="C1113" s="71" t="s">
        <v>2580</v>
      </c>
      <c r="D1113" s="71" t="s">
        <v>1929</v>
      </c>
      <c r="E1113" s="58" t="s">
        <v>2581</v>
      </c>
      <c r="F1113" s="58" t="s">
        <v>2582</v>
      </c>
      <c r="G1113" s="58" t="s">
        <v>44</v>
      </c>
      <c r="H1113" s="58" t="s">
        <v>914</v>
      </c>
      <c r="I1113" s="58" t="s">
        <v>67</v>
      </c>
      <c r="J1113" s="58" t="s">
        <v>300</v>
      </c>
    </row>
    <row r="1114" spans="1:10" s="46" customFormat="1" x14ac:dyDescent="0.2">
      <c r="A1114" s="84" t="s">
        <v>2587</v>
      </c>
      <c r="B1114" s="123"/>
      <c r="C1114" s="91" t="s">
        <v>2580</v>
      </c>
      <c r="D1114" s="91" t="s">
        <v>1929</v>
      </c>
      <c r="E1114" s="85" t="s">
        <v>2500</v>
      </c>
      <c r="F1114" s="85" t="s">
        <v>2501</v>
      </c>
      <c r="G1114" s="85" t="s">
        <v>44</v>
      </c>
      <c r="H1114" s="343" t="s">
        <v>253</v>
      </c>
      <c r="I1114" s="85" t="s">
        <v>745</v>
      </c>
      <c r="J1114" s="85" t="s">
        <v>746</v>
      </c>
    </row>
    <row r="1115" spans="1:10" s="86" customFormat="1" x14ac:dyDescent="0.2">
      <c r="A1115" s="112" t="s">
        <v>2588</v>
      </c>
      <c r="B1115" s="80" t="s">
        <v>2589</v>
      </c>
      <c r="C1115" s="112" t="s">
        <v>2590</v>
      </c>
      <c r="D1115" s="116" t="s">
        <v>412</v>
      </c>
      <c r="E1115" s="111" t="s">
        <v>2591</v>
      </c>
      <c r="F1115" s="111" t="s">
        <v>2591</v>
      </c>
      <c r="G1115" s="111" t="s">
        <v>44</v>
      </c>
      <c r="H1115" s="111" t="s">
        <v>45</v>
      </c>
      <c r="I1115" s="111" t="s">
        <v>46</v>
      </c>
      <c r="J1115" s="111" t="s">
        <v>47</v>
      </c>
    </row>
    <row r="1116" spans="1:10" s="86" customFormat="1" x14ac:dyDescent="0.2">
      <c r="A1116" s="112" t="s">
        <v>2592</v>
      </c>
      <c r="B1116" s="80" t="s">
        <v>2593</v>
      </c>
      <c r="C1116" s="112" t="s">
        <v>2594</v>
      </c>
      <c r="D1116" s="113" t="s">
        <v>412</v>
      </c>
      <c r="E1116" s="117" t="s">
        <v>2591</v>
      </c>
      <c r="F1116" s="117" t="s">
        <v>2591</v>
      </c>
      <c r="G1116" s="117" t="s">
        <v>44</v>
      </c>
      <c r="H1116" s="117" t="s">
        <v>45</v>
      </c>
      <c r="I1116" s="117" t="s">
        <v>46</v>
      </c>
      <c r="J1116" s="117" t="s">
        <v>47</v>
      </c>
    </row>
    <row r="1117" spans="1:10" s="86" customFormat="1" x14ac:dyDescent="0.2">
      <c r="A1117" s="495" t="s">
        <v>2595</v>
      </c>
      <c r="B1117" s="123"/>
      <c r="C1117" s="380" t="s">
        <v>2596</v>
      </c>
      <c r="D1117" s="280" t="s">
        <v>485</v>
      </c>
      <c r="E1117" s="549" t="s">
        <v>2597</v>
      </c>
      <c r="F1117" s="549" t="s">
        <v>2597</v>
      </c>
      <c r="G1117" s="549" t="s">
        <v>44</v>
      </c>
      <c r="H1117" s="673" t="s">
        <v>45</v>
      </c>
      <c r="I1117" s="549" t="s">
        <v>46</v>
      </c>
      <c r="J1117" s="549" t="s">
        <v>47</v>
      </c>
    </row>
    <row r="1118" spans="1:10" s="86" customFormat="1" x14ac:dyDescent="0.2">
      <c r="A1118" s="123" t="s">
        <v>2598</v>
      </c>
      <c r="B1118" s="123"/>
      <c r="C1118" s="124" t="s">
        <v>2599</v>
      </c>
      <c r="D1118" s="91" t="s">
        <v>485</v>
      </c>
      <c r="E1118" s="282" t="s">
        <v>343</v>
      </c>
      <c r="F1118" s="282" t="s">
        <v>343</v>
      </c>
      <c r="G1118" s="282" t="s">
        <v>44</v>
      </c>
      <c r="H1118" s="473" t="s">
        <v>45</v>
      </c>
      <c r="I1118" s="282" t="s">
        <v>46</v>
      </c>
      <c r="J1118" s="282" t="s">
        <v>47</v>
      </c>
    </row>
    <row r="1119" spans="1:10" s="46" customFormat="1" x14ac:dyDescent="0.2">
      <c r="A1119" s="495" t="s">
        <v>2600</v>
      </c>
      <c r="B1119" s="80"/>
      <c r="C1119" s="380" t="s">
        <v>2601</v>
      </c>
      <c r="D1119" s="280" t="s">
        <v>485</v>
      </c>
      <c r="E1119" s="549" t="s">
        <v>2602</v>
      </c>
      <c r="F1119" s="549" t="s">
        <v>2602</v>
      </c>
      <c r="G1119" s="549" t="s">
        <v>44</v>
      </c>
      <c r="H1119" s="673" t="s">
        <v>45</v>
      </c>
      <c r="I1119" s="549" t="s">
        <v>46</v>
      </c>
      <c r="J1119" s="549" t="s">
        <v>47</v>
      </c>
    </row>
    <row r="1120" spans="1:10" s="86" customFormat="1" x14ac:dyDescent="0.2">
      <c r="A1120" s="184" t="s">
        <v>2603</v>
      </c>
      <c r="B1120" s="80"/>
      <c r="C1120" s="72" t="s">
        <v>2604</v>
      </c>
      <c r="D1120" s="72" t="s">
        <v>89</v>
      </c>
      <c r="E1120" s="61" t="s">
        <v>2123</v>
      </c>
      <c r="F1120" s="61" t="s">
        <v>2605</v>
      </c>
      <c r="G1120" s="61" t="s">
        <v>92</v>
      </c>
      <c r="H1120" s="108" t="s">
        <v>45</v>
      </c>
      <c r="I1120" s="61" t="s">
        <v>745</v>
      </c>
      <c r="J1120" s="61" t="s">
        <v>746</v>
      </c>
    </row>
    <row r="1121" spans="1:10" s="59" customFormat="1" x14ac:dyDescent="0.2">
      <c r="A1121" s="199" t="s">
        <v>2606</v>
      </c>
      <c r="B1121" s="80"/>
      <c r="C1121" s="204" t="s">
        <v>2607</v>
      </c>
      <c r="D1121" s="204" t="s">
        <v>540</v>
      </c>
      <c r="E1121" s="130" t="s">
        <v>1912</v>
      </c>
      <c r="F1121" s="130" t="s">
        <v>1912</v>
      </c>
      <c r="G1121" s="130" t="s">
        <v>44</v>
      </c>
      <c r="H1121" s="218" t="s">
        <v>253</v>
      </c>
      <c r="I1121" s="130" t="s">
        <v>254</v>
      </c>
      <c r="J1121" s="130" t="s">
        <v>255</v>
      </c>
    </row>
    <row r="1122" spans="1:10" s="86" customFormat="1" x14ac:dyDescent="0.2">
      <c r="A1122" s="224" t="s">
        <v>2608</v>
      </c>
      <c r="B1122" s="80"/>
      <c r="C1122" s="262" t="s">
        <v>2607</v>
      </c>
      <c r="D1122" s="262" t="s">
        <v>540</v>
      </c>
      <c r="E1122" s="196" t="s">
        <v>1912</v>
      </c>
      <c r="F1122" s="196" t="s">
        <v>1912</v>
      </c>
      <c r="G1122" s="196" t="s">
        <v>44</v>
      </c>
      <c r="H1122" s="238" t="s">
        <v>253</v>
      </c>
      <c r="I1122" s="196" t="s">
        <v>254</v>
      </c>
      <c r="J1122" s="196" t="s">
        <v>255</v>
      </c>
    </row>
    <row r="1123" spans="1:10" s="46" customFormat="1" x14ac:dyDescent="0.2">
      <c r="A1123" s="303" t="s">
        <v>2609</v>
      </c>
      <c r="B1123" s="80"/>
      <c r="C1123" s="303" t="s">
        <v>2610</v>
      </c>
      <c r="D1123" s="262" t="s">
        <v>540</v>
      </c>
      <c r="E1123" s="196" t="s">
        <v>1912</v>
      </c>
      <c r="F1123" s="196" t="s">
        <v>1912</v>
      </c>
      <c r="G1123" s="196" t="s">
        <v>92</v>
      </c>
      <c r="H1123" s="61" t="s">
        <v>172</v>
      </c>
      <c r="I1123" s="196" t="s">
        <v>173</v>
      </c>
      <c r="J1123" s="196" t="s">
        <v>174</v>
      </c>
    </row>
    <row r="1124" spans="1:10" s="119" customFormat="1" x14ac:dyDescent="0.2">
      <c r="A1124" s="301" t="s">
        <v>2611</v>
      </c>
      <c r="B1124" s="67"/>
      <c r="C1124" s="83" t="s">
        <v>2612</v>
      </c>
      <c r="D1124" s="83" t="s">
        <v>287</v>
      </c>
      <c r="E1124" s="58" t="s">
        <v>359</v>
      </c>
      <c r="F1124" s="58" t="s">
        <v>362</v>
      </c>
      <c r="G1124" s="58" t="s">
        <v>44</v>
      </c>
      <c r="H1124" s="57" t="s">
        <v>45</v>
      </c>
      <c r="I1124" s="58" t="s">
        <v>53</v>
      </c>
      <c r="J1124" s="58" t="s">
        <v>54</v>
      </c>
    </row>
    <row r="1125" spans="1:10" s="125" customFormat="1" x14ac:dyDescent="0.2">
      <c r="A1125" s="63" t="s">
        <v>2613</v>
      </c>
      <c r="B1125" s="80" t="s">
        <v>2614</v>
      </c>
      <c r="C1125" s="73" t="s">
        <v>2615</v>
      </c>
      <c r="D1125" s="73" t="s">
        <v>350</v>
      </c>
      <c r="E1125" s="74" t="s">
        <v>1276</v>
      </c>
      <c r="F1125" s="74" t="s">
        <v>1276</v>
      </c>
      <c r="G1125" s="74" t="s">
        <v>44</v>
      </c>
      <c r="H1125" s="74" t="s">
        <v>45</v>
      </c>
      <c r="I1125" s="74" t="s">
        <v>46</v>
      </c>
      <c r="J1125" s="74" t="s">
        <v>47</v>
      </c>
    </row>
    <row r="1126" spans="1:10" s="119" customFormat="1" x14ac:dyDescent="0.2">
      <c r="A1126" s="184" t="s">
        <v>2616</v>
      </c>
      <c r="B1126" s="80"/>
      <c r="C1126" s="72" t="s">
        <v>2615</v>
      </c>
      <c r="D1126" s="72" t="s">
        <v>350</v>
      </c>
      <c r="E1126" s="61" t="s">
        <v>1276</v>
      </c>
      <c r="F1126" s="61" t="s">
        <v>1277</v>
      </c>
      <c r="G1126" s="61" t="s">
        <v>44</v>
      </c>
      <c r="H1126" s="61" t="s">
        <v>45</v>
      </c>
      <c r="I1126" s="61" t="s">
        <v>53</v>
      </c>
      <c r="J1126" s="61" t="s">
        <v>54</v>
      </c>
    </row>
    <row r="1127" spans="1:10" s="278" customFormat="1" x14ac:dyDescent="0.2">
      <c r="A1127" s="184" t="s">
        <v>2617</v>
      </c>
      <c r="B1127" s="80"/>
      <c r="C1127" s="72" t="s">
        <v>2615</v>
      </c>
      <c r="D1127" s="72" t="s">
        <v>350</v>
      </c>
      <c r="E1127" s="61" t="s">
        <v>1276</v>
      </c>
      <c r="F1127" s="61" t="s">
        <v>1276</v>
      </c>
      <c r="G1127" s="61" t="s">
        <v>44</v>
      </c>
      <c r="H1127" s="61" t="s">
        <v>45</v>
      </c>
      <c r="I1127" s="61" t="s">
        <v>46</v>
      </c>
      <c r="J1127" s="61" t="s">
        <v>47</v>
      </c>
    </row>
    <row r="1128" spans="1:10" s="125" customFormat="1" x14ac:dyDescent="0.2">
      <c r="A1128" s="184" t="s">
        <v>2618</v>
      </c>
      <c r="B1128" s="80"/>
      <c r="C1128" s="72" t="s">
        <v>2615</v>
      </c>
      <c r="D1128" s="72" t="s">
        <v>350</v>
      </c>
      <c r="E1128" s="61" t="s">
        <v>1276</v>
      </c>
      <c r="F1128" s="61" t="s">
        <v>1277</v>
      </c>
      <c r="G1128" s="61" t="s">
        <v>44</v>
      </c>
      <c r="H1128" s="61" t="s">
        <v>45</v>
      </c>
      <c r="I1128" s="61" t="s">
        <v>53</v>
      </c>
      <c r="J1128" s="61" t="s">
        <v>62</v>
      </c>
    </row>
    <row r="1129" spans="1:10" s="86" customFormat="1" x14ac:dyDescent="0.2">
      <c r="A1129" s="184" t="s">
        <v>2619</v>
      </c>
      <c r="B1129" s="80"/>
      <c r="C1129" s="72" t="s">
        <v>2620</v>
      </c>
      <c r="D1129" s="72" t="s">
        <v>350</v>
      </c>
      <c r="E1129" s="61" t="s">
        <v>1276</v>
      </c>
      <c r="F1129" s="61" t="s">
        <v>1276</v>
      </c>
      <c r="G1129" s="61" t="s">
        <v>92</v>
      </c>
      <c r="H1129" s="61" t="s">
        <v>172</v>
      </c>
      <c r="I1129" s="170" t="s">
        <v>173</v>
      </c>
      <c r="J1129" s="170" t="s">
        <v>174</v>
      </c>
    </row>
    <row r="1130" spans="1:10" s="86" customFormat="1" x14ac:dyDescent="0.2">
      <c r="A1130" s="199" t="s">
        <v>2621</v>
      </c>
      <c r="B1130" s="80"/>
      <c r="C1130" s="204" t="s">
        <v>2622</v>
      </c>
      <c r="D1130" s="204" t="s">
        <v>540</v>
      </c>
      <c r="E1130" s="130" t="s">
        <v>541</v>
      </c>
      <c r="F1130" s="130" t="s">
        <v>541</v>
      </c>
      <c r="G1130" s="130" t="s">
        <v>44</v>
      </c>
      <c r="H1130" s="218" t="s">
        <v>253</v>
      </c>
      <c r="I1130" s="130" t="s">
        <v>254</v>
      </c>
      <c r="J1130" s="130" t="s">
        <v>255</v>
      </c>
    </row>
    <row r="1131" spans="1:10" s="86" customFormat="1" x14ac:dyDescent="0.2">
      <c r="A1131" s="224" t="s">
        <v>2623</v>
      </c>
      <c r="B1131" s="80"/>
      <c r="C1131" s="262" t="s">
        <v>2622</v>
      </c>
      <c r="D1131" s="262" t="s">
        <v>540</v>
      </c>
      <c r="E1131" s="196" t="s">
        <v>541</v>
      </c>
      <c r="F1131" s="196" t="s">
        <v>541</v>
      </c>
      <c r="G1131" s="196" t="s">
        <v>44</v>
      </c>
      <c r="H1131" s="238" t="s">
        <v>253</v>
      </c>
      <c r="I1131" s="196" t="s">
        <v>254</v>
      </c>
      <c r="J1131" s="196" t="s">
        <v>255</v>
      </c>
    </row>
    <row r="1132" spans="1:10" s="86" customFormat="1" x14ac:dyDescent="0.2">
      <c r="A1132" s="303" t="s">
        <v>2624</v>
      </c>
      <c r="B1132" s="80"/>
      <c r="C1132" s="303" t="s">
        <v>2625</v>
      </c>
      <c r="D1132" s="262" t="s">
        <v>540</v>
      </c>
      <c r="E1132" s="185" t="s">
        <v>319</v>
      </c>
      <c r="F1132" s="196" t="s">
        <v>541</v>
      </c>
      <c r="G1132" s="196" t="s">
        <v>92</v>
      </c>
      <c r="H1132" s="61" t="s">
        <v>172</v>
      </c>
      <c r="I1132" s="196" t="s">
        <v>173</v>
      </c>
      <c r="J1132" s="196" t="s">
        <v>174</v>
      </c>
    </row>
    <row r="1133" spans="1:10" s="86" customFormat="1" x14ac:dyDescent="0.2">
      <c r="A1133" s="224" t="s">
        <v>2626</v>
      </c>
      <c r="B1133" s="80"/>
      <c r="C1133" s="262" t="s">
        <v>2627</v>
      </c>
      <c r="D1133" s="262" t="s">
        <v>540</v>
      </c>
      <c r="E1133" s="196" t="s">
        <v>968</v>
      </c>
      <c r="F1133" s="196" t="s">
        <v>968</v>
      </c>
      <c r="G1133" s="196" t="s">
        <v>44</v>
      </c>
      <c r="H1133" s="238" t="s">
        <v>253</v>
      </c>
      <c r="I1133" s="196" t="s">
        <v>254</v>
      </c>
      <c r="J1133" s="196" t="s">
        <v>255</v>
      </c>
    </row>
    <row r="1134" spans="1:10" s="86" customFormat="1" x14ac:dyDescent="0.2">
      <c r="A1134" s="199" t="s">
        <v>2626</v>
      </c>
      <c r="B1134" s="80"/>
      <c r="C1134" s="204" t="s">
        <v>2627</v>
      </c>
      <c r="D1134" s="204" t="s">
        <v>540</v>
      </c>
      <c r="E1134" s="130" t="s">
        <v>968</v>
      </c>
      <c r="F1134" s="130" t="s">
        <v>968</v>
      </c>
      <c r="G1134" s="130" t="s">
        <v>44</v>
      </c>
      <c r="H1134" s="218" t="s">
        <v>253</v>
      </c>
      <c r="I1134" s="130" t="s">
        <v>254</v>
      </c>
      <c r="J1134" s="130" t="s">
        <v>255</v>
      </c>
    </row>
    <row r="1135" spans="1:10" s="59" customFormat="1" x14ac:dyDescent="0.2">
      <c r="A1135" s="84" t="s">
        <v>2628</v>
      </c>
      <c r="B1135" s="80" t="s">
        <v>2629</v>
      </c>
      <c r="C1135" s="73" t="s">
        <v>2630</v>
      </c>
      <c r="D1135" s="73" t="s">
        <v>350</v>
      </c>
      <c r="E1135" s="74" t="s">
        <v>96</v>
      </c>
      <c r="F1135" s="74" t="s">
        <v>96</v>
      </c>
      <c r="G1135" s="74" t="s">
        <v>44</v>
      </c>
      <c r="H1135" s="74" t="s">
        <v>45</v>
      </c>
      <c r="I1135" s="74" t="s">
        <v>46</v>
      </c>
      <c r="J1135" s="74" t="s">
        <v>47</v>
      </c>
    </row>
    <row r="1136" spans="1:10" s="125" customFormat="1" x14ac:dyDescent="0.2">
      <c r="A1136" s="64" t="s">
        <v>2631</v>
      </c>
      <c r="B1136" s="80"/>
      <c r="C1136" s="71" t="s">
        <v>2632</v>
      </c>
      <c r="D1136" s="71" t="s">
        <v>338</v>
      </c>
      <c r="E1136" s="58" t="s">
        <v>359</v>
      </c>
      <c r="F1136" s="493" t="s">
        <v>359</v>
      </c>
      <c r="G1136" s="58" t="s">
        <v>44</v>
      </c>
      <c r="H1136" s="57" t="s">
        <v>45</v>
      </c>
      <c r="I1136" s="58" t="s">
        <v>46</v>
      </c>
      <c r="J1136" s="58" t="s">
        <v>47</v>
      </c>
    </row>
    <row r="1137" spans="1:10" s="46" customFormat="1" x14ac:dyDescent="0.2">
      <c r="A1137" s="84" t="s">
        <v>2633</v>
      </c>
      <c r="B1137" s="80" t="s">
        <v>2634</v>
      </c>
      <c r="C1137" s="73" t="s">
        <v>2635</v>
      </c>
      <c r="D1137" s="73" t="s">
        <v>271</v>
      </c>
      <c r="E1137" s="74" t="s">
        <v>529</v>
      </c>
      <c r="F1137" s="74" t="s">
        <v>530</v>
      </c>
      <c r="G1137" s="74" t="s">
        <v>44</v>
      </c>
      <c r="H1137" s="74" t="s">
        <v>914</v>
      </c>
      <c r="I1137" s="74" t="s">
        <v>53</v>
      </c>
      <c r="J1137" s="74" t="s">
        <v>54</v>
      </c>
    </row>
    <row r="1138" spans="1:10" s="92" customFormat="1" x14ac:dyDescent="0.2">
      <c r="A1138" s="68" t="s">
        <v>2636</v>
      </c>
      <c r="B1138" s="80" t="s">
        <v>2637</v>
      </c>
      <c r="C1138" s="73" t="s">
        <v>2638</v>
      </c>
      <c r="D1138" s="73" t="s">
        <v>271</v>
      </c>
      <c r="E1138" s="74" t="s">
        <v>617</v>
      </c>
      <c r="F1138" s="74" t="s">
        <v>530</v>
      </c>
      <c r="G1138" s="74" t="s">
        <v>44</v>
      </c>
      <c r="H1138" s="74" t="s">
        <v>45</v>
      </c>
      <c r="I1138" s="74" t="s">
        <v>53</v>
      </c>
      <c r="J1138" s="74" t="s">
        <v>54</v>
      </c>
    </row>
    <row r="1139" spans="1:10" s="60" customFormat="1" x14ac:dyDescent="0.2">
      <c r="A1139" s="66" t="s">
        <v>2639</v>
      </c>
      <c r="B1139" s="80"/>
      <c r="C1139" s="72" t="s">
        <v>2638</v>
      </c>
      <c r="D1139" s="72" t="s">
        <v>271</v>
      </c>
      <c r="E1139" s="61" t="s">
        <v>617</v>
      </c>
      <c r="F1139" s="61" t="s">
        <v>530</v>
      </c>
      <c r="G1139" s="61" t="s">
        <v>92</v>
      </c>
      <c r="H1139" s="61" t="s">
        <v>45</v>
      </c>
      <c r="I1139" s="61" t="s">
        <v>46</v>
      </c>
      <c r="J1139" s="61" t="s">
        <v>47</v>
      </c>
    </row>
    <row r="1140" spans="1:10" s="60" customFormat="1" x14ac:dyDescent="0.2">
      <c r="A1140" s="199" t="s">
        <v>2640</v>
      </c>
      <c r="B1140" s="80"/>
      <c r="C1140" s="204" t="s">
        <v>2641</v>
      </c>
      <c r="D1140" s="204" t="s">
        <v>540</v>
      </c>
      <c r="E1140" s="130" t="s">
        <v>541</v>
      </c>
      <c r="F1140" s="130" t="s">
        <v>541</v>
      </c>
      <c r="G1140" s="130" t="s">
        <v>44</v>
      </c>
      <c r="H1140" s="218" t="s">
        <v>253</v>
      </c>
      <c r="I1140" s="130" t="s">
        <v>254</v>
      </c>
      <c r="J1140" s="130" t="s">
        <v>255</v>
      </c>
    </row>
    <row r="1141" spans="1:10" s="59" customFormat="1" x14ac:dyDescent="0.2">
      <c r="A1141" s="224" t="s">
        <v>2642</v>
      </c>
      <c r="B1141" s="80"/>
      <c r="C1141" s="262" t="s">
        <v>2641</v>
      </c>
      <c r="D1141" s="262" t="s">
        <v>540</v>
      </c>
      <c r="E1141" s="196" t="s">
        <v>541</v>
      </c>
      <c r="F1141" s="196" t="s">
        <v>541</v>
      </c>
      <c r="G1141" s="196" t="s">
        <v>44</v>
      </c>
      <c r="H1141" s="238" t="s">
        <v>253</v>
      </c>
      <c r="I1141" s="196" t="s">
        <v>254</v>
      </c>
      <c r="J1141" s="196" t="s">
        <v>255</v>
      </c>
    </row>
    <row r="1142" spans="1:10" s="60" customFormat="1" x14ac:dyDescent="0.2">
      <c r="A1142" s="934" t="s">
        <v>2643</v>
      </c>
      <c r="B1142" s="80"/>
      <c r="C1142" s="303" t="s">
        <v>2644</v>
      </c>
      <c r="D1142" s="262" t="s">
        <v>540</v>
      </c>
      <c r="E1142" s="196" t="s">
        <v>541</v>
      </c>
      <c r="F1142" s="196" t="s">
        <v>541</v>
      </c>
      <c r="G1142" s="196" t="s">
        <v>92</v>
      </c>
      <c r="H1142" s="61" t="s">
        <v>172</v>
      </c>
      <c r="I1142" s="196" t="s">
        <v>173</v>
      </c>
      <c r="J1142" s="196" t="s">
        <v>174</v>
      </c>
    </row>
    <row r="1143" spans="1:10" s="216" customFormat="1" x14ac:dyDescent="0.2">
      <c r="A1143" s="132" t="s">
        <v>2645</v>
      </c>
      <c r="B1143" s="80" t="s">
        <v>2646</v>
      </c>
      <c r="C1143" s="73" t="s">
        <v>2647</v>
      </c>
      <c r="D1143" s="73" t="s">
        <v>260</v>
      </c>
      <c r="E1143" s="74" t="s">
        <v>1047</v>
      </c>
      <c r="F1143" s="74" t="s">
        <v>1050</v>
      </c>
      <c r="G1143" s="74" t="s">
        <v>44</v>
      </c>
      <c r="H1143" s="74" t="s">
        <v>45</v>
      </c>
      <c r="I1143" s="74" t="s">
        <v>53</v>
      </c>
      <c r="J1143" s="74" t="s">
        <v>54</v>
      </c>
    </row>
    <row r="1144" spans="1:10" s="86" customFormat="1" x14ac:dyDescent="0.2">
      <c r="A1144" s="132" t="s">
        <v>2648</v>
      </c>
      <c r="B1144" s="80" t="s">
        <v>2649</v>
      </c>
      <c r="C1144" s="73" t="s">
        <v>2650</v>
      </c>
      <c r="D1144" s="73" t="s">
        <v>260</v>
      </c>
      <c r="E1144" s="74" t="s">
        <v>1047</v>
      </c>
      <c r="F1144" s="74" t="s">
        <v>1050</v>
      </c>
      <c r="G1144" s="74" t="s">
        <v>44</v>
      </c>
      <c r="H1144" s="74" t="s">
        <v>45</v>
      </c>
      <c r="I1144" s="74" t="s">
        <v>53</v>
      </c>
      <c r="J1144" s="74" t="s">
        <v>54</v>
      </c>
    </row>
    <row r="1145" spans="1:10" s="86" customFormat="1" x14ac:dyDescent="0.2">
      <c r="A1145" s="132" t="s">
        <v>2651</v>
      </c>
      <c r="B1145" s="80" t="s">
        <v>2652</v>
      </c>
      <c r="C1145" s="73" t="s">
        <v>2653</v>
      </c>
      <c r="D1145" s="73" t="s">
        <v>260</v>
      </c>
      <c r="E1145" s="74" t="s">
        <v>1047</v>
      </c>
      <c r="F1145" s="74" t="s">
        <v>1050</v>
      </c>
      <c r="G1145" s="74" t="s">
        <v>44</v>
      </c>
      <c r="H1145" s="74" t="s">
        <v>45</v>
      </c>
      <c r="I1145" s="74" t="s">
        <v>53</v>
      </c>
      <c r="J1145" s="74" t="s">
        <v>54</v>
      </c>
    </row>
    <row r="1146" spans="1:10" s="59" customFormat="1" x14ac:dyDescent="0.2">
      <c r="A1146" s="132" t="s">
        <v>2654</v>
      </c>
      <c r="B1146" s="80" t="s">
        <v>2655</v>
      </c>
      <c r="C1146" s="73" t="s">
        <v>2656</v>
      </c>
      <c r="D1146" s="73" t="s">
        <v>260</v>
      </c>
      <c r="E1146" s="74" t="s">
        <v>1047</v>
      </c>
      <c r="F1146" s="74" t="s">
        <v>1050</v>
      </c>
      <c r="G1146" s="74" t="s">
        <v>44</v>
      </c>
      <c r="H1146" s="74" t="s">
        <v>45</v>
      </c>
      <c r="I1146" s="74" t="s">
        <v>53</v>
      </c>
      <c r="J1146" s="74" t="s">
        <v>54</v>
      </c>
    </row>
    <row r="1147" spans="1:10" s="86" customFormat="1" x14ac:dyDescent="0.2">
      <c r="A1147" s="744" t="s">
        <v>2657</v>
      </c>
      <c r="B1147" s="80"/>
      <c r="C1147" s="158" t="s">
        <v>2658</v>
      </c>
      <c r="D1147" s="158" t="s">
        <v>586</v>
      </c>
      <c r="E1147" s="157" t="s">
        <v>455</v>
      </c>
      <c r="F1147" s="157" t="s">
        <v>455</v>
      </c>
      <c r="G1147" s="157" t="s">
        <v>651</v>
      </c>
      <c r="H1147" s="157" t="s">
        <v>45</v>
      </c>
      <c r="I1147" s="157" t="s">
        <v>46</v>
      </c>
      <c r="J1147" s="157" t="s">
        <v>47</v>
      </c>
    </row>
    <row r="1148" spans="1:10" s="86" customFormat="1" x14ac:dyDescent="0.2">
      <c r="A1148" s="974" t="s">
        <v>2659</v>
      </c>
      <c r="B1148" s="123"/>
      <c r="C1148" s="91" t="s">
        <v>2660</v>
      </c>
      <c r="D1148" s="91" t="s">
        <v>586</v>
      </c>
      <c r="E1148" s="85" t="s">
        <v>455</v>
      </c>
      <c r="F1148" s="85" t="s">
        <v>641</v>
      </c>
      <c r="G1148" s="85" t="s">
        <v>44</v>
      </c>
      <c r="H1148" s="85" t="s">
        <v>45</v>
      </c>
      <c r="I1148" s="85" t="s">
        <v>53</v>
      </c>
      <c r="J1148" s="85" t="s">
        <v>54</v>
      </c>
    </row>
    <row r="1149" spans="1:10" s="59" customFormat="1" x14ac:dyDescent="0.2">
      <c r="A1149" s="698" t="s">
        <v>2661</v>
      </c>
      <c r="B1149" s="123"/>
      <c r="C1149" s="91" t="s">
        <v>2662</v>
      </c>
      <c r="D1149" s="91" t="s">
        <v>412</v>
      </c>
      <c r="E1149" s="85" t="s">
        <v>96</v>
      </c>
      <c r="F1149" s="85" t="s">
        <v>96</v>
      </c>
      <c r="G1149" s="85" t="s">
        <v>44</v>
      </c>
      <c r="H1149" s="85" t="s">
        <v>45</v>
      </c>
      <c r="I1149" s="85" t="s">
        <v>46</v>
      </c>
      <c r="J1149" s="85" t="s">
        <v>47</v>
      </c>
    </row>
    <row r="1150" spans="1:10" s="86" customFormat="1" x14ac:dyDescent="0.2">
      <c r="A1150" s="70" t="s">
        <v>2663</v>
      </c>
      <c r="B1150" s="80"/>
      <c r="C1150" s="72" t="s">
        <v>2664</v>
      </c>
      <c r="D1150" s="72" t="s">
        <v>89</v>
      </c>
      <c r="E1150" s="61" t="s">
        <v>2665</v>
      </c>
      <c r="F1150" s="61" t="s">
        <v>2666</v>
      </c>
      <c r="G1150" s="61" t="s">
        <v>92</v>
      </c>
      <c r="H1150" s="108" t="s">
        <v>45</v>
      </c>
      <c r="I1150" s="61" t="s">
        <v>53</v>
      </c>
      <c r="J1150" s="61" t="s">
        <v>54</v>
      </c>
    </row>
    <row r="1151" spans="1:10" s="86" customFormat="1" x14ac:dyDescent="0.2">
      <c r="A1151" s="971" t="s">
        <v>2667</v>
      </c>
      <c r="B1151" s="80"/>
      <c r="C1151" s="71" t="s">
        <v>2660</v>
      </c>
      <c r="D1151" s="71" t="s">
        <v>586</v>
      </c>
      <c r="E1151" s="58" t="s">
        <v>455</v>
      </c>
      <c r="F1151" s="58" t="s">
        <v>455</v>
      </c>
      <c r="G1151" s="58" t="s">
        <v>44</v>
      </c>
      <c r="H1151" s="58" t="s">
        <v>45</v>
      </c>
      <c r="I1151" s="58" t="s">
        <v>46</v>
      </c>
      <c r="J1151" s="58" t="s">
        <v>47</v>
      </c>
    </row>
    <row r="1152" spans="1:10" s="86" customFormat="1" x14ac:dyDescent="0.2">
      <c r="A1152" s="84" t="s">
        <v>2668</v>
      </c>
      <c r="B1152" s="84" t="s">
        <v>2669</v>
      </c>
      <c r="C1152" s="73" t="s">
        <v>2670</v>
      </c>
      <c r="D1152" s="73" t="s">
        <v>586</v>
      </c>
      <c r="E1152" s="74" t="s">
        <v>344</v>
      </c>
      <c r="F1152" s="74" t="s">
        <v>2671</v>
      </c>
      <c r="G1152" s="74" t="s">
        <v>44</v>
      </c>
      <c r="H1152" s="74" t="s">
        <v>914</v>
      </c>
      <c r="I1152" s="74" t="s">
        <v>53</v>
      </c>
      <c r="J1152" s="74" t="s">
        <v>62</v>
      </c>
    </row>
    <row r="1153" spans="1:10" s="86" customFormat="1" x14ac:dyDescent="0.2">
      <c r="A1153" s="824" t="s">
        <v>2672</v>
      </c>
      <c r="B1153" s="80"/>
      <c r="C1153" s="197" t="s">
        <v>2673</v>
      </c>
      <c r="D1153" s="71" t="s">
        <v>89</v>
      </c>
      <c r="E1153" s="196" t="s">
        <v>998</v>
      </c>
      <c r="F1153" s="196" t="s">
        <v>2674</v>
      </c>
      <c r="G1153" s="196" t="s">
        <v>44</v>
      </c>
      <c r="H1153" s="238" t="s">
        <v>253</v>
      </c>
      <c r="I1153" s="196" t="s">
        <v>745</v>
      </c>
      <c r="J1153" s="196" t="s">
        <v>746</v>
      </c>
    </row>
    <row r="1154" spans="1:10" s="86" customFormat="1" x14ac:dyDescent="0.2">
      <c r="A1154" s="70" t="s">
        <v>2675</v>
      </c>
      <c r="B1154" s="80"/>
      <c r="C1154" s="72" t="s">
        <v>2676</v>
      </c>
      <c r="D1154" s="72" t="s">
        <v>89</v>
      </c>
      <c r="E1154" s="61" t="s">
        <v>2677</v>
      </c>
      <c r="F1154" s="61" t="s">
        <v>1098</v>
      </c>
      <c r="G1154" s="61" t="s">
        <v>92</v>
      </c>
      <c r="H1154" s="108" t="s">
        <v>45</v>
      </c>
      <c r="I1154" s="61" t="s">
        <v>53</v>
      </c>
      <c r="J1154" s="61" t="s">
        <v>62</v>
      </c>
    </row>
    <row r="1155" spans="1:10" s="46" customFormat="1" x14ac:dyDescent="0.2">
      <c r="A1155" s="70" t="s">
        <v>2678</v>
      </c>
      <c r="B1155" s="80"/>
      <c r="C1155" s="72" t="s">
        <v>2679</v>
      </c>
      <c r="D1155" s="72" t="s">
        <v>89</v>
      </c>
      <c r="E1155" s="61" t="s">
        <v>2680</v>
      </c>
      <c r="F1155" s="61" t="s">
        <v>2680</v>
      </c>
      <c r="G1155" s="61" t="s">
        <v>92</v>
      </c>
      <c r="H1155" s="108" t="s">
        <v>45</v>
      </c>
      <c r="I1155" s="61" t="s">
        <v>100</v>
      </c>
      <c r="J1155" s="61" t="s">
        <v>101</v>
      </c>
    </row>
    <row r="1156" spans="1:10" s="46" customFormat="1" x14ac:dyDescent="0.2">
      <c r="A1156" s="66" t="s">
        <v>2681</v>
      </c>
      <c r="B1156" s="80"/>
      <c r="C1156" s="72" t="s">
        <v>2682</v>
      </c>
      <c r="D1156" s="72" t="s">
        <v>89</v>
      </c>
      <c r="E1156" s="61" t="s">
        <v>2683</v>
      </c>
      <c r="F1156" s="61" t="s">
        <v>2683</v>
      </c>
      <c r="G1156" s="61" t="s">
        <v>92</v>
      </c>
      <c r="H1156" s="108" t="s">
        <v>45</v>
      </c>
      <c r="I1156" s="61" t="s">
        <v>100</v>
      </c>
      <c r="J1156" s="61" t="s">
        <v>101</v>
      </c>
    </row>
    <row r="1157" spans="1:10" s="86" customFormat="1" x14ac:dyDescent="0.2">
      <c r="A1157" s="64" t="s">
        <v>2684</v>
      </c>
      <c r="B1157" s="67"/>
      <c r="C1157" s="71" t="s">
        <v>2685</v>
      </c>
      <c r="D1157" s="71" t="s">
        <v>89</v>
      </c>
      <c r="E1157" s="58" t="s">
        <v>1525</v>
      </c>
      <c r="F1157" s="58" t="s">
        <v>1525</v>
      </c>
      <c r="G1157" s="58" t="s">
        <v>92</v>
      </c>
      <c r="H1157" s="57" t="s">
        <v>45</v>
      </c>
      <c r="I1157" s="58" t="s">
        <v>100</v>
      </c>
      <c r="J1157" s="58" t="s">
        <v>101</v>
      </c>
    </row>
    <row r="1158" spans="1:10" s="59" customFormat="1" x14ac:dyDescent="0.2">
      <c r="A1158" s="66" t="s">
        <v>2686</v>
      </c>
      <c r="B1158" s="80"/>
      <c r="C1158" s="72" t="s">
        <v>2687</v>
      </c>
      <c r="D1158" s="72" t="s">
        <v>89</v>
      </c>
      <c r="E1158" s="61" t="s">
        <v>133</v>
      </c>
      <c r="F1158" s="61" t="s">
        <v>133</v>
      </c>
      <c r="G1158" s="61" t="s">
        <v>92</v>
      </c>
      <c r="H1158" s="108" t="s">
        <v>45</v>
      </c>
      <c r="I1158" s="61" t="s">
        <v>100</v>
      </c>
      <c r="J1158" s="61" t="s">
        <v>101</v>
      </c>
    </row>
    <row r="1159" spans="1:10" s="59" customFormat="1" x14ac:dyDescent="0.2">
      <c r="A1159" s="66" t="s">
        <v>2688</v>
      </c>
      <c r="B1159" s="80"/>
      <c r="C1159" s="72" t="s">
        <v>2689</v>
      </c>
      <c r="D1159" s="72" t="s">
        <v>89</v>
      </c>
      <c r="E1159" s="61" t="s">
        <v>2690</v>
      </c>
      <c r="F1159" s="61" t="s">
        <v>132</v>
      </c>
      <c r="G1159" s="61" t="s">
        <v>79</v>
      </c>
      <c r="H1159" s="108" t="s">
        <v>80</v>
      </c>
      <c r="I1159" s="61" t="s">
        <v>1249</v>
      </c>
      <c r="J1159" s="61" t="s">
        <v>82</v>
      </c>
    </row>
    <row r="1160" spans="1:10" s="45" customFormat="1" x14ac:dyDescent="0.2">
      <c r="A1160" s="556" t="s">
        <v>2691</v>
      </c>
      <c r="B1160" s="65"/>
      <c r="C1160" s="470" t="s">
        <v>2692</v>
      </c>
      <c r="D1160" s="470" t="s">
        <v>732</v>
      </c>
      <c r="E1160" s="387" t="s">
        <v>2693</v>
      </c>
      <c r="F1160" s="387" t="s">
        <v>2693</v>
      </c>
      <c r="G1160" s="387" t="s">
        <v>44</v>
      </c>
      <c r="H1160" s="568" t="s">
        <v>45</v>
      </c>
      <c r="I1160" s="387" t="s">
        <v>46</v>
      </c>
      <c r="J1160" s="387" t="s">
        <v>47</v>
      </c>
    </row>
    <row r="1161" spans="1:10" s="59" customFormat="1" x14ac:dyDescent="0.2">
      <c r="A1161" s="67" t="s">
        <v>2694</v>
      </c>
      <c r="B1161" s="80"/>
      <c r="C1161" s="201" t="s">
        <v>2695</v>
      </c>
      <c r="D1161" s="201" t="s">
        <v>528</v>
      </c>
      <c r="E1161" s="130" t="s">
        <v>617</v>
      </c>
      <c r="F1161" s="130" t="s">
        <v>530</v>
      </c>
      <c r="G1161" s="130" t="s">
        <v>92</v>
      </c>
      <c r="H1161" s="218" t="s">
        <v>45</v>
      </c>
      <c r="I1161" s="130" t="s">
        <v>53</v>
      </c>
      <c r="J1161" s="130" t="s">
        <v>54</v>
      </c>
    </row>
    <row r="1162" spans="1:10" s="59" customFormat="1" x14ac:dyDescent="0.2">
      <c r="A1162" s="80" t="s">
        <v>2696</v>
      </c>
      <c r="B1162" s="80"/>
      <c r="C1162" s="72" t="s">
        <v>2697</v>
      </c>
      <c r="D1162" s="72" t="s">
        <v>528</v>
      </c>
      <c r="E1162" s="61" t="s">
        <v>1445</v>
      </c>
      <c r="F1162" s="625" t="s">
        <v>1445</v>
      </c>
      <c r="G1162" s="61" t="s">
        <v>92</v>
      </c>
      <c r="H1162" s="108" t="s">
        <v>45</v>
      </c>
      <c r="I1162" s="61" t="s">
        <v>46</v>
      </c>
      <c r="J1162" s="61" t="s">
        <v>47</v>
      </c>
    </row>
    <row r="1163" spans="1:10" s="59" customFormat="1" x14ac:dyDescent="0.2">
      <c r="A1163" s="84" t="s">
        <v>2698</v>
      </c>
      <c r="B1163" s="80" t="s">
        <v>2699</v>
      </c>
      <c r="C1163" s="73" t="s">
        <v>2700</v>
      </c>
      <c r="D1163" s="73" t="s">
        <v>1748</v>
      </c>
      <c r="E1163" s="74" t="s">
        <v>1639</v>
      </c>
      <c r="F1163" s="74" t="s">
        <v>1639</v>
      </c>
      <c r="G1163" s="74" t="s">
        <v>44</v>
      </c>
      <c r="H1163" s="74" t="s">
        <v>45</v>
      </c>
      <c r="I1163" s="74" t="s">
        <v>46</v>
      </c>
      <c r="J1163" s="74" t="s">
        <v>47</v>
      </c>
    </row>
    <row r="1164" spans="1:10" s="125" customFormat="1" x14ac:dyDescent="0.2">
      <c r="A1164" s="70" t="s">
        <v>2701</v>
      </c>
      <c r="B1164" s="80"/>
      <c r="C1164" s="72" t="s">
        <v>2702</v>
      </c>
      <c r="D1164" s="72" t="s">
        <v>89</v>
      </c>
      <c r="E1164" s="61" t="s">
        <v>1525</v>
      </c>
      <c r="F1164" s="61" t="s">
        <v>459</v>
      </c>
      <c r="G1164" s="61" t="s">
        <v>79</v>
      </c>
      <c r="H1164" s="108" t="s">
        <v>80</v>
      </c>
      <c r="I1164" s="61" t="s">
        <v>140</v>
      </c>
      <c r="J1164" s="61" t="s">
        <v>82</v>
      </c>
    </row>
    <row r="1165" spans="1:10" s="125" customFormat="1" x14ac:dyDescent="0.2">
      <c r="A1165" s="68" t="s">
        <v>2703</v>
      </c>
      <c r="B1165" s="64" t="s">
        <v>2704</v>
      </c>
      <c r="C1165" s="73" t="s">
        <v>2705</v>
      </c>
      <c r="D1165" s="73" t="s">
        <v>586</v>
      </c>
      <c r="E1165" s="74" t="s">
        <v>224</v>
      </c>
      <c r="F1165" s="74" t="s">
        <v>225</v>
      </c>
      <c r="G1165" s="74" t="s">
        <v>44</v>
      </c>
      <c r="H1165" s="74" t="s">
        <v>45</v>
      </c>
      <c r="I1165" s="74" t="s">
        <v>67</v>
      </c>
      <c r="J1165" s="74" t="s">
        <v>68</v>
      </c>
    </row>
    <row r="1166" spans="1:10" s="86" customFormat="1" x14ac:dyDescent="0.2">
      <c r="A1166" s="68" t="s">
        <v>2706</v>
      </c>
      <c r="B1166" s="64" t="s">
        <v>2707</v>
      </c>
      <c r="C1166" s="73" t="s">
        <v>2705</v>
      </c>
      <c r="D1166" s="73" t="s">
        <v>586</v>
      </c>
      <c r="E1166" s="74" t="s">
        <v>224</v>
      </c>
      <c r="F1166" s="74" t="s">
        <v>224</v>
      </c>
      <c r="G1166" s="74" t="s">
        <v>44</v>
      </c>
      <c r="H1166" s="74" t="s">
        <v>45</v>
      </c>
      <c r="I1166" s="74" t="s">
        <v>46</v>
      </c>
      <c r="J1166" s="74" t="s">
        <v>47</v>
      </c>
    </row>
    <row r="1167" spans="1:10" s="59" customFormat="1" x14ac:dyDescent="0.2">
      <c r="A1167" s="66" t="s">
        <v>2708</v>
      </c>
      <c r="B1167" s="80"/>
      <c r="C1167" s="72" t="s">
        <v>2709</v>
      </c>
      <c r="D1167" s="72" t="s">
        <v>42</v>
      </c>
      <c r="E1167" s="61" t="s">
        <v>406</v>
      </c>
      <c r="F1167" s="61" t="s">
        <v>407</v>
      </c>
      <c r="G1167" s="61" t="s">
        <v>44</v>
      </c>
      <c r="H1167" s="108" t="s">
        <v>45</v>
      </c>
      <c r="I1167" s="61" t="s">
        <v>53</v>
      </c>
      <c r="J1167" s="61" t="s">
        <v>54</v>
      </c>
    </row>
    <row r="1168" spans="1:10" s="46" customFormat="1" x14ac:dyDescent="0.2">
      <c r="A1168" s="66" t="s">
        <v>2710</v>
      </c>
      <c r="B1168" s="80"/>
      <c r="C1168" s="72" t="s">
        <v>2709</v>
      </c>
      <c r="D1168" s="72" t="s">
        <v>42</v>
      </c>
      <c r="E1168" s="61" t="s">
        <v>406</v>
      </c>
      <c r="F1168" s="61" t="s">
        <v>407</v>
      </c>
      <c r="G1168" s="61" t="s">
        <v>44</v>
      </c>
      <c r="H1168" s="108" t="s">
        <v>45</v>
      </c>
      <c r="I1168" s="61" t="s">
        <v>53</v>
      </c>
      <c r="J1168" s="61" t="s">
        <v>57</v>
      </c>
    </row>
    <row r="1169" spans="1:10" s="59" customFormat="1" x14ac:dyDescent="0.2">
      <c r="A1169" s="556" t="s">
        <v>2711</v>
      </c>
      <c r="B1169" s="65"/>
      <c r="C1169" s="470" t="s">
        <v>2709</v>
      </c>
      <c r="D1169" s="470" t="s">
        <v>42</v>
      </c>
      <c r="E1169" s="387" t="s">
        <v>406</v>
      </c>
      <c r="F1169" s="387" t="s">
        <v>406</v>
      </c>
      <c r="G1169" s="387" t="s">
        <v>44</v>
      </c>
      <c r="H1169" s="568" t="s">
        <v>45</v>
      </c>
      <c r="I1169" s="387" t="s">
        <v>46</v>
      </c>
      <c r="J1169" s="387" t="s">
        <v>47</v>
      </c>
    </row>
    <row r="1170" spans="1:10" s="59" customFormat="1" x14ac:dyDescent="0.2">
      <c r="A1170" s="66" t="s">
        <v>2712</v>
      </c>
      <c r="B1170" s="80"/>
      <c r="C1170" s="72" t="s">
        <v>2709</v>
      </c>
      <c r="D1170" s="72" t="s">
        <v>42</v>
      </c>
      <c r="E1170" s="61" t="s">
        <v>406</v>
      </c>
      <c r="F1170" s="61" t="s">
        <v>407</v>
      </c>
      <c r="G1170" s="61" t="s">
        <v>44</v>
      </c>
      <c r="H1170" s="108" t="s">
        <v>45</v>
      </c>
      <c r="I1170" s="61" t="s">
        <v>53</v>
      </c>
      <c r="J1170" s="61" t="s">
        <v>62</v>
      </c>
    </row>
    <row r="1171" spans="1:10" s="128" customFormat="1" x14ac:dyDescent="0.2">
      <c r="A1171" s="64" t="s">
        <v>2713</v>
      </c>
      <c r="B1171" s="67"/>
      <c r="C1171" s="71" t="s">
        <v>2714</v>
      </c>
      <c r="D1171" s="71" t="s">
        <v>519</v>
      </c>
      <c r="E1171" s="58" t="s">
        <v>119</v>
      </c>
      <c r="F1171" s="58" t="s">
        <v>240</v>
      </c>
      <c r="G1171" s="58" t="s">
        <v>44</v>
      </c>
      <c r="H1171" s="58" t="s">
        <v>45</v>
      </c>
      <c r="I1171" s="58" t="s">
        <v>67</v>
      </c>
      <c r="J1171" s="58" t="s">
        <v>68</v>
      </c>
    </row>
    <row r="1172" spans="1:10" s="46" customFormat="1" x14ac:dyDescent="0.2">
      <c r="A1172" s="64" t="s">
        <v>2715</v>
      </c>
      <c r="B1172" s="67" t="s">
        <v>2716</v>
      </c>
      <c r="C1172" s="71" t="s">
        <v>2714</v>
      </c>
      <c r="D1172" s="71" t="s">
        <v>519</v>
      </c>
      <c r="E1172" s="58" t="s">
        <v>119</v>
      </c>
      <c r="F1172" s="58" t="s">
        <v>119</v>
      </c>
      <c r="G1172" s="58" t="s">
        <v>44</v>
      </c>
      <c r="H1172" s="58" t="s">
        <v>45</v>
      </c>
      <c r="I1172" s="58" t="s">
        <v>46</v>
      </c>
      <c r="J1172" s="58" t="s">
        <v>47</v>
      </c>
    </row>
    <row r="1173" spans="1:10" s="46" customFormat="1" x14ac:dyDescent="0.2">
      <c r="A1173" s="64" t="s">
        <v>2717</v>
      </c>
      <c r="B1173" s="67"/>
      <c r="C1173" s="71" t="s">
        <v>2714</v>
      </c>
      <c r="D1173" s="71" t="s">
        <v>519</v>
      </c>
      <c r="E1173" s="58" t="s">
        <v>119</v>
      </c>
      <c r="F1173" s="58" t="s">
        <v>240</v>
      </c>
      <c r="G1173" s="58" t="s">
        <v>44</v>
      </c>
      <c r="H1173" s="58" t="s">
        <v>45</v>
      </c>
      <c r="I1173" s="58" t="s">
        <v>67</v>
      </c>
      <c r="J1173" s="58" t="s">
        <v>300</v>
      </c>
    </row>
    <row r="1174" spans="1:10" s="46" customFormat="1" x14ac:dyDescent="0.2">
      <c r="A1174" s="64" t="s">
        <v>2718</v>
      </c>
      <c r="B1174" s="67"/>
      <c r="C1174" s="71" t="s">
        <v>2719</v>
      </c>
      <c r="D1174" s="71" t="s">
        <v>519</v>
      </c>
      <c r="E1174" s="58" t="s">
        <v>119</v>
      </c>
      <c r="F1174" s="58" t="s">
        <v>240</v>
      </c>
      <c r="G1174" s="58" t="s">
        <v>44</v>
      </c>
      <c r="H1174" s="58" t="s">
        <v>45</v>
      </c>
      <c r="I1174" s="58" t="s">
        <v>67</v>
      </c>
      <c r="J1174" s="58" t="s">
        <v>68</v>
      </c>
    </row>
    <row r="1175" spans="1:10" s="46" customFormat="1" x14ac:dyDescent="0.2">
      <c r="A1175" s="64" t="s">
        <v>2720</v>
      </c>
      <c r="B1175" s="67" t="s">
        <v>2721</v>
      </c>
      <c r="C1175" s="71" t="s">
        <v>2719</v>
      </c>
      <c r="D1175" s="71" t="s">
        <v>519</v>
      </c>
      <c r="E1175" s="58" t="s">
        <v>119</v>
      </c>
      <c r="F1175" s="58" t="s">
        <v>119</v>
      </c>
      <c r="G1175" s="58" t="s">
        <v>44</v>
      </c>
      <c r="H1175" s="58" t="s">
        <v>45</v>
      </c>
      <c r="I1175" s="58" t="s">
        <v>46</v>
      </c>
      <c r="J1175" s="58" t="s">
        <v>47</v>
      </c>
    </row>
    <row r="1176" spans="1:10" s="46" customFormat="1" x14ac:dyDescent="0.2">
      <c r="A1176" s="64" t="s">
        <v>2722</v>
      </c>
      <c r="B1176" s="67"/>
      <c r="C1176" s="71" t="s">
        <v>2719</v>
      </c>
      <c r="D1176" s="71" t="s">
        <v>519</v>
      </c>
      <c r="E1176" s="58" t="s">
        <v>119</v>
      </c>
      <c r="F1176" s="58"/>
      <c r="G1176" s="58"/>
      <c r="H1176" s="57"/>
      <c r="I1176" s="58"/>
      <c r="J1176" s="58"/>
    </row>
    <row r="1177" spans="1:10" s="59" customFormat="1" x14ac:dyDescent="0.2">
      <c r="A1177" s="63" t="s">
        <v>2723</v>
      </c>
      <c r="B1177" s="80"/>
      <c r="C1177" s="73" t="s">
        <v>2724</v>
      </c>
      <c r="D1177" s="73" t="s">
        <v>350</v>
      </c>
      <c r="E1177" s="74" t="s">
        <v>96</v>
      </c>
      <c r="F1177" s="74" t="s">
        <v>96</v>
      </c>
      <c r="G1177" s="74" t="s">
        <v>44</v>
      </c>
      <c r="H1177" s="74" t="s">
        <v>45</v>
      </c>
      <c r="I1177" s="74" t="s">
        <v>46</v>
      </c>
      <c r="J1177" s="74" t="s">
        <v>47</v>
      </c>
    </row>
    <row r="1178" spans="1:10" s="46" customFormat="1" x14ac:dyDescent="0.2">
      <c r="A1178" s="112" t="s">
        <v>2725</v>
      </c>
      <c r="B1178" s="80" t="s">
        <v>2726</v>
      </c>
      <c r="C1178" s="112" t="s">
        <v>2727</v>
      </c>
      <c r="D1178" s="113" t="s">
        <v>350</v>
      </c>
      <c r="E1178" s="117" t="s">
        <v>368</v>
      </c>
      <c r="F1178" s="117" t="s">
        <v>368</v>
      </c>
      <c r="G1178" s="117" t="s">
        <v>44</v>
      </c>
      <c r="H1178" s="117" t="s">
        <v>45</v>
      </c>
      <c r="I1178" s="117" t="s">
        <v>46</v>
      </c>
      <c r="J1178" s="117" t="s">
        <v>47</v>
      </c>
    </row>
    <row r="1179" spans="1:10" s="125" customFormat="1" x14ac:dyDescent="0.2">
      <c r="A1179" s="67" t="s">
        <v>2728</v>
      </c>
      <c r="B1179" s="80"/>
      <c r="C1179" s="83" t="s">
        <v>2729</v>
      </c>
      <c r="D1179" s="71" t="s">
        <v>260</v>
      </c>
      <c r="E1179" s="439" t="s">
        <v>1964</v>
      </c>
      <c r="F1179" s="439" t="s">
        <v>1965</v>
      </c>
      <c r="G1179" s="439" t="s">
        <v>44</v>
      </c>
      <c r="H1179" s="302" t="s">
        <v>45</v>
      </c>
      <c r="I1179" s="439" t="s">
        <v>67</v>
      </c>
      <c r="J1179" s="439" t="s">
        <v>268</v>
      </c>
    </row>
    <row r="1180" spans="1:10" s="128" customFormat="1" x14ac:dyDescent="0.2">
      <c r="A1180" s="199" t="s">
        <v>2730</v>
      </c>
      <c r="B1180" s="80"/>
      <c r="C1180" s="204" t="s">
        <v>2731</v>
      </c>
      <c r="D1180" s="201" t="s">
        <v>260</v>
      </c>
      <c r="E1180" s="131" t="s">
        <v>1965</v>
      </c>
      <c r="F1180" s="131" t="s">
        <v>2732</v>
      </c>
      <c r="G1180" s="131" t="s">
        <v>44</v>
      </c>
      <c r="H1180" s="581" t="s">
        <v>45</v>
      </c>
      <c r="I1180" s="131" t="s">
        <v>67</v>
      </c>
      <c r="J1180" s="131" t="s">
        <v>268</v>
      </c>
    </row>
    <row r="1181" spans="1:10" s="46" customFormat="1" x14ac:dyDescent="0.2">
      <c r="A1181" s="123" t="s">
        <v>2733</v>
      </c>
      <c r="B1181" s="80"/>
      <c r="C1181" s="124" t="s">
        <v>2734</v>
      </c>
      <c r="D1181" s="91" t="s">
        <v>108</v>
      </c>
      <c r="E1181" s="282" t="s">
        <v>359</v>
      </c>
      <c r="F1181" s="282" t="s">
        <v>362</v>
      </c>
      <c r="G1181" s="282" t="s">
        <v>44</v>
      </c>
      <c r="H1181" s="473" t="s">
        <v>45</v>
      </c>
      <c r="I1181" s="282" t="s">
        <v>53</v>
      </c>
      <c r="J1181" s="282" t="s">
        <v>62</v>
      </c>
    </row>
    <row r="1182" spans="1:10" s="86" customFormat="1" x14ac:dyDescent="0.2">
      <c r="A1182" s="453" t="s">
        <v>2735</v>
      </c>
      <c r="B1182" s="80"/>
      <c r="C1182" s="727" t="s">
        <v>2736</v>
      </c>
      <c r="D1182" s="91" t="s">
        <v>1302</v>
      </c>
      <c r="E1182" s="85" t="s">
        <v>1143</v>
      </c>
      <c r="F1182" s="85" t="s">
        <v>1143</v>
      </c>
      <c r="G1182" s="282" t="s">
        <v>44</v>
      </c>
      <c r="H1182" s="473" t="s">
        <v>45</v>
      </c>
      <c r="I1182" s="85" t="s">
        <v>46</v>
      </c>
      <c r="J1182" s="282" t="s">
        <v>47</v>
      </c>
    </row>
    <row r="1183" spans="1:10" s="86" customFormat="1" ht="16" x14ac:dyDescent="0.2">
      <c r="A1183" s="952" t="s">
        <v>2737</v>
      </c>
      <c r="B1183" s="80"/>
      <c r="C1183" s="206" t="s">
        <v>2738</v>
      </c>
      <c r="D1183" s="206" t="s">
        <v>1302</v>
      </c>
      <c r="E1183" s="207" t="s">
        <v>327</v>
      </c>
      <c r="F1183" s="207" t="s">
        <v>1833</v>
      </c>
      <c r="G1183" s="131" t="s">
        <v>44</v>
      </c>
      <c r="H1183" s="131" t="s">
        <v>45</v>
      </c>
      <c r="I1183" s="207" t="s">
        <v>53</v>
      </c>
      <c r="J1183" s="131" t="s">
        <v>62</v>
      </c>
    </row>
    <row r="1184" spans="1:10" s="59" customFormat="1" ht="16" x14ac:dyDescent="0.2">
      <c r="A1184" s="942" t="s">
        <v>2737</v>
      </c>
      <c r="B1184" s="80"/>
      <c r="C1184" s="220" t="s">
        <v>2739</v>
      </c>
      <c r="D1184" s="220" t="s">
        <v>1302</v>
      </c>
      <c r="E1184" s="221" t="s">
        <v>327</v>
      </c>
      <c r="F1184" s="221" t="s">
        <v>1833</v>
      </c>
      <c r="G1184" s="222" t="s">
        <v>44</v>
      </c>
      <c r="H1184" s="222" t="s">
        <v>45</v>
      </c>
      <c r="I1184" s="221" t="s">
        <v>53</v>
      </c>
      <c r="J1184" s="222" t="s">
        <v>62</v>
      </c>
    </row>
    <row r="1185" spans="1:10" s="86" customFormat="1" ht="16" x14ac:dyDescent="0.2">
      <c r="A1185" s="952" t="s">
        <v>2740</v>
      </c>
      <c r="B1185" s="80"/>
      <c r="C1185" s="206" t="s">
        <v>2741</v>
      </c>
      <c r="D1185" s="206" t="s">
        <v>1302</v>
      </c>
      <c r="E1185" s="207" t="s">
        <v>327</v>
      </c>
      <c r="F1185" s="207" t="s">
        <v>1833</v>
      </c>
      <c r="G1185" s="131" t="s">
        <v>44</v>
      </c>
      <c r="H1185" s="131" t="s">
        <v>45</v>
      </c>
      <c r="I1185" s="207" t="s">
        <v>53</v>
      </c>
      <c r="J1185" s="131" t="s">
        <v>62</v>
      </c>
    </row>
    <row r="1186" spans="1:10" s="128" customFormat="1" ht="16" x14ac:dyDescent="0.2">
      <c r="A1186" s="942" t="s">
        <v>2740</v>
      </c>
      <c r="B1186" s="80"/>
      <c r="C1186" s="220" t="s">
        <v>2742</v>
      </c>
      <c r="D1186" s="220" t="s">
        <v>1302</v>
      </c>
      <c r="E1186" s="221" t="s">
        <v>327</v>
      </c>
      <c r="F1186" s="221" t="s">
        <v>1833</v>
      </c>
      <c r="G1186" s="222" t="s">
        <v>44</v>
      </c>
      <c r="H1186" s="222" t="s">
        <v>45</v>
      </c>
      <c r="I1186" s="221" t="s">
        <v>53</v>
      </c>
      <c r="J1186" s="222" t="s">
        <v>62</v>
      </c>
    </row>
    <row r="1187" spans="1:10" s="86" customFormat="1" ht="16" x14ac:dyDescent="0.2">
      <c r="A1187" s="952" t="s">
        <v>2743</v>
      </c>
      <c r="B1187" s="80"/>
      <c r="C1187" s="206" t="s">
        <v>2744</v>
      </c>
      <c r="D1187" s="206" t="s">
        <v>1302</v>
      </c>
      <c r="E1187" s="207" t="s">
        <v>327</v>
      </c>
      <c r="F1187" s="207" t="s">
        <v>1833</v>
      </c>
      <c r="G1187" s="131" t="s">
        <v>44</v>
      </c>
      <c r="H1187" s="131" t="s">
        <v>45</v>
      </c>
      <c r="I1187" s="207" t="s">
        <v>53</v>
      </c>
      <c r="J1187" s="131" t="s">
        <v>62</v>
      </c>
    </row>
    <row r="1188" spans="1:10" s="86" customFormat="1" ht="16" x14ac:dyDescent="0.2">
      <c r="A1188" s="942" t="s">
        <v>2743</v>
      </c>
      <c r="B1188" s="80"/>
      <c r="C1188" s="220" t="s">
        <v>2745</v>
      </c>
      <c r="D1188" s="220" t="s">
        <v>1302</v>
      </c>
      <c r="E1188" s="221" t="s">
        <v>327</v>
      </c>
      <c r="F1188" s="221" t="s">
        <v>1833</v>
      </c>
      <c r="G1188" s="222" t="s">
        <v>44</v>
      </c>
      <c r="H1188" s="222" t="s">
        <v>45</v>
      </c>
      <c r="I1188" s="221" t="s">
        <v>53</v>
      </c>
      <c r="J1188" s="222" t="s">
        <v>62</v>
      </c>
    </row>
    <row r="1189" spans="1:10" s="86" customFormat="1" x14ac:dyDescent="0.2">
      <c r="A1189" s="132" t="s">
        <v>2746</v>
      </c>
      <c r="B1189" s="80" t="s">
        <v>2747</v>
      </c>
      <c r="C1189" s="73" t="s">
        <v>2748</v>
      </c>
      <c r="D1189" s="73" t="s">
        <v>485</v>
      </c>
      <c r="E1189" s="74" t="s">
        <v>1586</v>
      </c>
      <c r="F1189" s="74" t="s">
        <v>1586</v>
      </c>
      <c r="G1189" s="74" t="s">
        <v>44</v>
      </c>
      <c r="H1189" s="74" t="s">
        <v>45</v>
      </c>
      <c r="I1189" s="74" t="s">
        <v>46</v>
      </c>
      <c r="J1189" s="74" t="s">
        <v>47</v>
      </c>
    </row>
    <row r="1190" spans="1:10" s="59" customFormat="1" x14ac:dyDescent="0.2">
      <c r="A1190" s="931" t="s">
        <v>2749</v>
      </c>
      <c r="B1190" s="80" t="s">
        <v>2750</v>
      </c>
      <c r="C1190" s="201" t="s">
        <v>2748</v>
      </c>
      <c r="D1190" s="201" t="s">
        <v>485</v>
      </c>
      <c r="E1190" s="130" t="s">
        <v>1586</v>
      </c>
      <c r="F1190" s="130" t="s">
        <v>1586</v>
      </c>
      <c r="G1190" s="130" t="s">
        <v>44</v>
      </c>
      <c r="H1190" s="130" t="s">
        <v>45</v>
      </c>
      <c r="I1190" s="130" t="s">
        <v>46</v>
      </c>
      <c r="J1190" s="130" t="s">
        <v>47</v>
      </c>
    </row>
    <row r="1191" spans="1:10" s="86" customFormat="1" x14ac:dyDescent="0.2">
      <c r="A1191" s="132" t="s">
        <v>2751</v>
      </c>
      <c r="B1191" s="80" t="s">
        <v>2752</v>
      </c>
      <c r="C1191" s="73" t="s">
        <v>2753</v>
      </c>
      <c r="D1191" s="73" t="s">
        <v>485</v>
      </c>
      <c r="E1191" s="74" t="s">
        <v>1590</v>
      </c>
      <c r="F1191" s="74" t="s">
        <v>1590</v>
      </c>
      <c r="G1191" s="74" t="s">
        <v>44</v>
      </c>
      <c r="H1191" s="74" t="s">
        <v>45</v>
      </c>
      <c r="I1191" s="74" t="s">
        <v>46</v>
      </c>
      <c r="J1191" s="74" t="s">
        <v>47</v>
      </c>
    </row>
    <row r="1192" spans="1:10" s="243" customFormat="1" x14ac:dyDescent="0.2">
      <c r="A1192" s="132" t="s">
        <v>2754</v>
      </c>
      <c r="B1192" s="80" t="s">
        <v>2755</v>
      </c>
      <c r="C1192" s="73" t="s">
        <v>2756</v>
      </c>
      <c r="D1192" s="73" t="s">
        <v>485</v>
      </c>
      <c r="E1192" s="74" t="s">
        <v>2757</v>
      </c>
      <c r="F1192" s="74" t="s">
        <v>2757</v>
      </c>
      <c r="G1192" s="74" t="s">
        <v>44</v>
      </c>
      <c r="H1192" s="74" t="s">
        <v>45</v>
      </c>
      <c r="I1192" s="74" t="s">
        <v>46</v>
      </c>
      <c r="J1192" s="74" t="s">
        <v>47</v>
      </c>
    </row>
    <row r="1193" spans="1:10" s="246" customFormat="1" x14ac:dyDescent="0.2">
      <c r="A1193" s="132" t="s">
        <v>2758</v>
      </c>
      <c r="B1193" s="80" t="s">
        <v>2759</v>
      </c>
      <c r="C1193" s="73" t="s">
        <v>2760</v>
      </c>
      <c r="D1193" s="73" t="s">
        <v>485</v>
      </c>
      <c r="E1193" s="74" t="s">
        <v>2761</v>
      </c>
      <c r="F1193" s="74" t="s">
        <v>2761</v>
      </c>
      <c r="G1193" s="74" t="s">
        <v>44</v>
      </c>
      <c r="H1193" s="74" t="s">
        <v>45</v>
      </c>
      <c r="I1193" s="74" t="s">
        <v>46</v>
      </c>
      <c r="J1193" s="74" t="s">
        <v>47</v>
      </c>
    </row>
    <row r="1194" spans="1:10" s="249" customFormat="1" x14ac:dyDescent="0.2">
      <c r="A1194" s="555" t="s">
        <v>2762</v>
      </c>
      <c r="B1194" s="80"/>
      <c r="C1194" s="72" t="s">
        <v>2763</v>
      </c>
      <c r="D1194" s="72" t="s">
        <v>314</v>
      </c>
      <c r="E1194" s="61" t="s">
        <v>277</v>
      </c>
      <c r="F1194" s="61" t="s">
        <v>278</v>
      </c>
      <c r="G1194" s="61" t="s">
        <v>44</v>
      </c>
      <c r="H1194" s="61" t="s">
        <v>45</v>
      </c>
      <c r="I1194" s="61" t="s">
        <v>46</v>
      </c>
      <c r="J1194" s="61" t="s">
        <v>54</v>
      </c>
    </row>
    <row r="1195" spans="1:10" s="243" customFormat="1" x14ac:dyDescent="0.2">
      <c r="A1195" s="555" t="s">
        <v>2764</v>
      </c>
      <c r="B1195" s="80"/>
      <c r="C1195" s="470" t="s">
        <v>2765</v>
      </c>
      <c r="D1195" s="470" t="s">
        <v>314</v>
      </c>
      <c r="E1195" s="387" t="s">
        <v>675</v>
      </c>
      <c r="F1195" s="387" t="s">
        <v>676</v>
      </c>
      <c r="G1195" s="387" t="s">
        <v>44</v>
      </c>
      <c r="H1195" s="568" t="s">
        <v>45</v>
      </c>
      <c r="I1195" s="387" t="s">
        <v>53</v>
      </c>
      <c r="J1195" s="387" t="s">
        <v>62</v>
      </c>
    </row>
    <row r="1196" spans="1:10" s="578" customFormat="1" x14ac:dyDescent="0.2">
      <c r="A1196" s="865" t="s">
        <v>2766</v>
      </c>
      <c r="B1196" s="80"/>
      <c r="C1196" s="301" t="s">
        <v>2767</v>
      </c>
      <c r="D1196" s="301" t="s">
        <v>350</v>
      </c>
      <c r="E1196" s="58" t="s">
        <v>2768</v>
      </c>
      <c r="F1196" s="58" t="s">
        <v>2769</v>
      </c>
      <c r="G1196" s="58" t="s">
        <v>44</v>
      </c>
      <c r="H1196" s="57" t="s">
        <v>45</v>
      </c>
      <c r="I1196" s="58" t="s">
        <v>53</v>
      </c>
      <c r="J1196" s="58" t="s">
        <v>62</v>
      </c>
    </row>
    <row r="1197" spans="1:10" s="243" customFormat="1" x14ac:dyDescent="0.2">
      <c r="A1197" s="658" t="s">
        <v>2770</v>
      </c>
      <c r="B1197" s="80"/>
      <c r="C1197" s="454" t="s">
        <v>2767</v>
      </c>
      <c r="D1197" s="454" t="s">
        <v>350</v>
      </c>
      <c r="E1197" s="61" t="s">
        <v>2768</v>
      </c>
      <c r="F1197" s="61" t="s">
        <v>2769</v>
      </c>
      <c r="G1197" s="61" t="s">
        <v>44</v>
      </c>
      <c r="H1197" s="108" t="s">
        <v>45</v>
      </c>
      <c r="I1197" s="61" t="s">
        <v>53</v>
      </c>
      <c r="J1197" s="61" t="s">
        <v>54</v>
      </c>
    </row>
    <row r="1198" spans="1:10" s="587" customFormat="1" x14ac:dyDescent="0.2">
      <c r="A1198" s="658" t="s">
        <v>2771</v>
      </c>
      <c r="B1198" s="80"/>
      <c r="C1198" s="454" t="s">
        <v>2767</v>
      </c>
      <c r="D1198" s="454" t="s">
        <v>350</v>
      </c>
      <c r="E1198" s="61" t="s">
        <v>2768</v>
      </c>
      <c r="F1198" s="61" t="s">
        <v>2769</v>
      </c>
      <c r="G1198" s="61" t="s">
        <v>44</v>
      </c>
      <c r="H1198" s="108" t="s">
        <v>45</v>
      </c>
      <c r="I1198" s="61" t="s">
        <v>53</v>
      </c>
      <c r="J1198" s="61" t="s">
        <v>57</v>
      </c>
    </row>
    <row r="1199" spans="1:10" s="587" customFormat="1" x14ac:dyDescent="0.2">
      <c r="A1199" s="863" t="s">
        <v>2772</v>
      </c>
      <c r="B1199" s="123"/>
      <c r="C1199" s="453" t="s">
        <v>2767</v>
      </c>
      <c r="D1199" s="453" t="s">
        <v>350</v>
      </c>
      <c r="E1199" s="85" t="s">
        <v>2768</v>
      </c>
      <c r="F1199" s="85" t="s">
        <v>2769</v>
      </c>
      <c r="G1199" s="85" t="s">
        <v>44</v>
      </c>
      <c r="H1199" s="343" t="s">
        <v>45</v>
      </c>
      <c r="I1199" s="85" t="s">
        <v>46</v>
      </c>
      <c r="J1199" s="85" t="s">
        <v>47</v>
      </c>
    </row>
    <row r="1200" spans="1:10" s="86" customFormat="1" x14ac:dyDescent="0.2">
      <c r="A1200" s="658"/>
      <c r="B1200" s="80"/>
      <c r="C1200" s="72" t="s">
        <v>2773</v>
      </c>
      <c r="D1200" s="72" t="s">
        <v>886</v>
      </c>
      <c r="E1200" s="61" t="s">
        <v>2774</v>
      </c>
      <c r="F1200" s="61"/>
      <c r="G1200" s="61" t="s">
        <v>139</v>
      </c>
      <c r="H1200" s="61" t="s">
        <v>80</v>
      </c>
      <c r="I1200" s="61" t="s">
        <v>140</v>
      </c>
      <c r="J1200" s="61" t="s">
        <v>68</v>
      </c>
    </row>
    <row r="1201" spans="1:10" s="86" customFormat="1" x14ac:dyDescent="0.2">
      <c r="A1201" s="931" t="s">
        <v>2775</v>
      </c>
      <c r="B1201" s="80">
        <v>199589</v>
      </c>
      <c r="C1201" s="201" t="s">
        <v>2776</v>
      </c>
      <c r="D1201" s="201" t="s">
        <v>42</v>
      </c>
      <c r="E1201" s="130" t="s">
        <v>43</v>
      </c>
      <c r="F1201" s="130" t="s">
        <v>43</v>
      </c>
      <c r="G1201" s="130" t="s">
        <v>44</v>
      </c>
      <c r="H1201" s="218" t="s">
        <v>45</v>
      </c>
      <c r="I1201" s="130" t="s">
        <v>46</v>
      </c>
      <c r="J1201" s="130" t="s">
        <v>47</v>
      </c>
    </row>
    <row r="1202" spans="1:10" s="86" customFormat="1" x14ac:dyDescent="0.2">
      <c r="A1202" s="863" t="s">
        <v>2777</v>
      </c>
      <c r="B1202" s="123"/>
      <c r="C1202" s="91" t="s">
        <v>2778</v>
      </c>
      <c r="D1202" s="91" t="s">
        <v>567</v>
      </c>
      <c r="E1202" s="85" t="s">
        <v>86</v>
      </c>
      <c r="F1202" s="85" t="s">
        <v>86</v>
      </c>
      <c r="G1202" s="85" t="s">
        <v>44</v>
      </c>
      <c r="H1202" s="343" t="s">
        <v>45</v>
      </c>
      <c r="I1202" s="85" t="s">
        <v>46</v>
      </c>
      <c r="J1202" s="85" t="s">
        <v>47</v>
      </c>
    </row>
    <row r="1203" spans="1:10" s="86" customFormat="1" x14ac:dyDescent="0.2">
      <c r="A1203" s="863" t="s">
        <v>2779</v>
      </c>
      <c r="B1203" s="123"/>
      <c r="C1203" s="91" t="s">
        <v>2780</v>
      </c>
      <c r="D1203" s="91" t="s">
        <v>405</v>
      </c>
      <c r="E1203" s="85" t="s">
        <v>2781</v>
      </c>
      <c r="F1203" s="85" t="s">
        <v>2782</v>
      </c>
      <c r="G1203" s="85" t="s">
        <v>44</v>
      </c>
      <c r="H1203" s="343" t="s">
        <v>45</v>
      </c>
      <c r="I1203" s="85" t="s">
        <v>53</v>
      </c>
      <c r="J1203" s="85" t="s">
        <v>54</v>
      </c>
    </row>
    <row r="1204" spans="1:10" s="86" customFormat="1" x14ac:dyDescent="0.2">
      <c r="A1204" s="953" t="s">
        <v>2783</v>
      </c>
      <c r="B1204" s="80">
        <v>199637</v>
      </c>
      <c r="C1204" s="280" t="s">
        <v>2784</v>
      </c>
      <c r="D1204" s="280" t="s">
        <v>525</v>
      </c>
      <c r="E1204" s="279" t="s">
        <v>995</v>
      </c>
      <c r="F1204" s="85" t="s">
        <v>723</v>
      </c>
      <c r="G1204" s="279" t="s">
        <v>44</v>
      </c>
      <c r="H1204" s="349" t="s">
        <v>45</v>
      </c>
      <c r="I1204" s="279" t="s">
        <v>53</v>
      </c>
      <c r="J1204" s="279" t="s">
        <v>54</v>
      </c>
    </row>
    <row r="1205" spans="1:10" s="59" customFormat="1" x14ac:dyDescent="0.2">
      <c r="A1205" s="69" t="s">
        <v>2785</v>
      </c>
      <c r="B1205" s="80" t="s">
        <v>2786</v>
      </c>
      <c r="C1205" s="73" t="s">
        <v>2787</v>
      </c>
      <c r="D1205" s="73" t="s">
        <v>1774</v>
      </c>
      <c r="E1205" s="74" t="s">
        <v>2788</v>
      </c>
      <c r="F1205" s="74" t="s">
        <v>2788</v>
      </c>
      <c r="G1205" s="74" t="s">
        <v>44</v>
      </c>
      <c r="H1205" s="74" t="s">
        <v>45</v>
      </c>
      <c r="I1205" s="74" t="s">
        <v>46</v>
      </c>
      <c r="J1205" s="74" t="s">
        <v>47</v>
      </c>
    </row>
    <row r="1206" spans="1:10" s="59" customFormat="1" x14ac:dyDescent="0.2">
      <c r="A1206" s="96" t="s">
        <v>2789</v>
      </c>
      <c r="B1206" s="80" t="s">
        <v>2790</v>
      </c>
      <c r="C1206" s="73" t="s">
        <v>2791</v>
      </c>
      <c r="D1206" s="73" t="s">
        <v>128</v>
      </c>
      <c r="E1206" s="74" t="s">
        <v>1021</v>
      </c>
      <c r="F1206" s="74" t="s">
        <v>2792</v>
      </c>
      <c r="G1206" s="74" t="s">
        <v>44</v>
      </c>
      <c r="H1206" s="74" t="s">
        <v>914</v>
      </c>
      <c r="I1206" s="74" t="s">
        <v>53</v>
      </c>
      <c r="J1206" s="74" t="s">
        <v>54</v>
      </c>
    </row>
    <row r="1207" spans="1:10" s="45" customFormat="1" x14ac:dyDescent="0.2">
      <c r="A1207" s="68" t="s">
        <v>2793</v>
      </c>
      <c r="B1207" s="80" t="s">
        <v>2794</v>
      </c>
      <c r="C1207" s="73" t="s">
        <v>2791</v>
      </c>
      <c r="D1207" s="73" t="s">
        <v>128</v>
      </c>
      <c r="E1207" s="74" t="s">
        <v>2795</v>
      </c>
      <c r="F1207" s="74" t="s">
        <v>2792</v>
      </c>
      <c r="G1207" s="74" t="s">
        <v>44</v>
      </c>
      <c r="H1207" s="74" t="s">
        <v>45</v>
      </c>
      <c r="I1207" s="74" t="s">
        <v>53</v>
      </c>
      <c r="J1207" s="74" t="s">
        <v>54</v>
      </c>
    </row>
    <row r="1208" spans="1:10" s="86" customFormat="1" x14ac:dyDescent="0.2">
      <c r="A1208" s="677" t="s">
        <v>2796</v>
      </c>
      <c r="B1208" s="80"/>
      <c r="C1208" s="470" t="s">
        <v>2797</v>
      </c>
      <c r="D1208" s="470" t="s">
        <v>128</v>
      </c>
      <c r="E1208" s="387" t="s">
        <v>1021</v>
      </c>
      <c r="F1208" s="387" t="s">
        <v>2798</v>
      </c>
      <c r="G1208" s="387" t="s">
        <v>44</v>
      </c>
      <c r="H1208" s="568" t="s">
        <v>45</v>
      </c>
      <c r="I1208" s="387" t="s">
        <v>67</v>
      </c>
      <c r="J1208" s="387" t="s">
        <v>68</v>
      </c>
    </row>
    <row r="1209" spans="1:10" s="86" customFormat="1" x14ac:dyDescent="0.2">
      <c r="A1209" s="96" t="s">
        <v>2799</v>
      </c>
      <c r="B1209" s="123"/>
      <c r="C1209" s="91" t="s">
        <v>2797</v>
      </c>
      <c r="D1209" s="91" t="s">
        <v>128</v>
      </c>
      <c r="E1209" s="85" t="s">
        <v>1021</v>
      </c>
      <c r="F1209" s="85" t="s">
        <v>1021</v>
      </c>
      <c r="G1209" s="85" t="s">
        <v>44</v>
      </c>
      <c r="H1209" s="343" t="s">
        <v>45</v>
      </c>
      <c r="I1209" s="85" t="s">
        <v>46</v>
      </c>
      <c r="J1209" s="85" t="s">
        <v>47</v>
      </c>
    </row>
    <row r="1210" spans="1:10" s="46" customFormat="1" x14ac:dyDescent="0.2">
      <c r="A1210" s="96" t="s">
        <v>116</v>
      </c>
      <c r="B1210" s="80" t="s">
        <v>2800</v>
      </c>
      <c r="C1210" s="73" t="s">
        <v>2801</v>
      </c>
      <c r="D1210" s="73" t="s">
        <v>1201</v>
      </c>
      <c r="E1210" s="74" t="s">
        <v>611</v>
      </c>
      <c r="F1210" s="74" t="s">
        <v>2802</v>
      </c>
      <c r="G1210" s="74" t="s">
        <v>44</v>
      </c>
      <c r="H1210" s="74" t="s">
        <v>45</v>
      </c>
      <c r="I1210" s="74" t="s">
        <v>67</v>
      </c>
      <c r="J1210" s="74" t="s">
        <v>68</v>
      </c>
    </row>
    <row r="1211" spans="1:10" s="59" customFormat="1" x14ac:dyDescent="0.2">
      <c r="A1211" s="68" t="s">
        <v>2803</v>
      </c>
      <c r="B1211" s="80"/>
      <c r="C1211" s="201" t="s">
        <v>2804</v>
      </c>
      <c r="D1211" s="201" t="s">
        <v>338</v>
      </c>
      <c r="E1211" s="130" t="s">
        <v>2805</v>
      </c>
      <c r="F1211" s="130" t="s">
        <v>2805</v>
      </c>
      <c r="G1211" s="130" t="s">
        <v>44</v>
      </c>
      <c r="H1211" s="218" t="s">
        <v>45</v>
      </c>
      <c r="I1211" s="58" t="s">
        <v>46</v>
      </c>
      <c r="J1211" s="58" t="s">
        <v>47</v>
      </c>
    </row>
    <row r="1212" spans="1:10" s="46" customFormat="1" x14ac:dyDescent="0.2">
      <c r="A1212" s="68" t="s">
        <v>2806</v>
      </c>
      <c r="B1212" s="80"/>
      <c r="C1212" s="201" t="s">
        <v>2807</v>
      </c>
      <c r="D1212" s="201" t="s">
        <v>338</v>
      </c>
      <c r="E1212" s="130" t="s">
        <v>2805</v>
      </c>
      <c r="F1212" s="130" t="s">
        <v>2805</v>
      </c>
      <c r="G1212" s="130" t="s">
        <v>44</v>
      </c>
      <c r="H1212" s="218" t="s">
        <v>45</v>
      </c>
      <c r="I1212" s="58" t="s">
        <v>46</v>
      </c>
      <c r="J1212" s="58" t="s">
        <v>47</v>
      </c>
    </row>
    <row r="1213" spans="1:10" s="86" customFormat="1" x14ac:dyDescent="0.2">
      <c r="A1213" s="96" t="s">
        <v>2808</v>
      </c>
      <c r="B1213" s="123"/>
      <c r="C1213" s="91" t="s">
        <v>2809</v>
      </c>
      <c r="D1213" s="91" t="s">
        <v>528</v>
      </c>
      <c r="E1213" s="85" t="s">
        <v>2212</v>
      </c>
      <c r="F1213" s="85" t="s">
        <v>2212</v>
      </c>
      <c r="G1213" s="85" t="s">
        <v>92</v>
      </c>
      <c r="H1213" s="343" t="s">
        <v>45</v>
      </c>
      <c r="I1213" s="85" t="s">
        <v>46</v>
      </c>
      <c r="J1213" s="85" t="s">
        <v>47</v>
      </c>
    </row>
    <row r="1214" spans="1:10" s="86" customFormat="1" x14ac:dyDescent="0.2">
      <c r="A1214" s="70" t="s">
        <v>2810</v>
      </c>
      <c r="B1214" s="80"/>
      <c r="C1214" s="72" t="s">
        <v>2811</v>
      </c>
      <c r="D1214" s="72" t="s">
        <v>528</v>
      </c>
      <c r="E1214" s="61" t="s">
        <v>1047</v>
      </c>
      <c r="F1214" s="61" t="s">
        <v>2812</v>
      </c>
      <c r="G1214" s="61" t="s">
        <v>531</v>
      </c>
      <c r="H1214" s="108" t="s">
        <v>45</v>
      </c>
      <c r="I1214" s="61" t="s">
        <v>67</v>
      </c>
      <c r="J1214" s="61" t="s">
        <v>68</v>
      </c>
    </row>
    <row r="1215" spans="1:10" s="125" customFormat="1" x14ac:dyDescent="0.2">
      <c r="A1215" s="96" t="s">
        <v>2813</v>
      </c>
      <c r="B1215" s="80" t="s">
        <v>2814</v>
      </c>
      <c r="C1215" s="73" t="s">
        <v>2815</v>
      </c>
      <c r="D1215" s="73" t="s">
        <v>85</v>
      </c>
      <c r="E1215" s="74" t="s">
        <v>2693</v>
      </c>
      <c r="F1215" s="74" t="s">
        <v>1959</v>
      </c>
      <c r="G1215" s="74" t="s">
        <v>44</v>
      </c>
      <c r="H1215" s="74" t="s">
        <v>45</v>
      </c>
      <c r="I1215" s="74" t="s">
        <v>67</v>
      </c>
      <c r="J1215" s="74" t="s">
        <v>68</v>
      </c>
    </row>
    <row r="1216" spans="1:10" s="119" customFormat="1" x14ac:dyDescent="0.2">
      <c r="A1216" s="96" t="s">
        <v>2816</v>
      </c>
      <c r="B1216" s="80" t="s">
        <v>2817</v>
      </c>
      <c r="C1216" s="73" t="s">
        <v>2815</v>
      </c>
      <c r="D1216" s="73" t="s">
        <v>85</v>
      </c>
      <c r="E1216" s="74" t="s">
        <v>2693</v>
      </c>
      <c r="F1216" s="74" t="s">
        <v>2693</v>
      </c>
      <c r="G1216" s="74" t="s">
        <v>44</v>
      </c>
      <c r="H1216" s="74" t="s">
        <v>45</v>
      </c>
      <c r="I1216" s="74" t="s">
        <v>46</v>
      </c>
      <c r="J1216" s="74" t="s">
        <v>47</v>
      </c>
    </row>
    <row r="1217" spans="1:10" s="278" customFormat="1" x14ac:dyDescent="0.2">
      <c r="A1217" s="84" t="s">
        <v>2818</v>
      </c>
      <c r="B1217" s="80" t="s">
        <v>2819</v>
      </c>
      <c r="C1217" s="73" t="s">
        <v>2820</v>
      </c>
      <c r="D1217" s="73" t="s">
        <v>85</v>
      </c>
      <c r="E1217" s="74" t="s">
        <v>2693</v>
      </c>
      <c r="F1217" s="74" t="s">
        <v>1959</v>
      </c>
      <c r="G1217" s="74" t="s">
        <v>44</v>
      </c>
      <c r="H1217" s="74" t="s">
        <v>45</v>
      </c>
      <c r="I1217" s="74" t="s">
        <v>67</v>
      </c>
      <c r="J1217" s="74" t="s">
        <v>68</v>
      </c>
    </row>
    <row r="1218" spans="1:10" s="125" customFormat="1" x14ac:dyDescent="0.2">
      <c r="A1218" s="84" t="s">
        <v>2821</v>
      </c>
      <c r="B1218" s="123"/>
      <c r="C1218" s="91" t="s">
        <v>2820</v>
      </c>
      <c r="D1218" s="91" t="s">
        <v>85</v>
      </c>
      <c r="E1218" s="85" t="s">
        <v>2693</v>
      </c>
      <c r="F1218" s="85" t="s">
        <v>2693</v>
      </c>
      <c r="G1218" s="85" t="s">
        <v>44</v>
      </c>
      <c r="H1218" s="85" t="s">
        <v>45</v>
      </c>
      <c r="I1218" s="85" t="s">
        <v>46</v>
      </c>
      <c r="J1218" s="85" t="s">
        <v>47</v>
      </c>
    </row>
    <row r="1219" spans="1:10" s="125" customFormat="1" x14ac:dyDescent="0.2">
      <c r="A1219" s="84" t="s">
        <v>2821</v>
      </c>
      <c r="B1219" s="80" t="s">
        <v>2822</v>
      </c>
      <c r="C1219" s="73" t="s">
        <v>2820</v>
      </c>
      <c r="D1219" s="73" t="s">
        <v>85</v>
      </c>
      <c r="E1219" s="74" t="s">
        <v>2693</v>
      </c>
      <c r="F1219" s="74" t="s">
        <v>2693</v>
      </c>
      <c r="G1219" s="74" t="s">
        <v>44</v>
      </c>
      <c r="H1219" s="74" t="s">
        <v>45</v>
      </c>
      <c r="I1219" s="74" t="s">
        <v>46</v>
      </c>
      <c r="J1219" s="74" t="s">
        <v>47</v>
      </c>
    </row>
    <row r="1220" spans="1:10" s="569" customFormat="1" x14ac:dyDescent="0.2">
      <c r="A1220" s="66" t="s">
        <v>2823</v>
      </c>
      <c r="B1220" s="80"/>
      <c r="C1220" s="72" t="s">
        <v>2824</v>
      </c>
      <c r="D1220" s="72" t="s">
        <v>276</v>
      </c>
      <c r="E1220" s="61" t="s">
        <v>1445</v>
      </c>
      <c r="F1220" s="61" t="s">
        <v>909</v>
      </c>
      <c r="G1220" s="61" t="s">
        <v>44</v>
      </c>
      <c r="H1220" s="108" t="s">
        <v>45</v>
      </c>
      <c r="I1220" s="61" t="s">
        <v>53</v>
      </c>
      <c r="J1220" s="61" t="s">
        <v>54</v>
      </c>
    </row>
    <row r="1221" spans="1:10" s="125" customFormat="1" x14ac:dyDescent="0.2">
      <c r="A1221" s="556" t="s">
        <v>2825</v>
      </c>
      <c r="B1221" s="65"/>
      <c r="C1221" s="470" t="s">
        <v>2824</v>
      </c>
      <c r="D1221" s="470" t="s">
        <v>276</v>
      </c>
      <c r="E1221" s="387" t="s">
        <v>1445</v>
      </c>
      <c r="F1221" s="387" t="s">
        <v>1445</v>
      </c>
      <c r="G1221" s="387" t="s">
        <v>44</v>
      </c>
      <c r="H1221" s="568" t="s">
        <v>45</v>
      </c>
      <c r="I1221" s="387" t="s">
        <v>46</v>
      </c>
      <c r="J1221" s="387" t="s">
        <v>47</v>
      </c>
    </row>
    <row r="1222" spans="1:10" s="569" customFormat="1" x14ac:dyDescent="0.2">
      <c r="A1222" s="66" t="s">
        <v>2826</v>
      </c>
      <c r="B1222" s="80"/>
      <c r="C1222" s="72" t="s">
        <v>2827</v>
      </c>
      <c r="D1222" s="72" t="s">
        <v>276</v>
      </c>
      <c r="E1222" s="61" t="s">
        <v>1445</v>
      </c>
      <c r="F1222" s="61" t="s">
        <v>909</v>
      </c>
      <c r="G1222" s="61" t="s">
        <v>44</v>
      </c>
      <c r="H1222" s="108" t="s">
        <v>45</v>
      </c>
      <c r="I1222" s="61" t="s">
        <v>53</v>
      </c>
      <c r="J1222" s="61" t="s">
        <v>54</v>
      </c>
    </row>
    <row r="1223" spans="1:10" s="125" customFormat="1" x14ac:dyDescent="0.2">
      <c r="A1223" s="556" t="s">
        <v>2828</v>
      </c>
      <c r="B1223" s="65"/>
      <c r="C1223" s="470" t="s">
        <v>2827</v>
      </c>
      <c r="D1223" s="470" t="s">
        <v>276</v>
      </c>
      <c r="E1223" s="387" t="s">
        <v>1445</v>
      </c>
      <c r="F1223" s="387" t="s">
        <v>1445</v>
      </c>
      <c r="G1223" s="387" t="s">
        <v>44</v>
      </c>
      <c r="H1223" s="568" t="s">
        <v>45</v>
      </c>
      <c r="I1223" s="387" t="s">
        <v>46</v>
      </c>
      <c r="J1223" s="387" t="s">
        <v>47</v>
      </c>
    </row>
    <row r="1224" spans="1:10" s="128" customFormat="1" x14ac:dyDescent="0.2">
      <c r="A1224" s="64" t="s">
        <v>2829</v>
      </c>
      <c r="B1224" s="67"/>
      <c r="C1224" s="71" t="s">
        <v>2830</v>
      </c>
      <c r="D1224" s="71" t="s">
        <v>525</v>
      </c>
      <c r="E1224" s="58" t="s">
        <v>319</v>
      </c>
      <c r="F1224" s="58" t="s">
        <v>319</v>
      </c>
      <c r="G1224" s="58" t="s">
        <v>44</v>
      </c>
      <c r="H1224" s="57" t="s">
        <v>45</v>
      </c>
      <c r="I1224" s="58" t="s">
        <v>46</v>
      </c>
      <c r="J1224" s="58" t="s">
        <v>47</v>
      </c>
    </row>
    <row r="1225" spans="1:10" s="278" customFormat="1" x14ac:dyDescent="0.2">
      <c r="A1225" s="123" t="s">
        <v>2831</v>
      </c>
      <c r="B1225" s="123"/>
      <c r="C1225" s="91" t="s">
        <v>2832</v>
      </c>
      <c r="D1225" s="91" t="s">
        <v>528</v>
      </c>
      <c r="E1225" s="85" t="s">
        <v>2833</v>
      </c>
      <c r="F1225" s="85" t="s">
        <v>2834</v>
      </c>
      <c r="G1225" s="85" t="s">
        <v>44</v>
      </c>
      <c r="H1225" s="343" t="s">
        <v>45</v>
      </c>
      <c r="I1225" s="85" t="s">
        <v>53</v>
      </c>
      <c r="J1225" s="85" t="s">
        <v>54</v>
      </c>
    </row>
    <row r="1226" spans="1:10" s="125" customFormat="1" x14ac:dyDescent="0.2">
      <c r="A1226" s="123" t="s">
        <v>2835</v>
      </c>
      <c r="B1226" s="80"/>
      <c r="C1226" s="91" t="s">
        <v>2836</v>
      </c>
      <c r="D1226" s="91" t="s">
        <v>528</v>
      </c>
      <c r="E1226" s="85" t="s">
        <v>529</v>
      </c>
      <c r="F1226" s="85" t="s">
        <v>530</v>
      </c>
      <c r="G1226" s="85" t="s">
        <v>92</v>
      </c>
      <c r="H1226" s="85" t="s">
        <v>45</v>
      </c>
      <c r="I1226" s="85" t="s">
        <v>53</v>
      </c>
      <c r="J1226" s="85" t="s">
        <v>54</v>
      </c>
    </row>
    <row r="1227" spans="1:10" s="125" customFormat="1" x14ac:dyDescent="0.2">
      <c r="A1227" s="80" t="s">
        <v>2837</v>
      </c>
      <c r="B1227" s="80"/>
      <c r="C1227" s="72" t="s">
        <v>2836</v>
      </c>
      <c r="D1227" s="72" t="s">
        <v>528</v>
      </c>
      <c r="E1227" s="61" t="s">
        <v>529</v>
      </c>
      <c r="F1227" s="625" t="s">
        <v>529</v>
      </c>
      <c r="G1227" s="61" t="s">
        <v>44</v>
      </c>
      <c r="H1227" s="61" t="s">
        <v>45</v>
      </c>
      <c r="I1227" s="61" t="s">
        <v>46</v>
      </c>
      <c r="J1227" s="61" t="s">
        <v>47</v>
      </c>
    </row>
    <row r="1228" spans="1:10" s="119" customFormat="1" x14ac:dyDescent="0.2">
      <c r="A1228" s="964" t="s">
        <v>2838</v>
      </c>
      <c r="B1228" s="80" t="s">
        <v>2839</v>
      </c>
      <c r="C1228" s="158" t="s">
        <v>2840</v>
      </c>
      <c r="D1228" s="158" t="s">
        <v>76</v>
      </c>
      <c r="E1228" s="157" t="s">
        <v>119</v>
      </c>
      <c r="F1228" s="157" t="s">
        <v>119</v>
      </c>
      <c r="G1228" s="157" t="s">
        <v>44</v>
      </c>
      <c r="H1228" s="157" t="s">
        <v>45</v>
      </c>
      <c r="I1228" s="157" t="s">
        <v>46</v>
      </c>
      <c r="J1228" s="157" t="s">
        <v>47</v>
      </c>
    </row>
    <row r="1229" spans="1:10" s="125" customFormat="1" x14ac:dyDescent="0.2">
      <c r="A1229" s="64" t="s">
        <v>2841</v>
      </c>
      <c r="B1229" s="80" t="s">
        <v>2842</v>
      </c>
      <c r="C1229" s="73" t="s">
        <v>2843</v>
      </c>
      <c r="D1229" s="73" t="s">
        <v>76</v>
      </c>
      <c r="E1229" s="74" t="s">
        <v>201</v>
      </c>
      <c r="F1229" s="74" t="s">
        <v>202</v>
      </c>
      <c r="G1229" s="74" t="s">
        <v>44</v>
      </c>
      <c r="H1229" s="74" t="s">
        <v>45</v>
      </c>
      <c r="I1229" s="74" t="s">
        <v>67</v>
      </c>
      <c r="J1229" s="74" t="s">
        <v>68</v>
      </c>
    </row>
    <row r="1230" spans="1:10" s="278" customFormat="1" x14ac:dyDescent="0.2">
      <c r="A1230" s="471" t="s">
        <v>2844</v>
      </c>
      <c r="B1230" s="80" t="s">
        <v>2845</v>
      </c>
      <c r="C1230" s="73" t="s">
        <v>2843</v>
      </c>
      <c r="D1230" s="73" t="s">
        <v>76</v>
      </c>
      <c r="E1230" s="74" t="s">
        <v>201</v>
      </c>
      <c r="F1230" s="74" t="s">
        <v>201</v>
      </c>
      <c r="G1230" s="74" t="s">
        <v>44</v>
      </c>
      <c r="H1230" s="74" t="s">
        <v>45</v>
      </c>
      <c r="I1230" s="74" t="s">
        <v>46</v>
      </c>
      <c r="J1230" s="74" t="s">
        <v>47</v>
      </c>
    </row>
    <row r="1231" spans="1:10" s="128" customFormat="1" x14ac:dyDescent="0.2">
      <c r="A1231" s="471" t="s">
        <v>2846</v>
      </c>
      <c r="B1231" s="80" t="s">
        <v>2847</v>
      </c>
      <c r="C1231" s="73" t="s">
        <v>2843</v>
      </c>
      <c r="D1231" s="73" t="s">
        <v>76</v>
      </c>
      <c r="E1231" s="74" t="s">
        <v>201</v>
      </c>
      <c r="F1231" s="74" t="s">
        <v>1694</v>
      </c>
      <c r="G1231" s="74" t="s">
        <v>44</v>
      </c>
      <c r="H1231" s="74" t="s">
        <v>45</v>
      </c>
      <c r="I1231" s="74" t="s">
        <v>53</v>
      </c>
      <c r="J1231" s="74" t="s">
        <v>62</v>
      </c>
    </row>
    <row r="1232" spans="1:10" s="94" customFormat="1" x14ac:dyDescent="0.2">
      <c r="A1232" s="96" t="s">
        <v>2848</v>
      </c>
      <c r="B1232" s="80" t="s">
        <v>2849</v>
      </c>
      <c r="C1232" s="73" t="s">
        <v>2850</v>
      </c>
      <c r="D1232" s="73" t="s">
        <v>76</v>
      </c>
      <c r="E1232" s="74" t="s">
        <v>201</v>
      </c>
      <c r="F1232" s="74" t="s">
        <v>202</v>
      </c>
      <c r="G1232" s="74" t="s">
        <v>44</v>
      </c>
      <c r="H1232" s="74" t="s">
        <v>45</v>
      </c>
      <c r="I1232" s="74" t="s">
        <v>67</v>
      </c>
      <c r="J1232" s="74" t="s">
        <v>68</v>
      </c>
    </row>
    <row r="1233" spans="1:10" s="59" customFormat="1" x14ac:dyDescent="0.2">
      <c r="A1233" s="471" t="s">
        <v>2851</v>
      </c>
      <c r="B1233" s="80" t="s">
        <v>2852</v>
      </c>
      <c r="C1233" s="73" t="s">
        <v>2850</v>
      </c>
      <c r="D1233" s="73" t="s">
        <v>76</v>
      </c>
      <c r="E1233" s="74" t="s">
        <v>201</v>
      </c>
      <c r="F1233" s="74" t="s">
        <v>201</v>
      </c>
      <c r="G1233" s="74" t="s">
        <v>44</v>
      </c>
      <c r="H1233" s="74" t="s">
        <v>45</v>
      </c>
      <c r="I1233" s="74" t="s">
        <v>46</v>
      </c>
      <c r="J1233" s="74" t="s">
        <v>47</v>
      </c>
    </row>
    <row r="1234" spans="1:10" s="59" customFormat="1" x14ac:dyDescent="0.2">
      <c r="A1234" s="96" t="s">
        <v>2853</v>
      </c>
      <c r="B1234" s="84" t="s">
        <v>2854</v>
      </c>
      <c r="C1234" s="73" t="s">
        <v>2855</v>
      </c>
      <c r="D1234" s="73" t="s">
        <v>76</v>
      </c>
      <c r="E1234" s="74" t="s">
        <v>1111</v>
      </c>
      <c r="F1234" s="74" t="s">
        <v>1111</v>
      </c>
      <c r="G1234" s="74" t="s">
        <v>44</v>
      </c>
      <c r="H1234" s="74" t="s">
        <v>45</v>
      </c>
      <c r="I1234" s="74" t="s">
        <v>46</v>
      </c>
      <c r="J1234" s="74" t="s">
        <v>47</v>
      </c>
    </row>
    <row r="1235" spans="1:10" s="110" customFormat="1" x14ac:dyDescent="0.2">
      <c r="A1235" s="96" t="s">
        <v>2856</v>
      </c>
      <c r="B1235" s="80" t="s">
        <v>2857</v>
      </c>
      <c r="C1235" s="73" t="s">
        <v>2858</v>
      </c>
      <c r="D1235" s="73" t="s">
        <v>76</v>
      </c>
      <c r="E1235" s="74" t="s">
        <v>2859</v>
      </c>
      <c r="F1235" s="74" t="s">
        <v>2859</v>
      </c>
      <c r="G1235" s="74" t="s">
        <v>44</v>
      </c>
      <c r="H1235" s="74" t="s">
        <v>45</v>
      </c>
      <c r="I1235" s="74" t="s">
        <v>46</v>
      </c>
      <c r="J1235" s="74" t="s">
        <v>47</v>
      </c>
    </row>
    <row r="1236" spans="1:10" s="110" customFormat="1" x14ac:dyDescent="0.2">
      <c r="A1236" s="69" t="s">
        <v>2860</v>
      </c>
      <c r="B1236" s="80"/>
      <c r="C1236" s="71" t="s">
        <v>2861</v>
      </c>
      <c r="D1236" s="201" t="s">
        <v>76</v>
      </c>
      <c r="E1236" s="58" t="s">
        <v>77</v>
      </c>
      <c r="F1236" s="58" t="s">
        <v>78</v>
      </c>
      <c r="G1236" s="58" t="s">
        <v>79</v>
      </c>
      <c r="H1236" s="57" t="s">
        <v>80</v>
      </c>
      <c r="I1236" s="652" t="s">
        <v>81</v>
      </c>
      <c r="J1236" s="58" t="s">
        <v>82</v>
      </c>
    </row>
    <row r="1237" spans="1:10" s="110" customFormat="1" x14ac:dyDescent="0.2">
      <c r="A1237" s="69" t="s">
        <v>2862</v>
      </c>
      <c r="B1237" s="80"/>
      <c r="C1237" s="71" t="s">
        <v>2863</v>
      </c>
      <c r="D1237" s="201" t="s">
        <v>76</v>
      </c>
      <c r="E1237" s="58" t="s">
        <v>77</v>
      </c>
      <c r="F1237" s="58" t="s">
        <v>78</v>
      </c>
      <c r="G1237" s="58" t="s">
        <v>79</v>
      </c>
      <c r="H1237" s="57" t="s">
        <v>80</v>
      </c>
      <c r="I1237" s="652" t="s">
        <v>81</v>
      </c>
      <c r="J1237" s="58" t="s">
        <v>82</v>
      </c>
    </row>
    <row r="1238" spans="1:10" s="125" customFormat="1" x14ac:dyDescent="0.2">
      <c r="A1238" s="69" t="s">
        <v>2864</v>
      </c>
      <c r="B1238" s="80" t="s">
        <v>2865</v>
      </c>
      <c r="C1238" s="71" t="s">
        <v>2866</v>
      </c>
      <c r="D1238" s="201" t="s">
        <v>76</v>
      </c>
      <c r="E1238" s="58" t="s">
        <v>875</v>
      </c>
      <c r="F1238" s="58" t="s">
        <v>2867</v>
      </c>
      <c r="G1238" s="58" t="s">
        <v>79</v>
      </c>
      <c r="H1238" s="57" t="s">
        <v>80</v>
      </c>
      <c r="I1238" s="777" t="s">
        <v>81</v>
      </c>
      <c r="J1238" s="58" t="s">
        <v>82</v>
      </c>
    </row>
    <row r="1239" spans="1:10" s="125" customFormat="1" x14ac:dyDescent="0.2">
      <c r="A1239" s="69" t="s">
        <v>2868</v>
      </c>
      <c r="B1239" s="80"/>
      <c r="C1239" s="71" t="s">
        <v>2869</v>
      </c>
      <c r="D1239" s="201" t="s">
        <v>76</v>
      </c>
      <c r="E1239" s="58" t="s">
        <v>77</v>
      </c>
      <c r="F1239" s="58" t="s">
        <v>78</v>
      </c>
      <c r="G1239" s="58" t="s">
        <v>79</v>
      </c>
      <c r="H1239" s="57" t="s">
        <v>80</v>
      </c>
      <c r="I1239" s="652" t="s">
        <v>81</v>
      </c>
      <c r="J1239" s="58" t="s">
        <v>82</v>
      </c>
    </row>
    <row r="1240" spans="1:10" s="86" customFormat="1" x14ac:dyDescent="0.2">
      <c r="A1240" s="69" t="s">
        <v>2870</v>
      </c>
      <c r="B1240" s="80" t="s">
        <v>2865</v>
      </c>
      <c r="C1240" s="71" t="s">
        <v>2871</v>
      </c>
      <c r="D1240" s="201" t="s">
        <v>76</v>
      </c>
      <c r="E1240" s="58" t="s">
        <v>875</v>
      </c>
      <c r="F1240" s="58" t="s">
        <v>2867</v>
      </c>
      <c r="G1240" s="58" t="s">
        <v>79</v>
      </c>
      <c r="H1240" s="57" t="s">
        <v>80</v>
      </c>
      <c r="I1240" s="777" t="s">
        <v>81</v>
      </c>
      <c r="J1240" s="58" t="s">
        <v>82</v>
      </c>
    </row>
    <row r="1241" spans="1:10" s="86" customFormat="1" x14ac:dyDescent="0.2">
      <c r="A1241" s="63" t="s">
        <v>2872</v>
      </c>
      <c r="B1241" s="80"/>
      <c r="C1241" s="71" t="s">
        <v>2873</v>
      </c>
      <c r="D1241" s="201" t="s">
        <v>76</v>
      </c>
      <c r="E1241" s="58" t="s">
        <v>77</v>
      </c>
      <c r="F1241" s="58" t="s">
        <v>78</v>
      </c>
      <c r="G1241" s="58" t="s">
        <v>79</v>
      </c>
      <c r="H1241" s="57" t="s">
        <v>80</v>
      </c>
      <c r="I1241" s="652" t="s">
        <v>81</v>
      </c>
      <c r="J1241" s="58" t="s">
        <v>82</v>
      </c>
    </row>
    <row r="1242" spans="1:10" s="86" customFormat="1" x14ac:dyDescent="0.2">
      <c r="A1242" s="64" t="s">
        <v>2874</v>
      </c>
      <c r="B1242" s="80" t="s">
        <v>2875</v>
      </c>
      <c r="C1242" s="73" t="s">
        <v>2876</v>
      </c>
      <c r="D1242" s="73" t="s">
        <v>85</v>
      </c>
      <c r="E1242" s="74" t="s">
        <v>1810</v>
      </c>
      <c r="F1242" s="74" t="s">
        <v>1810</v>
      </c>
      <c r="G1242" s="74" t="s">
        <v>44</v>
      </c>
      <c r="H1242" s="74" t="s">
        <v>45</v>
      </c>
      <c r="I1242" s="74" t="s">
        <v>46</v>
      </c>
      <c r="J1242" s="74" t="s">
        <v>47</v>
      </c>
    </row>
    <row r="1243" spans="1:10" s="92" customFormat="1" x14ac:dyDescent="0.2">
      <c r="A1243" s="165" t="s">
        <v>2877</v>
      </c>
      <c r="B1243" s="80" t="s">
        <v>2878</v>
      </c>
      <c r="C1243" s="158" t="s">
        <v>2879</v>
      </c>
      <c r="D1243" s="158" t="s">
        <v>85</v>
      </c>
      <c r="E1243" s="157" t="s">
        <v>43</v>
      </c>
      <c r="F1243" s="157" t="s">
        <v>43</v>
      </c>
      <c r="G1243" s="157" t="s">
        <v>44</v>
      </c>
      <c r="H1243" s="157" t="s">
        <v>45</v>
      </c>
      <c r="I1243" s="157" t="s">
        <v>46</v>
      </c>
      <c r="J1243" s="157" t="s">
        <v>47</v>
      </c>
    </row>
    <row r="1244" spans="1:10" s="92" customFormat="1" x14ac:dyDescent="0.2">
      <c r="A1244" s="84" t="s">
        <v>2880</v>
      </c>
      <c r="B1244" s="123"/>
      <c r="C1244" s="779" t="s">
        <v>2881</v>
      </c>
      <c r="D1244" s="91" t="s">
        <v>89</v>
      </c>
      <c r="E1244" s="85" t="s">
        <v>132</v>
      </c>
      <c r="F1244" s="85" t="s">
        <v>133</v>
      </c>
      <c r="G1244" s="85" t="s">
        <v>79</v>
      </c>
      <c r="H1244" s="343" t="s">
        <v>80</v>
      </c>
      <c r="I1244" s="85" t="s">
        <v>140</v>
      </c>
      <c r="J1244" s="85" t="s">
        <v>82</v>
      </c>
    </row>
    <row r="1245" spans="1:10" s="579" customFormat="1" x14ac:dyDescent="0.2">
      <c r="A1245" s="556" t="s">
        <v>2882</v>
      </c>
      <c r="B1245" s="80"/>
      <c r="C1245" s="470" t="s">
        <v>2883</v>
      </c>
      <c r="D1245" s="470" t="s">
        <v>128</v>
      </c>
      <c r="E1245" s="387" t="s">
        <v>1021</v>
      </c>
      <c r="F1245" s="387" t="s">
        <v>2792</v>
      </c>
      <c r="G1245" s="387" t="s">
        <v>44</v>
      </c>
      <c r="H1245" s="568" t="s">
        <v>45</v>
      </c>
      <c r="I1245" s="387" t="s">
        <v>67</v>
      </c>
      <c r="J1245" s="387" t="s">
        <v>68</v>
      </c>
    </row>
    <row r="1246" spans="1:10" s="86" customFormat="1" x14ac:dyDescent="0.2">
      <c r="A1246" s="84" t="s">
        <v>2884</v>
      </c>
      <c r="B1246" s="80" t="s">
        <v>2885</v>
      </c>
      <c r="C1246" s="73" t="s">
        <v>2883</v>
      </c>
      <c r="D1246" s="73" t="s">
        <v>128</v>
      </c>
      <c r="E1246" s="74" t="s">
        <v>1021</v>
      </c>
      <c r="F1246" s="74" t="s">
        <v>2792</v>
      </c>
      <c r="G1246" s="74" t="s">
        <v>44</v>
      </c>
      <c r="H1246" s="74" t="s">
        <v>914</v>
      </c>
      <c r="I1246" s="74" t="s">
        <v>53</v>
      </c>
      <c r="J1246" s="74" t="s">
        <v>54</v>
      </c>
    </row>
    <row r="1247" spans="1:10" s="59" customFormat="1" x14ac:dyDescent="0.2">
      <c r="A1247" s="84" t="s">
        <v>2886</v>
      </c>
      <c r="B1247" s="123"/>
      <c r="C1247" s="91" t="s">
        <v>2883</v>
      </c>
      <c r="D1247" s="91" t="s">
        <v>128</v>
      </c>
      <c r="E1247" s="85" t="s">
        <v>2795</v>
      </c>
      <c r="F1247" s="85" t="s">
        <v>2795</v>
      </c>
      <c r="G1247" s="85" t="s">
        <v>44</v>
      </c>
      <c r="H1247" s="343" t="s">
        <v>45</v>
      </c>
      <c r="I1247" s="85" t="s">
        <v>46</v>
      </c>
      <c r="J1247" s="85" t="s">
        <v>47</v>
      </c>
    </row>
    <row r="1248" spans="1:10" s="86" customFormat="1" x14ac:dyDescent="0.2">
      <c r="A1248" s="64" t="s">
        <v>2887</v>
      </c>
      <c r="B1248" s="80" t="s">
        <v>2888</v>
      </c>
      <c r="C1248" s="73" t="s">
        <v>2883</v>
      </c>
      <c r="D1248" s="73" t="s">
        <v>128</v>
      </c>
      <c r="E1248" s="74" t="s">
        <v>2795</v>
      </c>
      <c r="F1248" s="74" t="s">
        <v>2792</v>
      </c>
      <c r="G1248" s="74" t="s">
        <v>44</v>
      </c>
      <c r="H1248" s="74" t="s">
        <v>45</v>
      </c>
      <c r="I1248" s="74" t="s">
        <v>53</v>
      </c>
      <c r="J1248" s="74" t="s">
        <v>54</v>
      </c>
    </row>
    <row r="1249" spans="1:10" s="86" customFormat="1" x14ac:dyDescent="0.2">
      <c r="A1249" s="66" t="s">
        <v>2889</v>
      </c>
      <c r="B1249" s="80"/>
      <c r="C1249" s="72" t="s">
        <v>2890</v>
      </c>
      <c r="D1249" s="72" t="s">
        <v>1676</v>
      </c>
      <c r="E1249" s="61" t="s">
        <v>631</v>
      </c>
      <c r="F1249" s="61" t="s">
        <v>631</v>
      </c>
      <c r="G1249" s="61" t="s">
        <v>44</v>
      </c>
      <c r="H1249" s="108" t="s">
        <v>45</v>
      </c>
      <c r="I1249" s="61" t="s">
        <v>46</v>
      </c>
      <c r="J1249" s="61" t="s">
        <v>47</v>
      </c>
    </row>
    <row r="1250" spans="1:10" s="59" customFormat="1" x14ac:dyDescent="0.2">
      <c r="A1250" s="64" t="s">
        <v>2891</v>
      </c>
      <c r="B1250" s="67"/>
      <c r="C1250" s="71" t="s">
        <v>2892</v>
      </c>
      <c r="D1250" s="71" t="s">
        <v>1676</v>
      </c>
      <c r="E1250" s="58" t="s">
        <v>171</v>
      </c>
      <c r="F1250" s="58" t="s">
        <v>177</v>
      </c>
      <c r="G1250" s="58" t="s">
        <v>92</v>
      </c>
      <c r="H1250" s="57" t="s">
        <v>45</v>
      </c>
      <c r="I1250" s="58" t="s">
        <v>53</v>
      </c>
      <c r="J1250" s="58" t="s">
        <v>62</v>
      </c>
    </row>
    <row r="1251" spans="1:10" s="46" customFormat="1" x14ac:dyDescent="0.2">
      <c r="A1251" s="64" t="s">
        <v>2893</v>
      </c>
      <c r="B1251" s="67" t="s">
        <v>2894</v>
      </c>
      <c r="C1251" s="71" t="s">
        <v>2895</v>
      </c>
      <c r="D1251" s="71" t="s">
        <v>1676</v>
      </c>
      <c r="E1251" s="58" t="s">
        <v>343</v>
      </c>
      <c r="F1251" s="58" t="s">
        <v>913</v>
      </c>
      <c r="G1251" s="58" t="s">
        <v>44</v>
      </c>
      <c r="H1251" s="57" t="s">
        <v>45</v>
      </c>
      <c r="I1251" s="58" t="s">
        <v>53</v>
      </c>
      <c r="J1251" s="58" t="s">
        <v>54</v>
      </c>
    </row>
    <row r="1252" spans="1:10" s="46" customFormat="1" x14ac:dyDescent="0.2">
      <c r="A1252" s="64" t="s">
        <v>2896</v>
      </c>
      <c r="B1252" s="67"/>
      <c r="C1252" s="71" t="s">
        <v>2895</v>
      </c>
      <c r="D1252" s="71" t="s">
        <v>1676</v>
      </c>
      <c r="E1252" s="58" t="s">
        <v>343</v>
      </c>
      <c r="F1252" s="58" t="s">
        <v>913</v>
      </c>
      <c r="G1252" s="58" t="s">
        <v>44</v>
      </c>
      <c r="H1252" s="57" t="s">
        <v>45</v>
      </c>
      <c r="I1252" s="58" t="s">
        <v>53</v>
      </c>
      <c r="J1252" s="58" t="s">
        <v>57</v>
      </c>
    </row>
    <row r="1253" spans="1:10" s="86" customFormat="1" x14ac:dyDescent="0.2">
      <c r="A1253" s="211" t="s">
        <v>2897</v>
      </c>
      <c r="B1253" s="67" t="s">
        <v>2898</v>
      </c>
      <c r="C1253" s="201" t="s">
        <v>2895</v>
      </c>
      <c r="D1253" s="201" t="s">
        <v>1676</v>
      </c>
      <c r="E1253" s="130" t="s">
        <v>343</v>
      </c>
      <c r="F1253" s="130" t="s">
        <v>343</v>
      </c>
      <c r="G1253" s="130" t="s">
        <v>44</v>
      </c>
      <c r="H1253" s="218" t="s">
        <v>45</v>
      </c>
      <c r="I1253" s="130" t="s">
        <v>46</v>
      </c>
      <c r="J1253" s="130" t="s">
        <v>47</v>
      </c>
    </row>
    <row r="1254" spans="1:10" s="86" customFormat="1" x14ac:dyDescent="0.2">
      <c r="A1254" s="199" t="s">
        <v>2899</v>
      </c>
      <c r="B1254" s="80"/>
      <c r="C1254" s="204" t="s">
        <v>2900</v>
      </c>
      <c r="D1254" s="204" t="s">
        <v>540</v>
      </c>
      <c r="E1254" s="130" t="s">
        <v>2901</v>
      </c>
      <c r="F1254" s="130" t="s">
        <v>2901</v>
      </c>
      <c r="G1254" s="130" t="s">
        <v>44</v>
      </c>
      <c r="H1254" s="218" t="s">
        <v>253</v>
      </c>
      <c r="I1254" s="130" t="s">
        <v>254</v>
      </c>
      <c r="J1254" s="130" t="s">
        <v>255</v>
      </c>
    </row>
    <row r="1255" spans="1:10" s="169" customFormat="1" x14ac:dyDescent="0.2">
      <c r="A1255" s="224" t="s">
        <v>2902</v>
      </c>
      <c r="B1255" s="80"/>
      <c r="C1255" s="262" t="s">
        <v>2900</v>
      </c>
      <c r="D1255" s="262" t="s">
        <v>540</v>
      </c>
      <c r="E1255" s="196" t="s">
        <v>2901</v>
      </c>
      <c r="F1255" s="196" t="s">
        <v>2901</v>
      </c>
      <c r="G1255" s="196" t="s">
        <v>44</v>
      </c>
      <c r="H1255" s="238" t="s">
        <v>253</v>
      </c>
      <c r="I1255" s="196" t="s">
        <v>254</v>
      </c>
      <c r="J1255" s="196" t="s">
        <v>255</v>
      </c>
    </row>
    <row r="1256" spans="1:10" s="169" customFormat="1" x14ac:dyDescent="0.2">
      <c r="A1256" s="303" t="s">
        <v>2903</v>
      </c>
      <c r="B1256" s="80"/>
      <c r="C1256" s="303" t="s">
        <v>2904</v>
      </c>
      <c r="D1256" s="262" t="s">
        <v>540</v>
      </c>
      <c r="E1256" s="196" t="s">
        <v>2901</v>
      </c>
      <c r="F1256" s="196" t="s">
        <v>2901</v>
      </c>
      <c r="G1256" s="196" t="s">
        <v>92</v>
      </c>
      <c r="H1256" s="61" t="s">
        <v>172</v>
      </c>
      <c r="I1256" s="196" t="s">
        <v>173</v>
      </c>
      <c r="J1256" s="196" t="s">
        <v>174</v>
      </c>
    </row>
    <row r="1257" spans="1:10" s="94" customFormat="1" x14ac:dyDescent="0.2">
      <c r="A1257" s="348" t="s">
        <v>2905</v>
      </c>
      <c r="B1257" s="80">
        <v>176805</v>
      </c>
      <c r="C1257" s="280" t="s">
        <v>2906</v>
      </c>
      <c r="D1257" s="91" t="s">
        <v>114</v>
      </c>
      <c r="E1257" s="279" t="s">
        <v>474</v>
      </c>
      <c r="F1257" s="279" t="s">
        <v>641</v>
      </c>
      <c r="G1257" s="468" t="s">
        <v>44</v>
      </c>
      <c r="H1257" s="349" t="s">
        <v>45</v>
      </c>
      <c r="I1257" s="279" t="s">
        <v>53</v>
      </c>
      <c r="J1257" s="279" t="s">
        <v>62</v>
      </c>
    </row>
    <row r="1258" spans="1:10" s="90" customFormat="1" x14ac:dyDescent="0.2">
      <c r="A1258" s="84" t="s">
        <v>2907</v>
      </c>
      <c r="B1258" s="123"/>
      <c r="C1258" s="91" t="s">
        <v>2908</v>
      </c>
      <c r="D1258" s="91" t="s">
        <v>1511</v>
      </c>
      <c r="E1258" s="85" t="s">
        <v>439</v>
      </c>
      <c r="F1258" s="85" t="s">
        <v>439</v>
      </c>
      <c r="G1258" s="85" t="s">
        <v>44</v>
      </c>
      <c r="H1258" s="85" t="s">
        <v>45</v>
      </c>
      <c r="I1258" s="85" t="s">
        <v>46</v>
      </c>
      <c r="J1258" s="85" t="s">
        <v>47</v>
      </c>
    </row>
    <row r="1259" spans="1:10" s="126" customFormat="1" x14ac:dyDescent="0.2">
      <c r="A1259" s="64" t="s">
        <v>2909</v>
      </c>
      <c r="B1259" s="80" t="s">
        <v>2910</v>
      </c>
      <c r="C1259" s="73" t="s">
        <v>2908</v>
      </c>
      <c r="D1259" s="73" t="s">
        <v>1511</v>
      </c>
      <c r="E1259" s="74" t="s">
        <v>439</v>
      </c>
      <c r="F1259" s="74" t="s">
        <v>440</v>
      </c>
      <c r="G1259" s="61" t="s">
        <v>44</v>
      </c>
      <c r="H1259" s="74" t="s">
        <v>45</v>
      </c>
      <c r="I1259" s="74" t="s">
        <v>53</v>
      </c>
      <c r="J1259" s="74" t="s">
        <v>54</v>
      </c>
    </row>
    <row r="1260" spans="1:10" s="59" customFormat="1" x14ac:dyDescent="0.2">
      <c r="A1260" s="84" t="s">
        <v>2911</v>
      </c>
      <c r="B1260" s="80" t="s">
        <v>2912</v>
      </c>
      <c r="C1260" s="73" t="s">
        <v>2913</v>
      </c>
      <c r="D1260" s="73" t="s">
        <v>1511</v>
      </c>
      <c r="E1260" s="74" t="s">
        <v>439</v>
      </c>
      <c r="F1260" s="74" t="s">
        <v>440</v>
      </c>
      <c r="G1260" s="74" t="s">
        <v>44</v>
      </c>
      <c r="H1260" s="74" t="s">
        <v>914</v>
      </c>
      <c r="I1260" s="74" t="s">
        <v>53</v>
      </c>
      <c r="J1260" s="74" t="s">
        <v>54</v>
      </c>
    </row>
    <row r="1261" spans="1:10" s="128" customFormat="1" x14ac:dyDescent="0.2">
      <c r="A1261" s="84" t="s">
        <v>2914</v>
      </c>
      <c r="B1261" s="80"/>
      <c r="C1261" s="91" t="s">
        <v>2915</v>
      </c>
      <c r="D1261" s="91" t="s">
        <v>1511</v>
      </c>
      <c r="E1261" s="85" t="s">
        <v>1047</v>
      </c>
      <c r="F1261" s="85" t="s">
        <v>1047</v>
      </c>
      <c r="G1261" s="85" t="s">
        <v>44</v>
      </c>
      <c r="H1261" s="343" t="s">
        <v>45</v>
      </c>
      <c r="I1261" s="85" t="s">
        <v>46</v>
      </c>
      <c r="J1261" s="85" t="s">
        <v>47</v>
      </c>
    </row>
    <row r="1262" spans="1:10" s="86" customFormat="1" x14ac:dyDescent="0.2">
      <c r="A1262" s="96" t="s">
        <v>2916</v>
      </c>
      <c r="B1262" s="123"/>
      <c r="C1262" s="229" t="s">
        <v>2917</v>
      </c>
      <c r="D1262" s="229" t="s">
        <v>95</v>
      </c>
      <c r="E1262" s="212" t="s">
        <v>631</v>
      </c>
      <c r="F1262" s="85" t="s">
        <v>2918</v>
      </c>
      <c r="G1262" s="212" t="s">
        <v>44</v>
      </c>
      <c r="H1262" s="747" t="s">
        <v>80</v>
      </c>
      <c r="I1262" s="212" t="s">
        <v>140</v>
      </c>
      <c r="J1262" s="212" t="s">
        <v>82</v>
      </c>
    </row>
    <row r="1263" spans="1:10" s="86" customFormat="1" x14ac:dyDescent="0.2">
      <c r="A1263" s="96" t="s">
        <v>2919</v>
      </c>
      <c r="B1263" s="123"/>
      <c r="C1263" s="229" t="s">
        <v>2917</v>
      </c>
      <c r="D1263" s="229" t="s">
        <v>95</v>
      </c>
      <c r="E1263" s="212" t="s">
        <v>631</v>
      </c>
      <c r="F1263" s="212" t="s">
        <v>2918</v>
      </c>
      <c r="G1263" s="212" t="s">
        <v>44</v>
      </c>
      <c r="H1263" s="747" t="s">
        <v>80</v>
      </c>
      <c r="I1263" s="212" t="s">
        <v>140</v>
      </c>
      <c r="J1263" s="212" t="s">
        <v>245</v>
      </c>
    </row>
    <row r="1264" spans="1:10" s="86" customFormat="1" x14ac:dyDescent="0.2">
      <c r="A1264" s="96" t="s">
        <v>2920</v>
      </c>
      <c r="B1264" s="123"/>
      <c r="C1264" s="229" t="s">
        <v>2921</v>
      </c>
      <c r="D1264" s="229" t="s">
        <v>95</v>
      </c>
      <c r="E1264" s="212" t="s">
        <v>631</v>
      </c>
      <c r="F1264" s="212" t="s">
        <v>2918</v>
      </c>
      <c r="G1264" s="212" t="s">
        <v>44</v>
      </c>
      <c r="H1264" s="747" t="s">
        <v>80</v>
      </c>
      <c r="I1264" s="85" t="s">
        <v>140</v>
      </c>
      <c r="J1264" s="212" t="s">
        <v>245</v>
      </c>
    </row>
    <row r="1265" spans="1:10" s="86" customFormat="1" x14ac:dyDescent="0.2">
      <c r="A1265" s="96" t="s">
        <v>2922</v>
      </c>
      <c r="B1265" s="123"/>
      <c r="C1265" s="229" t="s">
        <v>2923</v>
      </c>
      <c r="D1265" s="229" t="s">
        <v>95</v>
      </c>
      <c r="E1265" s="212" t="s">
        <v>631</v>
      </c>
      <c r="F1265" s="212" t="s">
        <v>2918</v>
      </c>
      <c r="G1265" s="212" t="s">
        <v>44</v>
      </c>
      <c r="H1265" s="747" t="s">
        <v>80</v>
      </c>
      <c r="I1265" s="85" t="s">
        <v>140</v>
      </c>
      <c r="J1265" s="212" t="s">
        <v>245</v>
      </c>
    </row>
    <row r="1266" spans="1:10" s="86" customFormat="1" x14ac:dyDescent="0.2">
      <c r="A1266" s="96" t="s">
        <v>2924</v>
      </c>
      <c r="B1266" s="123"/>
      <c r="C1266" s="229" t="s">
        <v>2925</v>
      </c>
      <c r="D1266" s="229" t="s">
        <v>95</v>
      </c>
      <c r="E1266" s="212" t="s">
        <v>631</v>
      </c>
      <c r="F1266" s="212" t="s">
        <v>632</v>
      </c>
      <c r="G1266" s="212" t="s">
        <v>44</v>
      </c>
      <c r="H1266" s="747" t="s">
        <v>80</v>
      </c>
      <c r="I1266" s="85" t="s">
        <v>140</v>
      </c>
      <c r="J1266" s="212" t="s">
        <v>82</v>
      </c>
    </row>
    <row r="1267" spans="1:10" s="86" customFormat="1" x14ac:dyDescent="0.2">
      <c r="A1267" s="96" t="s">
        <v>2926</v>
      </c>
      <c r="B1267" s="123"/>
      <c r="C1267" s="229" t="s">
        <v>2925</v>
      </c>
      <c r="D1267" s="229" t="s">
        <v>95</v>
      </c>
      <c r="E1267" s="212" t="s">
        <v>631</v>
      </c>
      <c r="F1267" s="85" t="s">
        <v>632</v>
      </c>
      <c r="G1267" s="212" t="s">
        <v>44</v>
      </c>
      <c r="H1267" s="747" t="s">
        <v>80</v>
      </c>
      <c r="I1267" s="85" t="s">
        <v>140</v>
      </c>
      <c r="J1267" s="212" t="s">
        <v>245</v>
      </c>
    </row>
    <row r="1268" spans="1:10" s="86" customFormat="1" x14ac:dyDescent="0.2">
      <c r="A1268" s="68" t="s">
        <v>2927</v>
      </c>
      <c r="B1268" s="80"/>
      <c r="C1268" s="346" t="s">
        <v>2928</v>
      </c>
      <c r="D1268" s="346" t="s">
        <v>95</v>
      </c>
      <c r="E1268" s="79" t="s">
        <v>631</v>
      </c>
      <c r="F1268" s="78" t="s">
        <v>632</v>
      </c>
      <c r="G1268" s="79" t="s">
        <v>44</v>
      </c>
      <c r="H1268" s="552" t="s">
        <v>80</v>
      </c>
      <c r="I1268" s="58" t="s">
        <v>140</v>
      </c>
      <c r="J1268" s="79" t="s">
        <v>245</v>
      </c>
    </row>
    <row r="1269" spans="1:10" s="86" customFormat="1" x14ac:dyDescent="0.2">
      <c r="A1269" s="96" t="s">
        <v>2929</v>
      </c>
      <c r="B1269" s="123"/>
      <c r="C1269" s="229" t="s">
        <v>2930</v>
      </c>
      <c r="D1269" s="229" t="s">
        <v>95</v>
      </c>
      <c r="E1269" s="212" t="s">
        <v>631</v>
      </c>
      <c r="F1269" s="212" t="s">
        <v>2918</v>
      </c>
      <c r="G1269" s="212" t="s">
        <v>44</v>
      </c>
      <c r="H1269" s="747" t="s">
        <v>80</v>
      </c>
      <c r="I1269" s="85" t="s">
        <v>140</v>
      </c>
      <c r="J1269" s="212" t="s">
        <v>82</v>
      </c>
    </row>
    <row r="1270" spans="1:10" s="86" customFormat="1" x14ac:dyDescent="0.2">
      <c r="A1270" s="96" t="s">
        <v>2931</v>
      </c>
      <c r="B1270" s="123"/>
      <c r="C1270" s="229" t="s">
        <v>2930</v>
      </c>
      <c r="D1270" s="229" t="s">
        <v>95</v>
      </c>
      <c r="E1270" s="212" t="s">
        <v>631</v>
      </c>
      <c r="F1270" s="212" t="s">
        <v>2918</v>
      </c>
      <c r="G1270" s="212" t="s">
        <v>44</v>
      </c>
      <c r="H1270" s="747" t="s">
        <v>80</v>
      </c>
      <c r="I1270" s="85" t="s">
        <v>140</v>
      </c>
      <c r="J1270" s="212" t="s">
        <v>245</v>
      </c>
    </row>
    <row r="1271" spans="1:10" s="86" customFormat="1" x14ac:dyDescent="0.2">
      <c r="A1271" s="614" t="s">
        <v>2932</v>
      </c>
      <c r="B1271" s="80"/>
      <c r="C1271" s="554" t="s">
        <v>2933</v>
      </c>
      <c r="D1271" s="554" t="s">
        <v>124</v>
      </c>
      <c r="E1271" s="195" t="s">
        <v>125</v>
      </c>
      <c r="F1271" s="195" t="s">
        <v>125</v>
      </c>
      <c r="G1271" s="195" t="s">
        <v>44</v>
      </c>
      <c r="H1271" s="195" t="s">
        <v>45</v>
      </c>
      <c r="I1271" s="157" t="s">
        <v>46</v>
      </c>
      <c r="J1271" s="195" t="s">
        <v>47</v>
      </c>
    </row>
    <row r="1272" spans="1:10" s="59" customFormat="1" x14ac:dyDescent="0.2">
      <c r="A1272" s="614" t="s">
        <v>2934</v>
      </c>
      <c r="B1272" s="80"/>
      <c r="C1272" s="554" t="s">
        <v>2935</v>
      </c>
      <c r="D1272" s="554" t="s">
        <v>124</v>
      </c>
      <c r="E1272" s="195" t="s">
        <v>250</v>
      </c>
      <c r="F1272" s="195" t="s">
        <v>250</v>
      </c>
      <c r="G1272" s="195" t="s">
        <v>92</v>
      </c>
      <c r="H1272" s="195" t="s">
        <v>45</v>
      </c>
      <c r="I1272" s="157" t="s">
        <v>46</v>
      </c>
      <c r="J1272" s="195" t="s">
        <v>47</v>
      </c>
    </row>
    <row r="1273" spans="1:10" s="59" customFormat="1" x14ac:dyDescent="0.2">
      <c r="A1273" s="614" t="s">
        <v>2936</v>
      </c>
      <c r="B1273" s="80"/>
      <c r="C1273" s="554" t="s">
        <v>2937</v>
      </c>
      <c r="D1273" s="554" t="s">
        <v>124</v>
      </c>
      <c r="E1273" s="195" t="s">
        <v>250</v>
      </c>
      <c r="F1273" s="195" t="s">
        <v>250</v>
      </c>
      <c r="G1273" s="195" t="s">
        <v>44</v>
      </c>
      <c r="H1273" s="195" t="s">
        <v>45</v>
      </c>
      <c r="I1273" s="157" t="s">
        <v>46</v>
      </c>
      <c r="J1273" s="195" t="s">
        <v>47</v>
      </c>
    </row>
    <row r="1274" spans="1:10" s="59" customFormat="1" x14ac:dyDescent="0.2">
      <c r="A1274" s="614" t="s">
        <v>2938</v>
      </c>
      <c r="B1274" s="80"/>
      <c r="C1274" s="554" t="s">
        <v>2939</v>
      </c>
      <c r="D1274" s="554" t="s">
        <v>124</v>
      </c>
      <c r="E1274" s="195" t="s">
        <v>2940</v>
      </c>
      <c r="F1274" s="195" t="s">
        <v>2940</v>
      </c>
      <c r="G1274" s="195" t="s">
        <v>44</v>
      </c>
      <c r="H1274" s="195" t="s">
        <v>45</v>
      </c>
      <c r="I1274" s="157" t="s">
        <v>46</v>
      </c>
      <c r="J1274" s="195" t="s">
        <v>47</v>
      </c>
    </row>
    <row r="1275" spans="1:10" s="86" customFormat="1" x14ac:dyDescent="0.2">
      <c r="A1275" s="744" t="s">
        <v>2941</v>
      </c>
      <c r="B1275" s="80"/>
      <c r="C1275" s="554" t="s">
        <v>2942</v>
      </c>
      <c r="D1275" s="554" t="s">
        <v>124</v>
      </c>
      <c r="E1275" s="195" t="s">
        <v>2940</v>
      </c>
      <c r="F1275" s="195" t="s">
        <v>2940</v>
      </c>
      <c r="G1275" s="195" t="s">
        <v>92</v>
      </c>
      <c r="H1275" s="195" t="s">
        <v>45</v>
      </c>
      <c r="I1275" s="195" t="s">
        <v>46</v>
      </c>
      <c r="J1275" s="195" t="s">
        <v>47</v>
      </c>
    </row>
    <row r="1276" spans="1:10" s="86" customFormat="1" x14ac:dyDescent="0.2">
      <c r="A1276" s="84" t="s">
        <v>2943</v>
      </c>
      <c r="B1276" s="123"/>
      <c r="C1276" s="84" t="s">
        <v>2944</v>
      </c>
      <c r="D1276" s="91" t="s">
        <v>271</v>
      </c>
      <c r="E1276" s="85" t="s">
        <v>272</v>
      </c>
      <c r="F1276" s="85" t="s">
        <v>273</v>
      </c>
      <c r="G1276" s="85" t="s">
        <v>79</v>
      </c>
      <c r="H1276" s="85" t="s">
        <v>80</v>
      </c>
      <c r="I1276" s="85" t="s">
        <v>140</v>
      </c>
      <c r="J1276" s="85" t="s">
        <v>82</v>
      </c>
    </row>
    <row r="1277" spans="1:10" s="85" customFormat="1" x14ac:dyDescent="0.2">
      <c r="A1277" s="80" t="s">
        <v>2945</v>
      </c>
      <c r="B1277" s="80" t="s">
        <v>2946</v>
      </c>
      <c r="C1277" s="72" t="s">
        <v>2947</v>
      </c>
      <c r="D1277" s="72" t="s">
        <v>485</v>
      </c>
      <c r="E1277" s="61" t="s">
        <v>2948</v>
      </c>
      <c r="F1277" s="61" t="s">
        <v>2948</v>
      </c>
      <c r="G1277" s="61" t="s">
        <v>44</v>
      </c>
      <c r="H1277" s="108" t="s">
        <v>45</v>
      </c>
      <c r="I1277" s="61" t="s">
        <v>46</v>
      </c>
      <c r="J1277" s="61" t="s">
        <v>47</v>
      </c>
    </row>
    <row r="1278" spans="1:10" s="85" customFormat="1" x14ac:dyDescent="0.2">
      <c r="A1278" s="80" t="s">
        <v>2949</v>
      </c>
      <c r="B1278" s="80" t="s">
        <v>2950</v>
      </c>
      <c r="C1278" s="72" t="s">
        <v>2951</v>
      </c>
      <c r="D1278" s="72" t="s">
        <v>485</v>
      </c>
      <c r="E1278" s="61" t="s">
        <v>2948</v>
      </c>
      <c r="F1278" s="61" t="s">
        <v>2948</v>
      </c>
      <c r="G1278" s="61" t="s">
        <v>44</v>
      </c>
      <c r="H1278" s="108" t="s">
        <v>45</v>
      </c>
      <c r="I1278" s="61" t="s">
        <v>46</v>
      </c>
      <c r="J1278" s="61" t="s">
        <v>47</v>
      </c>
    </row>
    <row r="1279" spans="1:10" s="234" customFormat="1" x14ac:dyDescent="0.2">
      <c r="A1279" s="65" t="s">
        <v>2952</v>
      </c>
      <c r="B1279" s="80" t="s">
        <v>2953</v>
      </c>
      <c r="C1279" s="73" t="s">
        <v>2954</v>
      </c>
      <c r="D1279" s="73" t="s">
        <v>485</v>
      </c>
      <c r="E1279" s="74" t="s">
        <v>2955</v>
      </c>
      <c r="F1279" s="74" t="s">
        <v>2955</v>
      </c>
      <c r="G1279" s="74" t="s">
        <v>44</v>
      </c>
      <c r="H1279" s="74" t="s">
        <v>45</v>
      </c>
      <c r="I1279" s="74" t="s">
        <v>46</v>
      </c>
      <c r="J1279" s="74" t="s">
        <v>47</v>
      </c>
    </row>
    <row r="1280" spans="1:10" s="375" customFormat="1" x14ac:dyDescent="0.2">
      <c r="A1280" s="80" t="s">
        <v>2956</v>
      </c>
      <c r="B1280" s="80"/>
      <c r="C1280" s="72" t="s">
        <v>2957</v>
      </c>
      <c r="D1280" s="72" t="s">
        <v>485</v>
      </c>
      <c r="E1280" s="61" t="s">
        <v>119</v>
      </c>
      <c r="F1280" s="61" t="s">
        <v>120</v>
      </c>
      <c r="G1280" s="61" t="s">
        <v>44</v>
      </c>
      <c r="H1280" s="108" t="s">
        <v>45</v>
      </c>
      <c r="I1280" s="61" t="s">
        <v>53</v>
      </c>
      <c r="J1280" s="61" t="s">
        <v>54</v>
      </c>
    </row>
    <row r="1281" spans="1:10" s="85" customFormat="1" x14ac:dyDescent="0.2">
      <c r="A1281" s="80" t="s">
        <v>2958</v>
      </c>
      <c r="B1281" s="80"/>
      <c r="C1281" s="72" t="s">
        <v>2957</v>
      </c>
      <c r="D1281" s="72" t="s">
        <v>485</v>
      </c>
      <c r="E1281" s="61" t="s">
        <v>119</v>
      </c>
      <c r="F1281" s="61" t="s">
        <v>119</v>
      </c>
      <c r="G1281" s="61" t="s">
        <v>44</v>
      </c>
      <c r="H1281" s="108" t="s">
        <v>45</v>
      </c>
      <c r="I1281" s="61" t="s">
        <v>46</v>
      </c>
      <c r="J1281" s="61" t="s">
        <v>47</v>
      </c>
    </row>
    <row r="1282" spans="1:10" s="86" customFormat="1" x14ac:dyDescent="0.2">
      <c r="A1282" s="80" t="s">
        <v>2959</v>
      </c>
      <c r="B1282" s="80"/>
      <c r="C1282" s="72" t="s">
        <v>2957</v>
      </c>
      <c r="D1282" s="72" t="s">
        <v>485</v>
      </c>
      <c r="E1282" s="61" t="s">
        <v>119</v>
      </c>
      <c r="F1282" s="61" t="s">
        <v>120</v>
      </c>
      <c r="G1282" s="61" t="s">
        <v>44</v>
      </c>
      <c r="H1282" s="108" t="s">
        <v>45</v>
      </c>
      <c r="I1282" s="61" t="s">
        <v>53</v>
      </c>
      <c r="J1282" s="61" t="s">
        <v>62</v>
      </c>
    </row>
    <row r="1283" spans="1:10" s="86" customFormat="1" x14ac:dyDescent="0.2">
      <c r="A1283" s="80" t="s">
        <v>2960</v>
      </c>
      <c r="B1283" s="80"/>
      <c r="C1283" s="72" t="s">
        <v>2961</v>
      </c>
      <c r="D1283" s="72" t="s">
        <v>485</v>
      </c>
      <c r="E1283" s="61" t="s">
        <v>119</v>
      </c>
      <c r="F1283" s="61" t="s">
        <v>119</v>
      </c>
      <c r="G1283" s="61" t="s">
        <v>92</v>
      </c>
      <c r="H1283" s="108" t="s">
        <v>45</v>
      </c>
      <c r="I1283" s="61" t="s">
        <v>173</v>
      </c>
      <c r="J1283" s="61" t="s">
        <v>174</v>
      </c>
    </row>
    <row r="1284" spans="1:10" s="61" customFormat="1" x14ac:dyDescent="0.2">
      <c r="A1284" s="80" t="s">
        <v>2962</v>
      </c>
      <c r="B1284" s="80"/>
      <c r="C1284" s="72" t="s">
        <v>2963</v>
      </c>
      <c r="D1284" s="72" t="s">
        <v>485</v>
      </c>
      <c r="E1284" s="61" t="s">
        <v>2964</v>
      </c>
      <c r="F1284" s="61" t="s">
        <v>2964</v>
      </c>
      <c r="G1284" s="61" t="s">
        <v>44</v>
      </c>
      <c r="H1284" s="61" t="s">
        <v>45</v>
      </c>
      <c r="I1284" s="61" t="s">
        <v>46</v>
      </c>
      <c r="J1284" s="61" t="s">
        <v>47</v>
      </c>
    </row>
    <row r="1285" spans="1:10" s="61" customFormat="1" x14ac:dyDescent="0.2">
      <c r="A1285" s="67" t="s">
        <v>2965</v>
      </c>
      <c r="B1285" s="80" t="s">
        <v>2966</v>
      </c>
      <c r="C1285" s="73" t="s">
        <v>2967</v>
      </c>
      <c r="D1285" s="73" t="s">
        <v>485</v>
      </c>
      <c r="E1285" s="74" t="s">
        <v>2955</v>
      </c>
      <c r="F1285" s="74" t="s">
        <v>2955</v>
      </c>
      <c r="G1285" s="74" t="s">
        <v>44</v>
      </c>
      <c r="H1285" s="74" t="s">
        <v>45</v>
      </c>
      <c r="I1285" s="74" t="s">
        <v>46</v>
      </c>
      <c r="J1285" s="74" t="s">
        <v>47</v>
      </c>
    </row>
    <row r="1286" spans="1:10" s="61" customFormat="1" x14ac:dyDescent="0.2">
      <c r="A1286" s="166" t="s">
        <v>2968</v>
      </c>
      <c r="B1286" s="80" t="s">
        <v>2969</v>
      </c>
      <c r="C1286" s="158" t="s">
        <v>2967</v>
      </c>
      <c r="D1286" s="158" t="s">
        <v>485</v>
      </c>
      <c r="E1286" s="157" t="s">
        <v>2955</v>
      </c>
      <c r="F1286" s="157" t="s">
        <v>2955</v>
      </c>
      <c r="G1286" s="157" t="s">
        <v>44</v>
      </c>
      <c r="H1286" s="157" t="s">
        <v>45</v>
      </c>
      <c r="I1286" s="157" t="s">
        <v>46</v>
      </c>
      <c r="J1286" s="157" t="s">
        <v>47</v>
      </c>
    </row>
    <row r="1287" spans="1:10" s="61" customFormat="1" x14ac:dyDescent="0.2">
      <c r="A1287" s="80" t="s">
        <v>2970</v>
      </c>
      <c r="B1287" s="80"/>
      <c r="C1287" s="72" t="s">
        <v>2971</v>
      </c>
      <c r="D1287" s="72" t="s">
        <v>485</v>
      </c>
      <c r="E1287" s="61" t="s">
        <v>119</v>
      </c>
      <c r="F1287" s="61" t="s">
        <v>120</v>
      </c>
      <c r="G1287" s="61" t="s">
        <v>44</v>
      </c>
      <c r="H1287" s="108" t="s">
        <v>45</v>
      </c>
      <c r="I1287" s="61" t="s">
        <v>53</v>
      </c>
      <c r="J1287" s="61" t="s">
        <v>54</v>
      </c>
    </row>
    <row r="1288" spans="1:10" s="59" customFormat="1" x14ac:dyDescent="0.2">
      <c r="A1288" s="80" t="s">
        <v>2972</v>
      </c>
      <c r="B1288" s="80"/>
      <c r="C1288" s="72" t="s">
        <v>2971</v>
      </c>
      <c r="D1288" s="72" t="s">
        <v>485</v>
      </c>
      <c r="E1288" s="61" t="s">
        <v>119</v>
      </c>
      <c r="F1288" s="61" t="s">
        <v>119</v>
      </c>
      <c r="G1288" s="61" t="s">
        <v>44</v>
      </c>
      <c r="H1288" s="108" t="s">
        <v>45</v>
      </c>
      <c r="I1288" s="61" t="s">
        <v>46</v>
      </c>
      <c r="J1288" s="61" t="s">
        <v>47</v>
      </c>
    </row>
    <row r="1289" spans="1:10" s="59" customFormat="1" x14ac:dyDescent="0.2">
      <c r="A1289" s="80" t="s">
        <v>2973</v>
      </c>
      <c r="B1289" s="80"/>
      <c r="C1289" s="72" t="s">
        <v>2971</v>
      </c>
      <c r="D1289" s="72" t="s">
        <v>485</v>
      </c>
      <c r="E1289" s="61" t="s">
        <v>119</v>
      </c>
      <c r="F1289" s="61" t="s">
        <v>120</v>
      </c>
      <c r="G1289" s="61" t="s">
        <v>44</v>
      </c>
      <c r="H1289" s="108" t="s">
        <v>45</v>
      </c>
      <c r="I1289" s="61" t="s">
        <v>53</v>
      </c>
      <c r="J1289" s="61" t="s">
        <v>62</v>
      </c>
    </row>
    <row r="1290" spans="1:10" s="86" customFormat="1" x14ac:dyDescent="0.2">
      <c r="A1290" s="80" t="s">
        <v>2974</v>
      </c>
      <c r="B1290" s="80"/>
      <c r="C1290" s="72" t="s">
        <v>2975</v>
      </c>
      <c r="D1290" s="72" t="s">
        <v>485</v>
      </c>
      <c r="E1290" s="61" t="s">
        <v>119</v>
      </c>
      <c r="F1290" s="61" t="s">
        <v>119</v>
      </c>
      <c r="G1290" s="61" t="s">
        <v>92</v>
      </c>
      <c r="H1290" s="108" t="s">
        <v>45</v>
      </c>
      <c r="I1290" s="61" t="s">
        <v>173</v>
      </c>
      <c r="J1290" s="61" t="s">
        <v>174</v>
      </c>
    </row>
    <row r="1291" spans="1:10" s="59" customFormat="1" x14ac:dyDescent="0.2">
      <c r="A1291" s="67" t="s">
        <v>2976</v>
      </c>
      <c r="B1291" s="80"/>
      <c r="C1291" s="73" t="s">
        <v>2977</v>
      </c>
      <c r="D1291" s="73" t="s">
        <v>485</v>
      </c>
      <c r="E1291" s="74" t="s">
        <v>2964</v>
      </c>
      <c r="F1291" s="74" t="s">
        <v>2964</v>
      </c>
      <c r="G1291" s="74" t="s">
        <v>44</v>
      </c>
      <c r="H1291" s="74" t="s">
        <v>45</v>
      </c>
      <c r="I1291" s="74" t="s">
        <v>46</v>
      </c>
      <c r="J1291" s="74" t="s">
        <v>47</v>
      </c>
    </row>
    <row r="1292" spans="1:10" s="228" customFormat="1" x14ac:dyDescent="0.2">
      <c r="A1292" s="65" t="s">
        <v>2978</v>
      </c>
      <c r="B1292" s="80" t="s">
        <v>2979</v>
      </c>
      <c r="C1292" s="73" t="s">
        <v>2980</v>
      </c>
      <c r="D1292" s="73" t="s">
        <v>485</v>
      </c>
      <c r="E1292" s="74" t="s">
        <v>406</v>
      </c>
      <c r="F1292" s="74" t="s">
        <v>406</v>
      </c>
      <c r="G1292" s="74" t="s">
        <v>44</v>
      </c>
      <c r="H1292" s="74" t="s">
        <v>45</v>
      </c>
      <c r="I1292" s="74" t="s">
        <v>46</v>
      </c>
      <c r="J1292" s="74" t="s">
        <v>47</v>
      </c>
    </row>
    <row r="1293" spans="1:10" s="228" customFormat="1" x14ac:dyDescent="0.2">
      <c r="A1293" s="65" t="s">
        <v>2981</v>
      </c>
      <c r="B1293" s="80" t="s">
        <v>2982</v>
      </c>
      <c r="C1293" s="73" t="s">
        <v>2983</v>
      </c>
      <c r="D1293" s="73" t="s">
        <v>485</v>
      </c>
      <c r="E1293" s="74" t="s">
        <v>368</v>
      </c>
      <c r="F1293" s="74" t="s">
        <v>368</v>
      </c>
      <c r="G1293" s="74" t="s">
        <v>44</v>
      </c>
      <c r="H1293" s="74" t="s">
        <v>45</v>
      </c>
      <c r="I1293" s="74" t="s">
        <v>46</v>
      </c>
      <c r="J1293" s="74" t="s">
        <v>47</v>
      </c>
    </row>
    <row r="1294" spans="1:10" s="228" customFormat="1" x14ac:dyDescent="0.2">
      <c r="A1294" s="237" t="s">
        <v>2984</v>
      </c>
      <c r="B1294" s="80"/>
      <c r="C1294" s="158" t="s">
        <v>2983</v>
      </c>
      <c r="D1294" s="158" t="s">
        <v>485</v>
      </c>
      <c r="E1294" s="157" t="s">
        <v>368</v>
      </c>
      <c r="F1294" s="157" t="s">
        <v>368</v>
      </c>
      <c r="G1294" s="157" t="s">
        <v>44</v>
      </c>
      <c r="H1294" s="157" t="s">
        <v>45</v>
      </c>
      <c r="I1294" s="157" t="s">
        <v>46</v>
      </c>
      <c r="J1294" s="157" t="s">
        <v>47</v>
      </c>
    </row>
    <row r="1295" spans="1:10" s="228" customFormat="1" x14ac:dyDescent="0.2">
      <c r="A1295" s="80" t="s">
        <v>2985</v>
      </c>
      <c r="B1295" s="80"/>
      <c r="C1295" s="72" t="s">
        <v>2983</v>
      </c>
      <c r="D1295" s="389" t="s">
        <v>485</v>
      </c>
      <c r="E1295" s="170" t="s">
        <v>368</v>
      </c>
      <c r="F1295" s="170" t="s">
        <v>129</v>
      </c>
      <c r="G1295" s="61" t="s">
        <v>2986</v>
      </c>
      <c r="H1295" s="108" t="s">
        <v>2517</v>
      </c>
      <c r="I1295" s="61" t="s">
        <v>53</v>
      </c>
      <c r="J1295" s="61" t="s">
        <v>54</v>
      </c>
    </row>
    <row r="1296" spans="1:10" s="228" customFormat="1" x14ac:dyDescent="0.2">
      <c r="A1296" s="80" t="s">
        <v>2987</v>
      </c>
      <c r="B1296" s="80"/>
      <c r="C1296" s="72" t="s">
        <v>2983</v>
      </c>
      <c r="D1296" s="389" t="s">
        <v>485</v>
      </c>
      <c r="E1296" s="170" t="s">
        <v>368</v>
      </c>
      <c r="F1296" s="170" t="s">
        <v>368</v>
      </c>
      <c r="G1296" s="61" t="s">
        <v>2986</v>
      </c>
      <c r="H1296" s="108" t="s">
        <v>2517</v>
      </c>
      <c r="I1296" s="61" t="s">
        <v>46</v>
      </c>
      <c r="J1296" s="61" t="s">
        <v>47</v>
      </c>
    </row>
    <row r="1297" spans="1:10" s="251" customFormat="1" x14ac:dyDescent="0.2">
      <c r="A1297" s="80" t="s">
        <v>2988</v>
      </c>
      <c r="B1297" s="80"/>
      <c r="C1297" s="72" t="s">
        <v>2989</v>
      </c>
      <c r="D1297" s="389" t="s">
        <v>485</v>
      </c>
      <c r="E1297" s="170" t="s">
        <v>368</v>
      </c>
      <c r="F1297" s="170" t="s">
        <v>368</v>
      </c>
      <c r="G1297" s="61" t="s">
        <v>2990</v>
      </c>
      <c r="H1297" s="108" t="s">
        <v>2517</v>
      </c>
      <c r="I1297" s="61" t="s">
        <v>173</v>
      </c>
      <c r="J1297" s="61" t="s">
        <v>174</v>
      </c>
    </row>
    <row r="1298" spans="1:10" s="228" customFormat="1" x14ac:dyDescent="0.2">
      <c r="A1298" s="237" t="s">
        <v>2991</v>
      </c>
      <c r="B1298" s="80"/>
      <c r="C1298" s="158" t="s">
        <v>2992</v>
      </c>
      <c r="D1298" s="158" t="s">
        <v>485</v>
      </c>
      <c r="E1298" s="157" t="s">
        <v>368</v>
      </c>
      <c r="F1298" s="157" t="s">
        <v>368</v>
      </c>
      <c r="G1298" s="157" t="s">
        <v>92</v>
      </c>
      <c r="H1298" s="157" t="s">
        <v>45</v>
      </c>
      <c r="I1298" s="157" t="s">
        <v>46</v>
      </c>
      <c r="J1298" s="157" t="s">
        <v>47</v>
      </c>
    </row>
    <row r="1299" spans="1:10" s="86" customFormat="1" x14ac:dyDescent="0.2">
      <c r="A1299" s="123" t="s">
        <v>2993</v>
      </c>
      <c r="B1299" s="123"/>
      <c r="C1299" s="91" t="s">
        <v>2994</v>
      </c>
      <c r="D1299" s="91" t="s">
        <v>485</v>
      </c>
      <c r="E1299" s="85" t="s">
        <v>119</v>
      </c>
      <c r="F1299" s="85" t="s">
        <v>119</v>
      </c>
      <c r="G1299" s="85" t="s">
        <v>44</v>
      </c>
      <c r="H1299" s="343" t="s">
        <v>45</v>
      </c>
      <c r="I1299" s="85" t="s">
        <v>46</v>
      </c>
      <c r="J1299" s="85" t="s">
        <v>47</v>
      </c>
    </row>
    <row r="1300" spans="1:10" s="59" customFormat="1" x14ac:dyDescent="0.2">
      <c r="A1300" s="67" t="s">
        <v>2995</v>
      </c>
      <c r="B1300" s="80" t="s">
        <v>2996</v>
      </c>
      <c r="C1300" s="71" t="s">
        <v>2997</v>
      </c>
      <c r="D1300" s="71" t="s">
        <v>485</v>
      </c>
      <c r="E1300" s="58" t="s">
        <v>406</v>
      </c>
      <c r="F1300" s="58" t="s">
        <v>406</v>
      </c>
      <c r="G1300" s="58" t="s">
        <v>44</v>
      </c>
      <c r="H1300" s="58" t="s">
        <v>45</v>
      </c>
      <c r="I1300" s="58" t="s">
        <v>46</v>
      </c>
      <c r="J1300" s="58" t="s">
        <v>47</v>
      </c>
    </row>
    <row r="1301" spans="1:10" s="59" customFormat="1" x14ac:dyDescent="0.2">
      <c r="A1301" s="199" t="s">
        <v>2998</v>
      </c>
      <c r="B1301" s="80"/>
      <c r="C1301" s="204" t="s">
        <v>2999</v>
      </c>
      <c r="D1301" s="204" t="s">
        <v>540</v>
      </c>
      <c r="E1301" s="130" t="s">
        <v>947</v>
      </c>
      <c r="F1301" s="130" t="s">
        <v>947</v>
      </c>
      <c r="G1301" s="130" t="s">
        <v>44</v>
      </c>
      <c r="H1301" s="218" t="s">
        <v>253</v>
      </c>
      <c r="I1301" s="130" t="s">
        <v>254</v>
      </c>
      <c r="J1301" s="130" t="s">
        <v>255</v>
      </c>
    </row>
    <row r="1302" spans="1:10" s="59" customFormat="1" x14ac:dyDescent="0.2">
      <c r="A1302" s="224" t="s">
        <v>3000</v>
      </c>
      <c r="B1302" s="80"/>
      <c r="C1302" s="262" t="s">
        <v>2999</v>
      </c>
      <c r="D1302" s="262" t="s">
        <v>540</v>
      </c>
      <c r="E1302" s="196" t="s">
        <v>947</v>
      </c>
      <c r="F1302" s="196" t="s">
        <v>947</v>
      </c>
      <c r="G1302" s="196" t="s">
        <v>44</v>
      </c>
      <c r="H1302" s="238" t="s">
        <v>253</v>
      </c>
      <c r="I1302" s="196" t="s">
        <v>254</v>
      </c>
      <c r="J1302" s="196" t="s">
        <v>255</v>
      </c>
    </row>
    <row r="1303" spans="1:10" s="59" customFormat="1" x14ac:dyDescent="0.2">
      <c r="A1303" s="303" t="s">
        <v>3001</v>
      </c>
      <c r="B1303" s="80"/>
      <c r="C1303" s="303" t="s">
        <v>3002</v>
      </c>
      <c r="D1303" s="262" t="s">
        <v>540</v>
      </c>
      <c r="E1303" s="196" t="s">
        <v>947</v>
      </c>
      <c r="F1303" s="196" t="s">
        <v>947</v>
      </c>
      <c r="G1303" s="196" t="s">
        <v>92</v>
      </c>
      <c r="H1303" s="61" t="s">
        <v>172</v>
      </c>
      <c r="I1303" s="196" t="s">
        <v>173</v>
      </c>
      <c r="J1303" s="196" t="s">
        <v>174</v>
      </c>
    </row>
    <row r="1304" spans="1:10" s="86" customFormat="1" x14ac:dyDescent="0.2">
      <c r="A1304" s="199" t="s">
        <v>3003</v>
      </c>
      <c r="B1304" s="80"/>
      <c r="C1304" s="204" t="s">
        <v>3004</v>
      </c>
      <c r="D1304" s="204" t="s">
        <v>540</v>
      </c>
      <c r="E1304" s="130" t="s">
        <v>947</v>
      </c>
      <c r="F1304" s="130" t="s">
        <v>947</v>
      </c>
      <c r="G1304" s="130" t="s">
        <v>44</v>
      </c>
      <c r="H1304" s="218" t="s">
        <v>253</v>
      </c>
      <c r="I1304" s="130" t="s">
        <v>254</v>
      </c>
      <c r="J1304" s="130" t="s">
        <v>255</v>
      </c>
    </row>
    <row r="1305" spans="1:10" s="59" customFormat="1" x14ac:dyDescent="0.2">
      <c r="A1305" s="224" t="s">
        <v>3005</v>
      </c>
      <c r="B1305" s="80"/>
      <c r="C1305" s="262" t="s">
        <v>3004</v>
      </c>
      <c r="D1305" s="262" t="s">
        <v>540</v>
      </c>
      <c r="E1305" s="196" t="s">
        <v>947</v>
      </c>
      <c r="F1305" s="196" t="s">
        <v>947</v>
      </c>
      <c r="G1305" s="196" t="s">
        <v>44</v>
      </c>
      <c r="H1305" s="238" t="s">
        <v>253</v>
      </c>
      <c r="I1305" s="196" t="s">
        <v>254</v>
      </c>
      <c r="J1305" s="196" t="s">
        <v>255</v>
      </c>
    </row>
    <row r="1306" spans="1:10" s="59" customFormat="1" x14ac:dyDescent="0.2">
      <c r="A1306" s="303" t="s">
        <v>3006</v>
      </c>
      <c r="B1306" s="80"/>
      <c r="C1306" s="303" t="s">
        <v>3007</v>
      </c>
      <c r="D1306" s="262" t="s">
        <v>540</v>
      </c>
      <c r="E1306" s="196" t="s">
        <v>947</v>
      </c>
      <c r="F1306" s="196" t="s">
        <v>947</v>
      </c>
      <c r="G1306" s="196" t="s">
        <v>92</v>
      </c>
      <c r="H1306" s="61" t="s">
        <v>172</v>
      </c>
      <c r="I1306" s="196" t="s">
        <v>173</v>
      </c>
      <c r="J1306" s="196" t="s">
        <v>174</v>
      </c>
    </row>
    <row r="1307" spans="1:10" s="59" customFormat="1" x14ac:dyDescent="0.2">
      <c r="A1307" s="454" t="s">
        <v>3009</v>
      </c>
      <c r="B1307" s="80"/>
      <c r="C1307" s="127" t="s">
        <v>3010</v>
      </c>
      <c r="D1307" s="127" t="s">
        <v>540</v>
      </c>
      <c r="E1307" s="61" t="s">
        <v>171</v>
      </c>
      <c r="F1307" s="61" t="s">
        <v>177</v>
      </c>
      <c r="G1307" s="61" t="s">
        <v>44</v>
      </c>
      <c r="H1307" s="108" t="s">
        <v>253</v>
      </c>
      <c r="I1307" s="61" t="s">
        <v>53</v>
      </c>
      <c r="J1307" s="61" t="s">
        <v>54</v>
      </c>
    </row>
    <row r="1308" spans="1:10" s="94" customFormat="1" x14ac:dyDescent="0.2">
      <c r="A1308" s="641" t="s">
        <v>3011</v>
      </c>
      <c r="B1308" s="65"/>
      <c r="C1308" s="470" t="s">
        <v>3012</v>
      </c>
      <c r="D1308" s="470" t="s">
        <v>3013</v>
      </c>
      <c r="E1308" s="387" t="s">
        <v>319</v>
      </c>
      <c r="F1308" s="387" t="s">
        <v>319</v>
      </c>
      <c r="G1308" s="387" t="s">
        <v>44</v>
      </c>
      <c r="H1308" s="387" t="s">
        <v>45</v>
      </c>
      <c r="I1308" s="387" t="s">
        <v>46</v>
      </c>
      <c r="J1308" s="387" t="s">
        <v>47</v>
      </c>
    </row>
    <row r="1309" spans="1:10" s="94" customFormat="1" x14ac:dyDescent="0.2">
      <c r="A1309" s="641" t="s">
        <v>3014</v>
      </c>
      <c r="B1309" s="65"/>
      <c r="C1309" s="470" t="s">
        <v>3015</v>
      </c>
      <c r="D1309" s="470" t="s">
        <v>3013</v>
      </c>
      <c r="E1309" s="387" t="s">
        <v>319</v>
      </c>
      <c r="F1309" s="387" t="s">
        <v>319</v>
      </c>
      <c r="G1309" s="387" t="s">
        <v>44</v>
      </c>
      <c r="H1309" s="387" t="s">
        <v>45</v>
      </c>
      <c r="I1309" s="387" t="s">
        <v>46</v>
      </c>
      <c r="J1309" s="387" t="s">
        <v>47</v>
      </c>
    </row>
    <row r="1310" spans="1:10" s="90" customFormat="1" x14ac:dyDescent="0.2">
      <c r="A1310" s="641" t="s">
        <v>3016</v>
      </c>
      <c r="B1310" s="65"/>
      <c r="C1310" s="470" t="s">
        <v>3017</v>
      </c>
      <c r="D1310" s="470" t="s">
        <v>3013</v>
      </c>
      <c r="E1310" s="387" t="s">
        <v>319</v>
      </c>
      <c r="F1310" s="387" t="s">
        <v>319</v>
      </c>
      <c r="G1310" s="387" t="s">
        <v>44</v>
      </c>
      <c r="H1310" s="387" t="s">
        <v>45</v>
      </c>
      <c r="I1310" s="387" t="s">
        <v>46</v>
      </c>
      <c r="J1310" s="387" t="s">
        <v>47</v>
      </c>
    </row>
    <row r="1311" spans="1:10" s="86" customFormat="1" x14ac:dyDescent="0.2">
      <c r="A1311" s="641" t="s">
        <v>3018</v>
      </c>
      <c r="B1311" s="65"/>
      <c r="C1311" s="470" t="s">
        <v>3019</v>
      </c>
      <c r="D1311" s="470" t="s">
        <v>3013</v>
      </c>
      <c r="E1311" s="387" t="s">
        <v>319</v>
      </c>
      <c r="F1311" s="387" t="s">
        <v>319</v>
      </c>
      <c r="G1311" s="387" t="s">
        <v>44</v>
      </c>
      <c r="H1311" s="387" t="s">
        <v>45</v>
      </c>
      <c r="I1311" s="387" t="s">
        <v>46</v>
      </c>
      <c r="J1311" s="387" t="s">
        <v>47</v>
      </c>
    </row>
    <row r="1312" spans="1:10" s="59" customFormat="1" x14ac:dyDescent="0.2">
      <c r="A1312" s="71" t="s">
        <v>3020</v>
      </c>
      <c r="B1312" s="67"/>
      <c r="C1312" s="71" t="s">
        <v>3021</v>
      </c>
      <c r="D1312" s="71" t="s">
        <v>314</v>
      </c>
      <c r="E1312" s="58" t="s">
        <v>1043</v>
      </c>
      <c r="F1312" s="58" t="s">
        <v>3022</v>
      </c>
      <c r="G1312" s="58" t="s">
        <v>44</v>
      </c>
      <c r="H1312" s="58" t="s">
        <v>45</v>
      </c>
      <c r="I1312" s="58" t="s">
        <v>67</v>
      </c>
      <c r="J1312" s="58" t="s">
        <v>68</v>
      </c>
    </row>
    <row r="1313" spans="1:10" s="46" customFormat="1" x14ac:dyDescent="0.2">
      <c r="A1313" s="71" t="s">
        <v>3023</v>
      </c>
      <c r="B1313" s="67"/>
      <c r="C1313" s="71" t="s">
        <v>3021</v>
      </c>
      <c r="D1313" s="71" t="s">
        <v>314</v>
      </c>
      <c r="E1313" s="58" t="s">
        <v>1043</v>
      </c>
      <c r="F1313" s="58" t="s">
        <v>3022</v>
      </c>
      <c r="G1313" s="58" t="s">
        <v>44</v>
      </c>
      <c r="H1313" s="58" t="s">
        <v>45</v>
      </c>
      <c r="I1313" s="58" t="s">
        <v>67</v>
      </c>
      <c r="J1313" s="58" t="s">
        <v>300</v>
      </c>
    </row>
    <row r="1314" spans="1:10" s="46" customFormat="1" x14ac:dyDescent="0.2">
      <c r="A1314" s="470" t="s">
        <v>3024</v>
      </c>
      <c r="B1314" s="80"/>
      <c r="C1314" s="72" t="s">
        <v>3021</v>
      </c>
      <c r="D1314" s="72" t="s">
        <v>314</v>
      </c>
      <c r="E1314" s="61" t="s">
        <v>1043</v>
      </c>
      <c r="F1314" s="61" t="s">
        <v>1044</v>
      </c>
      <c r="G1314" s="61" t="s">
        <v>44</v>
      </c>
      <c r="H1314" s="61" t="s">
        <v>45</v>
      </c>
      <c r="I1314" s="61" t="s">
        <v>46</v>
      </c>
      <c r="J1314" s="61" t="s">
        <v>54</v>
      </c>
    </row>
    <row r="1315" spans="1:10" s="45" customFormat="1" x14ac:dyDescent="0.2">
      <c r="A1315" s="470" t="s">
        <v>3025</v>
      </c>
      <c r="B1315" s="80"/>
      <c r="C1315" s="470" t="s">
        <v>3026</v>
      </c>
      <c r="D1315" s="470" t="s">
        <v>314</v>
      </c>
      <c r="E1315" s="387" t="s">
        <v>1047</v>
      </c>
      <c r="F1315" s="387" t="s">
        <v>1050</v>
      </c>
      <c r="G1315" s="387" t="s">
        <v>44</v>
      </c>
      <c r="H1315" s="568" t="s">
        <v>45</v>
      </c>
      <c r="I1315" s="387" t="s">
        <v>53</v>
      </c>
      <c r="J1315" s="387" t="s">
        <v>62</v>
      </c>
    </row>
    <row r="1316" spans="1:10" s="45" customFormat="1" x14ac:dyDescent="0.2">
      <c r="A1316" s="72" t="s">
        <v>3027</v>
      </c>
      <c r="B1316" s="80"/>
      <c r="C1316" s="72" t="s">
        <v>3028</v>
      </c>
      <c r="D1316" s="72" t="s">
        <v>276</v>
      </c>
      <c r="E1316" s="61" t="s">
        <v>755</v>
      </c>
      <c r="F1316" s="61" t="s">
        <v>3029</v>
      </c>
      <c r="G1316" s="61" t="s">
        <v>44</v>
      </c>
      <c r="H1316" s="108" t="s">
        <v>45</v>
      </c>
      <c r="I1316" s="61" t="s">
        <v>53</v>
      </c>
      <c r="J1316" s="61" t="s">
        <v>54</v>
      </c>
    </row>
    <row r="1317" spans="1:10" s="59" customFormat="1" x14ac:dyDescent="0.2">
      <c r="A1317" s="470" t="s">
        <v>3030</v>
      </c>
      <c r="B1317" s="65"/>
      <c r="C1317" s="470" t="s">
        <v>3028</v>
      </c>
      <c r="D1317" s="470" t="s">
        <v>276</v>
      </c>
      <c r="E1317" s="387" t="s">
        <v>755</v>
      </c>
      <c r="F1317" s="387" t="s">
        <v>755</v>
      </c>
      <c r="G1317" s="387" t="s">
        <v>44</v>
      </c>
      <c r="H1317" s="568" t="s">
        <v>45</v>
      </c>
      <c r="I1317" s="387" t="s">
        <v>46</v>
      </c>
      <c r="J1317" s="387" t="s">
        <v>47</v>
      </c>
    </row>
    <row r="1318" spans="1:10" s="45" customFormat="1" x14ac:dyDescent="0.2">
      <c r="A1318" s="72" t="s">
        <v>3031</v>
      </c>
      <c r="B1318" s="80"/>
      <c r="C1318" s="72" t="s">
        <v>3032</v>
      </c>
      <c r="D1318" s="72" t="s">
        <v>276</v>
      </c>
      <c r="E1318" s="61" t="s">
        <v>755</v>
      </c>
      <c r="F1318" s="61" t="s">
        <v>3029</v>
      </c>
      <c r="G1318" s="61" t="s">
        <v>44</v>
      </c>
      <c r="H1318" s="108" t="s">
        <v>45</v>
      </c>
      <c r="I1318" s="61" t="s">
        <v>53</v>
      </c>
      <c r="J1318" s="61" t="s">
        <v>54</v>
      </c>
    </row>
    <row r="1319" spans="1:10" s="59" customFormat="1" x14ac:dyDescent="0.2">
      <c r="A1319" s="470" t="s">
        <v>3033</v>
      </c>
      <c r="B1319" s="65"/>
      <c r="C1319" s="470" t="s">
        <v>3032</v>
      </c>
      <c r="D1319" s="470" t="s">
        <v>276</v>
      </c>
      <c r="E1319" s="387" t="s">
        <v>755</v>
      </c>
      <c r="F1319" s="387" t="s">
        <v>755</v>
      </c>
      <c r="G1319" s="387" t="s">
        <v>44</v>
      </c>
      <c r="H1319" s="568" t="s">
        <v>45</v>
      </c>
      <c r="I1319" s="387" t="s">
        <v>46</v>
      </c>
      <c r="J1319" s="387" t="s">
        <v>47</v>
      </c>
    </row>
    <row r="1320" spans="1:10" s="45" customFormat="1" x14ac:dyDescent="0.2">
      <c r="A1320" s="72" t="s">
        <v>3034</v>
      </c>
      <c r="B1320" s="80"/>
      <c r="C1320" s="72" t="s">
        <v>3035</v>
      </c>
      <c r="D1320" s="72" t="s">
        <v>276</v>
      </c>
      <c r="E1320" s="61" t="s">
        <v>755</v>
      </c>
      <c r="F1320" s="61" t="s">
        <v>3029</v>
      </c>
      <c r="G1320" s="61" t="s">
        <v>44</v>
      </c>
      <c r="H1320" s="108" t="s">
        <v>45</v>
      </c>
      <c r="I1320" s="61" t="s">
        <v>53</v>
      </c>
      <c r="J1320" s="61" t="s">
        <v>54</v>
      </c>
    </row>
    <row r="1321" spans="1:10" s="59" customFormat="1" x14ac:dyDescent="0.2">
      <c r="A1321" s="470" t="s">
        <v>3036</v>
      </c>
      <c r="B1321" s="65"/>
      <c r="C1321" s="470" t="s">
        <v>3035</v>
      </c>
      <c r="D1321" s="470" t="s">
        <v>276</v>
      </c>
      <c r="E1321" s="387" t="s">
        <v>755</v>
      </c>
      <c r="F1321" s="387" t="s">
        <v>755</v>
      </c>
      <c r="G1321" s="387" t="s">
        <v>44</v>
      </c>
      <c r="H1321" s="568" t="s">
        <v>45</v>
      </c>
      <c r="I1321" s="387" t="s">
        <v>46</v>
      </c>
      <c r="J1321" s="387" t="s">
        <v>47</v>
      </c>
    </row>
    <row r="1322" spans="1:10" s="45" customFormat="1" x14ac:dyDescent="0.2">
      <c r="A1322" s="72" t="s">
        <v>3037</v>
      </c>
      <c r="B1322" s="80"/>
      <c r="C1322" s="72" t="s">
        <v>3038</v>
      </c>
      <c r="D1322" s="72" t="s">
        <v>276</v>
      </c>
      <c r="E1322" s="61" t="s">
        <v>755</v>
      </c>
      <c r="F1322" s="61" t="s">
        <v>3029</v>
      </c>
      <c r="G1322" s="61" t="s">
        <v>44</v>
      </c>
      <c r="H1322" s="108" t="s">
        <v>45</v>
      </c>
      <c r="I1322" s="61" t="s">
        <v>53</v>
      </c>
      <c r="J1322" s="61" t="s">
        <v>54</v>
      </c>
    </row>
    <row r="1323" spans="1:10" s="59" customFormat="1" x14ac:dyDescent="0.2">
      <c r="A1323" s="470" t="s">
        <v>3039</v>
      </c>
      <c r="B1323" s="65"/>
      <c r="C1323" s="470" t="s">
        <v>3038</v>
      </c>
      <c r="D1323" s="470" t="s">
        <v>276</v>
      </c>
      <c r="E1323" s="387" t="s">
        <v>755</v>
      </c>
      <c r="F1323" s="387" t="s">
        <v>755</v>
      </c>
      <c r="G1323" s="387" t="s">
        <v>44</v>
      </c>
      <c r="H1323" s="568" t="s">
        <v>45</v>
      </c>
      <c r="I1323" s="387" t="s">
        <v>46</v>
      </c>
      <c r="J1323" s="387" t="s">
        <v>47</v>
      </c>
    </row>
    <row r="1324" spans="1:10" s="45" customFormat="1" x14ac:dyDescent="0.2">
      <c r="A1324" s="72" t="s">
        <v>3040</v>
      </c>
      <c r="B1324" s="80"/>
      <c r="C1324" s="72" t="s">
        <v>3041</v>
      </c>
      <c r="D1324" s="72" t="s">
        <v>276</v>
      </c>
      <c r="E1324" s="61" t="s">
        <v>755</v>
      </c>
      <c r="F1324" s="61" t="s">
        <v>3029</v>
      </c>
      <c r="G1324" s="61" t="s">
        <v>44</v>
      </c>
      <c r="H1324" s="108" t="s">
        <v>45</v>
      </c>
      <c r="I1324" s="61" t="s">
        <v>53</v>
      </c>
      <c r="J1324" s="61" t="s">
        <v>54</v>
      </c>
    </row>
    <row r="1325" spans="1:10" s="59" customFormat="1" x14ac:dyDescent="0.2">
      <c r="A1325" s="470" t="s">
        <v>3042</v>
      </c>
      <c r="B1325" s="65"/>
      <c r="C1325" s="470" t="s">
        <v>3041</v>
      </c>
      <c r="D1325" s="470" t="s">
        <v>276</v>
      </c>
      <c r="E1325" s="387" t="s">
        <v>755</v>
      </c>
      <c r="F1325" s="387" t="s">
        <v>755</v>
      </c>
      <c r="G1325" s="387" t="s">
        <v>44</v>
      </c>
      <c r="H1325" s="568" t="s">
        <v>45</v>
      </c>
      <c r="I1325" s="387" t="s">
        <v>46</v>
      </c>
      <c r="J1325" s="387" t="s">
        <v>47</v>
      </c>
    </row>
    <row r="1326" spans="1:10" s="45" customFormat="1" x14ac:dyDescent="0.2">
      <c r="A1326" s="72" t="s">
        <v>3043</v>
      </c>
      <c r="B1326" s="80"/>
      <c r="C1326" s="72" t="s">
        <v>3044</v>
      </c>
      <c r="D1326" s="72" t="s">
        <v>276</v>
      </c>
      <c r="E1326" s="61" t="s">
        <v>755</v>
      </c>
      <c r="F1326" s="61" t="s">
        <v>3029</v>
      </c>
      <c r="G1326" s="61" t="s">
        <v>44</v>
      </c>
      <c r="H1326" s="108" t="s">
        <v>45</v>
      </c>
      <c r="I1326" s="61" t="s">
        <v>53</v>
      </c>
      <c r="J1326" s="61" t="s">
        <v>54</v>
      </c>
    </row>
    <row r="1327" spans="1:10" s="59" customFormat="1" x14ac:dyDescent="0.2">
      <c r="A1327" s="470" t="s">
        <v>3045</v>
      </c>
      <c r="B1327" s="65"/>
      <c r="C1327" s="470" t="s">
        <v>3044</v>
      </c>
      <c r="D1327" s="470" t="s">
        <v>276</v>
      </c>
      <c r="E1327" s="387" t="s">
        <v>755</v>
      </c>
      <c r="F1327" s="387" t="s">
        <v>755</v>
      </c>
      <c r="G1327" s="387" t="s">
        <v>44</v>
      </c>
      <c r="H1327" s="568" t="s">
        <v>45</v>
      </c>
      <c r="I1327" s="387" t="s">
        <v>46</v>
      </c>
      <c r="J1327" s="387" t="s">
        <v>47</v>
      </c>
    </row>
    <row r="1328" spans="1:10" s="86" customFormat="1" x14ac:dyDescent="0.2">
      <c r="A1328" s="72"/>
      <c r="B1328" s="80"/>
      <c r="C1328" s="72" t="s">
        <v>3046</v>
      </c>
      <c r="D1328" s="72"/>
      <c r="E1328" s="61" t="s">
        <v>474</v>
      </c>
      <c r="F1328" s="61" t="s">
        <v>474</v>
      </c>
      <c r="G1328" s="61" t="s">
        <v>44</v>
      </c>
      <c r="H1328" s="880" t="s">
        <v>253</v>
      </c>
      <c r="I1328" s="61" t="s">
        <v>254</v>
      </c>
      <c r="J1328" s="61" t="s">
        <v>255</v>
      </c>
    </row>
    <row r="1329" spans="1:10" s="59" customFormat="1" x14ac:dyDescent="0.2">
      <c r="A1329" s="67" t="s">
        <v>3047</v>
      </c>
      <c r="B1329" s="80"/>
      <c r="C1329" s="71" t="s">
        <v>3048</v>
      </c>
      <c r="D1329" s="71" t="s">
        <v>85</v>
      </c>
      <c r="E1329" s="58" t="s">
        <v>86</v>
      </c>
      <c r="F1329" s="58" t="s">
        <v>723</v>
      </c>
      <c r="G1329" s="58" t="s">
        <v>44</v>
      </c>
      <c r="H1329" s="57" t="s">
        <v>45</v>
      </c>
      <c r="I1329" s="58" t="s">
        <v>53</v>
      </c>
      <c r="J1329" s="58" t="s">
        <v>54</v>
      </c>
    </row>
    <row r="1330" spans="1:10" s="59" customFormat="1" x14ac:dyDescent="0.2">
      <c r="A1330" s="80"/>
      <c r="B1330" s="80"/>
      <c r="C1330" s="72" t="s">
        <v>3049</v>
      </c>
      <c r="D1330" s="72" t="s">
        <v>1676</v>
      </c>
      <c r="E1330" s="61"/>
      <c r="F1330" s="61"/>
      <c r="G1330" s="61"/>
      <c r="H1330" s="108"/>
      <c r="I1330" s="61"/>
      <c r="J1330" s="61"/>
    </row>
    <row r="1331" spans="1:10" s="59" customFormat="1" x14ac:dyDescent="0.2">
      <c r="A1331" s="112" t="s">
        <v>3050</v>
      </c>
      <c r="B1331" s="80" t="s">
        <v>3051</v>
      </c>
      <c r="C1331" s="112" t="s">
        <v>3052</v>
      </c>
      <c r="D1331" s="113" t="s">
        <v>1676</v>
      </c>
      <c r="E1331" s="117" t="s">
        <v>995</v>
      </c>
      <c r="F1331" s="117" t="s">
        <v>995</v>
      </c>
      <c r="G1331" s="117" t="s">
        <v>44</v>
      </c>
      <c r="H1331" s="117" t="s">
        <v>45</v>
      </c>
      <c r="I1331" s="117" t="s">
        <v>46</v>
      </c>
      <c r="J1331" s="117" t="s">
        <v>47</v>
      </c>
    </row>
    <row r="1332" spans="1:10" s="59" customFormat="1" ht="16" x14ac:dyDescent="0.2">
      <c r="A1332" s="205" t="s">
        <v>3053</v>
      </c>
      <c r="B1332" s="80"/>
      <c r="C1332" s="206" t="s">
        <v>3054</v>
      </c>
      <c r="D1332" s="206" t="s">
        <v>1302</v>
      </c>
      <c r="E1332" s="207" t="s">
        <v>327</v>
      </c>
      <c r="F1332" s="207" t="s">
        <v>1833</v>
      </c>
      <c r="G1332" s="131" t="s">
        <v>44</v>
      </c>
      <c r="H1332" s="131" t="s">
        <v>45</v>
      </c>
      <c r="I1332" s="207" t="s">
        <v>53</v>
      </c>
      <c r="J1332" s="131" t="s">
        <v>62</v>
      </c>
    </row>
    <row r="1333" spans="1:10" s="86" customFormat="1" ht="16" x14ac:dyDescent="0.2">
      <c r="A1333" s="223" t="s">
        <v>3053</v>
      </c>
      <c r="B1333" s="80"/>
      <c r="C1333" s="220" t="s">
        <v>3055</v>
      </c>
      <c r="D1333" s="220" t="s">
        <v>1302</v>
      </c>
      <c r="E1333" s="221" t="s">
        <v>327</v>
      </c>
      <c r="F1333" s="221" t="s">
        <v>1833</v>
      </c>
      <c r="G1333" s="222" t="s">
        <v>44</v>
      </c>
      <c r="H1333" s="222" t="s">
        <v>45</v>
      </c>
      <c r="I1333" s="221" t="s">
        <v>53</v>
      </c>
      <c r="J1333" s="222" t="s">
        <v>62</v>
      </c>
    </row>
    <row r="1334" spans="1:10" s="86" customFormat="1" ht="16" x14ac:dyDescent="0.2">
      <c r="A1334" s="205" t="s">
        <v>3056</v>
      </c>
      <c r="B1334" s="80"/>
      <c r="C1334" s="206" t="s">
        <v>3057</v>
      </c>
      <c r="D1334" s="206" t="s">
        <v>1302</v>
      </c>
      <c r="E1334" s="207" t="s">
        <v>327</v>
      </c>
      <c r="F1334" s="207" t="s">
        <v>1833</v>
      </c>
      <c r="G1334" s="131" t="s">
        <v>44</v>
      </c>
      <c r="H1334" s="131" t="s">
        <v>45</v>
      </c>
      <c r="I1334" s="207" t="s">
        <v>53</v>
      </c>
      <c r="J1334" s="131" t="s">
        <v>62</v>
      </c>
    </row>
    <row r="1335" spans="1:10" s="86" customFormat="1" ht="16" x14ac:dyDescent="0.2">
      <c r="A1335" s="223" t="s">
        <v>3056</v>
      </c>
      <c r="B1335" s="80"/>
      <c r="C1335" s="220" t="s">
        <v>3058</v>
      </c>
      <c r="D1335" s="220" t="s">
        <v>1302</v>
      </c>
      <c r="E1335" s="221" t="s">
        <v>327</v>
      </c>
      <c r="F1335" s="221" t="s">
        <v>1833</v>
      </c>
      <c r="G1335" s="222" t="s">
        <v>44</v>
      </c>
      <c r="H1335" s="222" t="s">
        <v>45</v>
      </c>
      <c r="I1335" s="221" t="s">
        <v>53</v>
      </c>
      <c r="J1335" s="222" t="s">
        <v>62</v>
      </c>
    </row>
    <row r="1336" spans="1:10" s="86" customFormat="1" x14ac:dyDescent="0.2">
      <c r="A1336" s="453" t="s">
        <v>3059</v>
      </c>
      <c r="B1336" s="123"/>
      <c r="C1336" s="91" t="s">
        <v>3060</v>
      </c>
      <c r="D1336" s="91" t="s">
        <v>89</v>
      </c>
      <c r="E1336" s="85" t="s">
        <v>315</v>
      </c>
      <c r="F1336" s="85" t="s">
        <v>316</v>
      </c>
      <c r="G1336" s="282" t="s">
        <v>92</v>
      </c>
      <c r="H1336" s="473" t="s">
        <v>45</v>
      </c>
      <c r="I1336" s="85" t="s">
        <v>53</v>
      </c>
      <c r="J1336" s="282" t="s">
        <v>54</v>
      </c>
    </row>
    <row r="1337" spans="1:10" s="59" customFormat="1" x14ac:dyDescent="0.2">
      <c r="A1337" s="453" t="s">
        <v>3061</v>
      </c>
      <c r="B1337" s="80" t="s">
        <v>3062</v>
      </c>
      <c r="C1337" s="91" t="s">
        <v>3063</v>
      </c>
      <c r="D1337" s="91" t="s">
        <v>85</v>
      </c>
      <c r="E1337" s="85" t="s">
        <v>43</v>
      </c>
      <c r="F1337" s="85" t="s">
        <v>329</v>
      </c>
      <c r="G1337" s="282" t="s">
        <v>44</v>
      </c>
      <c r="H1337" s="473" t="s">
        <v>45</v>
      </c>
      <c r="I1337" s="85" t="s">
        <v>67</v>
      </c>
      <c r="J1337" s="282" t="s">
        <v>268</v>
      </c>
    </row>
    <row r="1338" spans="1:10" s="45" customFormat="1" x14ac:dyDescent="0.2">
      <c r="A1338" s="575" t="s">
        <v>3064</v>
      </c>
      <c r="B1338" s="65"/>
      <c r="C1338" s="470" t="s">
        <v>3065</v>
      </c>
      <c r="D1338" s="470" t="s">
        <v>276</v>
      </c>
      <c r="E1338" s="387" t="s">
        <v>125</v>
      </c>
      <c r="F1338" s="387" t="s">
        <v>988</v>
      </c>
      <c r="G1338" s="577" t="s">
        <v>44</v>
      </c>
      <c r="H1338" s="576" t="s">
        <v>45</v>
      </c>
      <c r="I1338" s="387" t="s">
        <v>53</v>
      </c>
      <c r="J1338" s="577" t="s">
        <v>54</v>
      </c>
    </row>
    <row r="1339" spans="1:10" s="45" customFormat="1" x14ac:dyDescent="0.2">
      <c r="A1339" s="575" t="s">
        <v>3066</v>
      </c>
      <c r="B1339" s="65"/>
      <c r="C1339" s="470" t="s">
        <v>3065</v>
      </c>
      <c r="D1339" s="470" t="s">
        <v>276</v>
      </c>
      <c r="E1339" s="387" t="s">
        <v>125</v>
      </c>
      <c r="F1339" s="387" t="s">
        <v>125</v>
      </c>
      <c r="G1339" s="577" t="s">
        <v>44</v>
      </c>
      <c r="H1339" s="576" t="s">
        <v>45</v>
      </c>
      <c r="I1339" s="387" t="s">
        <v>46</v>
      </c>
      <c r="J1339" s="577" t="s">
        <v>47</v>
      </c>
    </row>
    <row r="1340" spans="1:10" s="45" customFormat="1" x14ac:dyDescent="0.2">
      <c r="A1340" s="575" t="s">
        <v>3067</v>
      </c>
      <c r="B1340" s="65"/>
      <c r="C1340" s="470" t="s">
        <v>3068</v>
      </c>
      <c r="D1340" s="470" t="s">
        <v>276</v>
      </c>
      <c r="E1340" s="387" t="s">
        <v>125</v>
      </c>
      <c r="F1340" s="387" t="s">
        <v>988</v>
      </c>
      <c r="G1340" s="577" t="s">
        <v>44</v>
      </c>
      <c r="H1340" s="576" t="s">
        <v>45</v>
      </c>
      <c r="I1340" s="387" t="s">
        <v>53</v>
      </c>
      <c r="J1340" s="577" t="s">
        <v>54</v>
      </c>
    </row>
    <row r="1341" spans="1:10" s="45" customFormat="1" x14ac:dyDescent="0.2">
      <c r="A1341" s="575" t="s">
        <v>3069</v>
      </c>
      <c r="B1341" s="65"/>
      <c r="C1341" s="470" t="s">
        <v>3068</v>
      </c>
      <c r="D1341" s="470" t="s">
        <v>276</v>
      </c>
      <c r="E1341" s="387" t="s">
        <v>125</v>
      </c>
      <c r="F1341" s="387" t="s">
        <v>125</v>
      </c>
      <c r="G1341" s="577" t="s">
        <v>44</v>
      </c>
      <c r="H1341" s="576" t="s">
        <v>45</v>
      </c>
      <c r="I1341" s="387" t="s">
        <v>46</v>
      </c>
      <c r="J1341" s="577" t="s">
        <v>47</v>
      </c>
    </row>
    <row r="1342" spans="1:10" s="110" customFormat="1" x14ac:dyDescent="0.2">
      <c r="A1342" s="84" t="s">
        <v>3070</v>
      </c>
      <c r="B1342" s="84" t="s">
        <v>3071</v>
      </c>
      <c r="C1342" s="91" t="s">
        <v>2553</v>
      </c>
      <c r="D1342" s="91" t="s">
        <v>131</v>
      </c>
      <c r="E1342" s="85" t="s">
        <v>1283</v>
      </c>
      <c r="F1342" s="85" t="s">
        <v>1283</v>
      </c>
      <c r="G1342" s="58" t="s">
        <v>44</v>
      </c>
      <c r="H1342" s="57" t="s">
        <v>45</v>
      </c>
      <c r="I1342" s="58" t="s">
        <v>46</v>
      </c>
      <c r="J1342" s="85" t="s">
        <v>47</v>
      </c>
    </row>
    <row r="1343" spans="1:10" s="110" customFormat="1" x14ac:dyDescent="0.2">
      <c r="A1343" s="84" t="s">
        <v>3072</v>
      </c>
      <c r="B1343" s="84" t="s">
        <v>3073</v>
      </c>
      <c r="C1343" s="91" t="s">
        <v>3074</v>
      </c>
      <c r="D1343" s="91" t="s">
        <v>131</v>
      </c>
      <c r="E1343" s="85" t="s">
        <v>201</v>
      </c>
      <c r="F1343" s="85" t="s">
        <v>202</v>
      </c>
      <c r="G1343" s="58" t="s">
        <v>44</v>
      </c>
      <c r="H1343" s="57" t="s">
        <v>45</v>
      </c>
      <c r="I1343" s="58" t="s">
        <v>67</v>
      </c>
      <c r="J1343" s="85" t="s">
        <v>68</v>
      </c>
    </row>
    <row r="1344" spans="1:10" s="110" customFormat="1" ht="16" x14ac:dyDescent="0.2">
      <c r="A1344" s="205" t="s">
        <v>3075</v>
      </c>
      <c r="B1344" s="80"/>
      <c r="C1344" s="206" t="s">
        <v>3076</v>
      </c>
      <c r="D1344" s="206" t="s">
        <v>108</v>
      </c>
      <c r="E1344" s="207" t="s">
        <v>171</v>
      </c>
      <c r="F1344" s="207" t="s">
        <v>171</v>
      </c>
      <c r="G1344" s="131" t="s">
        <v>44</v>
      </c>
      <c r="H1344" s="131" t="s">
        <v>45</v>
      </c>
      <c r="I1344" s="207" t="s">
        <v>46</v>
      </c>
      <c r="J1344" s="131" t="s">
        <v>47</v>
      </c>
    </row>
    <row r="1345" spans="1:10" s="110" customFormat="1" x14ac:dyDescent="0.2">
      <c r="A1345" s="80" t="s">
        <v>3077</v>
      </c>
      <c r="B1345" s="80"/>
      <c r="C1345" s="72" t="s">
        <v>3078</v>
      </c>
      <c r="D1345" s="72" t="s">
        <v>845</v>
      </c>
      <c r="E1345" s="61" t="s">
        <v>3079</v>
      </c>
      <c r="F1345" s="61"/>
      <c r="G1345" s="61" t="s">
        <v>139</v>
      </c>
      <c r="H1345" s="61" t="s">
        <v>80</v>
      </c>
      <c r="I1345" s="61" t="s">
        <v>140</v>
      </c>
      <c r="J1345" s="61" t="s">
        <v>68</v>
      </c>
    </row>
    <row r="1346" spans="1:10" s="86" customFormat="1" x14ac:dyDescent="0.2">
      <c r="A1346" s="80" t="s">
        <v>3080</v>
      </c>
      <c r="B1346" s="80"/>
      <c r="C1346" s="72" t="s">
        <v>3081</v>
      </c>
      <c r="D1346" s="72" t="s">
        <v>845</v>
      </c>
      <c r="E1346" s="61" t="s">
        <v>3082</v>
      </c>
      <c r="F1346" s="61"/>
      <c r="G1346" s="61" t="s">
        <v>139</v>
      </c>
      <c r="H1346" s="61" t="s">
        <v>80</v>
      </c>
      <c r="I1346" s="61" t="s">
        <v>140</v>
      </c>
      <c r="J1346" s="61" t="s">
        <v>68</v>
      </c>
    </row>
    <row r="1347" spans="1:10" s="86" customFormat="1" x14ac:dyDescent="0.2">
      <c r="A1347" s="454" t="s">
        <v>3083</v>
      </c>
      <c r="B1347" s="80"/>
      <c r="C1347" s="72" t="s">
        <v>3084</v>
      </c>
      <c r="D1347" s="72" t="s">
        <v>89</v>
      </c>
      <c r="E1347" s="61" t="s">
        <v>1056</v>
      </c>
      <c r="F1347" s="61" t="s">
        <v>3085</v>
      </c>
      <c r="G1347" s="252" t="s">
        <v>92</v>
      </c>
      <c r="H1347" s="469" t="s">
        <v>45</v>
      </c>
      <c r="I1347" s="61" t="s">
        <v>53</v>
      </c>
      <c r="J1347" s="252" t="s">
        <v>54</v>
      </c>
    </row>
    <row r="1348" spans="1:10" s="45" customFormat="1" x14ac:dyDescent="0.2">
      <c r="A1348" s="84" t="s">
        <v>3086</v>
      </c>
      <c r="B1348" s="80" t="s">
        <v>3087</v>
      </c>
      <c r="C1348" s="73" t="s">
        <v>3088</v>
      </c>
      <c r="D1348" s="73" t="s">
        <v>124</v>
      </c>
      <c r="E1348" s="74" t="s">
        <v>1885</v>
      </c>
      <c r="F1348" s="74" t="s">
        <v>1885</v>
      </c>
      <c r="G1348" s="74" t="s">
        <v>44</v>
      </c>
      <c r="H1348" s="74" t="s">
        <v>253</v>
      </c>
      <c r="I1348" s="74" t="s">
        <v>254</v>
      </c>
      <c r="J1348" s="74" t="s">
        <v>255</v>
      </c>
    </row>
    <row r="1349" spans="1:10" s="128" customFormat="1" x14ac:dyDescent="0.2">
      <c r="A1349" s="64" t="s">
        <v>3089</v>
      </c>
      <c r="B1349" s="80"/>
      <c r="C1349" s="201" t="s">
        <v>3090</v>
      </c>
      <c r="D1349" s="201" t="s">
        <v>124</v>
      </c>
      <c r="E1349" s="130" t="s">
        <v>125</v>
      </c>
      <c r="F1349" s="130" t="s">
        <v>125</v>
      </c>
      <c r="G1349" s="130" t="s">
        <v>44</v>
      </c>
      <c r="H1349" s="130" t="s">
        <v>253</v>
      </c>
      <c r="I1349" s="130" t="s">
        <v>254</v>
      </c>
      <c r="J1349" s="130" t="s">
        <v>255</v>
      </c>
    </row>
    <row r="1350" spans="1:10" s="45" customFormat="1" x14ac:dyDescent="0.2">
      <c r="A1350" s="874" t="s">
        <v>3091</v>
      </c>
      <c r="B1350" s="80"/>
      <c r="C1350" s="201" t="s">
        <v>3092</v>
      </c>
      <c r="D1350" s="201" t="s">
        <v>124</v>
      </c>
      <c r="E1350" s="74" t="s">
        <v>406</v>
      </c>
      <c r="F1350" s="74" t="s">
        <v>406</v>
      </c>
      <c r="G1350" s="74" t="s">
        <v>44</v>
      </c>
      <c r="H1350" s="74" t="s">
        <v>253</v>
      </c>
      <c r="I1350" s="74" t="s">
        <v>46</v>
      </c>
      <c r="J1350" s="74" t="s">
        <v>47</v>
      </c>
    </row>
    <row r="1351" spans="1:10" s="59" customFormat="1" x14ac:dyDescent="0.2">
      <c r="A1351" s="226" t="s">
        <v>3093</v>
      </c>
      <c r="B1351" s="80"/>
      <c r="C1351" s="197" t="s">
        <v>3094</v>
      </c>
      <c r="D1351" s="197" t="s">
        <v>42</v>
      </c>
      <c r="E1351" s="196" t="s">
        <v>119</v>
      </c>
      <c r="F1351" s="61" t="s">
        <v>3095</v>
      </c>
      <c r="G1351" s="61" t="s">
        <v>44</v>
      </c>
      <c r="H1351" s="108" t="s">
        <v>45</v>
      </c>
      <c r="I1351" s="61" t="s">
        <v>53</v>
      </c>
      <c r="J1351" s="61" t="s">
        <v>54</v>
      </c>
    </row>
    <row r="1352" spans="1:10" s="86" customFormat="1" x14ac:dyDescent="0.2">
      <c r="A1352" s="226" t="s">
        <v>3096</v>
      </c>
      <c r="B1352" s="80"/>
      <c r="C1352" s="197" t="s">
        <v>3094</v>
      </c>
      <c r="D1352" s="197" t="s">
        <v>42</v>
      </c>
      <c r="E1352" s="196" t="s">
        <v>119</v>
      </c>
      <c r="F1352" s="61" t="s">
        <v>3095</v>
      </c>
      <c r="G1352" s="61" t="s">
        <v>44</v>
      </c>
      <c r="H1352" s="108" t="s">
        <v>45</v>
      </c>
      <c r="I1352" s="61" t="s">
        <v>53</v>
      </c>
      <c r="J1352" s="61" t="s">
        <v>57</v>
      </c>
    </row>
    <row r="1353" spans="1:10" s="86" customFormat="1" x14ac:dyDescent="0.2">
      <c r="A1353" s="582" t="s">
        <v>3097</v>
      </c>
      <c r="B1353" s="65"/>
      <c r="C1353" s="572" t="s">
        <v>3094</v>
      </c>
      <c r="D1353" s="572" t="s">
        <v>42</v>
      </c>
      <c r="E1353" s="570" t="s">
        <v>119</v>
      </c>
      <c r="F1353" s="570" t="s">
        <v>119</v>
      </c>
      <c r="G1353" s="570" t="s">
        <v>44</v>
      </c>
      <c r="H1353" s="573" t="s">
        <v>45</v>
      </c>
      <c r="I1353" s="570" t="s">
        <v>46</v>
      </c>
      <c r="J1353" s="570" t="s">
        <v>47</v>
      </c>
    </row>
    <row r="1354" spans="1:10" s="86" customFormat="1" x14ac:dyDescent="0.2">
      <c r="A1354" s="226" t="s">
        <v>3098</v>
      </c>
      <c r="B1354" s="80"/>
      <c r="C1354" s="197" t="s">
        <v>3094</v>
      </c>
      <c r="D1354" s="197" t="s">
        <v>42</v>
      </c>
      <c r="E1354" s="196" t="s">
        <v>119</v>
      </c>
      <c r="F1354" s="61" t="s">
        <v>3095</v>
      </c>
      <c r="G1354" s="61" t="s">
        <v>44</v>
      </c>
      <c r="H1354" s="108" t="s">
        <v>45</v>
      </c>
      <c r="I1354" s="61" t="s">
        <v>53</v>
      </c>
      <c r="J1354" s="61" t="s">
        <v>62</v>
      </c>
    </row>
    <row r="1355" spans="1:10" s="86" customFormat="1" x14ac:dyDescent="0.2">
      <c r="A1355" s="84" t="s">
        <v>3099</v>
      </c>
      <c r="B1355" s="123"/>
      <c r="C1355" s="91" t="s">
        <v>3100</v>
      </c>
      <c r="D1355" s="91" t="s">
        <v>124</v>
      </c>
      <c r="E1355" s="85" t="s">
        <v>125</v>
      </c>
      <c r="F1355" s="85" t="s">
        <v>125</v>
      </c>
      <c r="G1355" s="85" t="s">
        <v>44</v>
      </c>
      <c r="H1355" s="343" t="s">
        <v>45</v>
      </c>
      <c r="I1355" s="85" t="s">
        <v>46</v>
      </c>
      <c r="J1355" s="85" t="s">
        <v>47</v>
      </c>
    </row>
    <row r="1356" spans="1:10" s="110" customFormat="1" x14ac:dyDescent="0.2">
      <c r="A1356" s="556" t="s">
        <v>3101</v>
      </c>
      <c r="B1356" s="80"/>
      <c r="C1356" s="470" t="s">
        <v>3100</v>
      </c>
      <c r="D1356" s="470" t="s">
        <v>124</v>
      </c>
      <c r="E1356" s="387" t="s">
        <v>125</v>
      </c>
      <c r="F1356" s="387" t="s">
        <v>125</v>
      </c>
      <c r="G1356" s="387" t="s">
        <v>44</v>
      </c>
      <c r="H1356" s="568" t="s">
        <v>253</v>
      </c>
      <c r="I1356" s="387" t="s">
        <v>254</v>
      </c>
      <c r="J1356" s="387" t="s">
        <v>255</v>
      </c>
    </row>
    <row r="1357" spans="1:10" s="20" customFormat="1" ht="14" customHeight="1" x14ac:dyDescent="0.2">
      <c r="A1357" s="575" t="s">
        <v>3102</v>
      </c>
      <c r="B1357" s="65"/>
      <c r="C1357" s="470" t="s">
        <v>3103</v>
      </c>
      <c r="D1357" s="470" t="s">
        <v>732</v>
      </c>
      <c r="E1357" s="387" t="s">
        <v>334</v>
      </c>
      <c r="F1357" s="387" t="s">
        <v>334</v>
      </c>
      <c r="G1357" s="577" t="s">
        <v>44</v>
      </c>
      <c r="H1357" s="576" t="s">
        <v>45</v>
      </c>
      <c r="I1357" s="387" t="s">
        <v>46</v>
      </c>
      <c r="J1357" s="577" t="s">
        <v>47</v>
      </c>
    </row>
    <row r="1358" spans="1:10" s="128" customFormat="1" ht="14" customHeight="1" x14ac:dyDescent="0.2">
      <c r="A1358" s="64" t="s">
        <v>3104</v>
      </c>
      <c r="B1358" s="64" t="s">
        <v>3105</v>
      </c>
      <c r="C1358" s="73" t="s">
        <v>2705</v>
      </c>
      <c r="D1358" s="73" t="s">
        <v>586</v>
      </c>
      <c r="E1358" s="74" t="s">
        <v>224</v>
      </c>
      <c r="F1358" s="74" t="s">
        <v>228</v>
      </c>
      <c r="G1358" s="74" t="s">
        <v>44</v>
      </c>
      <c r="H1358" s="74" t="s">
        <v>45</v>
      </c>
      <c r="I1358" s="74" t="s">
        <v>53</v>
      </c>
      <c r="J1358" s="74" t="s">
        <v>62</v>
      </c>
    </row>
    <row r="1359" spans="1:10" s="20" customFormat="1" ht="14" customHeight="1" x14ac:dyDescent="0.2">
      <c r="A1359" s="84" t="s">
        <v>3106</v>
      </c>
      <c r="B1359" s="80" t="s">
        <v>3107</v>
      </c>
      <c r="C1359" s="73" t="s">
        <v>3108</v>
      </c>
      <c r="D1359" s="73" t="s">
        <v>405</v>
      </c>
      <c r="E1359" s="74" t="s">
        <v>2693</v>
      </c>
      <c r="F1359" s="74" t="s">
        <v>3109</v>
      </c>
      <c r="G1359" s="74" t="s">
        <v>44</v>
      </c>
      <c r="H1359" s="74" t="s">
        <v>45</v>
      </c>
      <c r="I1359" s="74" t="s">
        <v>67</v>
      </c>
      <c r="J1359" s="74" t="s">
        <v>68</v>
      </c>
    </row>
    <row r="1360" spans="1:10" s="119" customFormat="1" x14ac:dyDescent="0.2">
      <c r="A1360" s="642" t="s">
        <v>3110</v>
      </c>
      <c r="B1360" s="123"/>
      <c r="C1360" s="91" t="s">
        <v>3108</v>
      </c>
      <c r="D1360" s="91" t="s">
        <v>405</v>
      </c>
      <c r="E1360" s="85" t="s">
        <v>2693</v>
      </c>
      <c r="F1360" s="85" t="s">
        <v>2693</v>
      </c>
      <c r="G1360" s="85" t="s">
        <v>44</v>
      </c>
      <c r="H1360" s="85" t="s">
        <v>45</v>
      </c>
      <c r="I1360" s="85" t="s">
        <v>46</v>
      </c>
      <c r="J1360" s="85" t="s">
        <v>47</v>
      </c>
    </row>
    <row r="1361" spans="1:10" s="110" customFormat="1" x14ac:dyDescent="0.2">
      <c r="A1361" s="471" t="s">
        <v>3111</v>
      </c>
      <c r="B1361" s="67"/>
      <c r="C1361" s="71" t="s">
        <v>3112</v>
      </c>
      <c r="D1361" s="71" t="s">
        <v>525</v>
      </c>
      <c r="E1361" s="58" t="s">
        <v>3113</v>
      </c>
      <c r="F1361" s="58" t="s">
        <v>3113</v>
      </c>
      <c r="G1361" s="58" t="s">
        <v>44</v>
      </c>
      <c r="H1361" s="57" t="s">
        <v>45</v>
      </c>
      <c r="I1361" s="58" t="s">
        <v>46</v>
      </c>
      <c r="J1361" s="58" t="s">
        <v>47</v>
      </c>
    </row>
    <row r="1362" spans="1:10" s="110" customFormat="1" x14ac:dyDescent="0.2">
      <c r="A1362" s="471" t="s">
        <v>3114</v>
      </c>
      <c r="B1362" s="67"/>
      <c r="C1362" s="71" t="s">
        <v>3115</v>
      </c>
      <c r="D1362" s="71" t="s">
        <v>525</v>
      </c>
      <c r="E1362" s="58" t="s">
        <v>3113</v>
      </c>
      <c r="F1362" s="58" t="s">
        <v>3113</v>
      </c>
      <c r="G1362" s="58" t="s">
        <v>44</v>
      </c>
      <c r="H1362" s="57" t="s">
        <v>45</v>
      </c>
      <c r="I1362" s="58" t="s">
        <v>46</v>
      </c>
      <c r="J1362" s="58" t="s">
        <v>47</v>
      </c>
    </row>
    <row r="1363" spans="1:10" s="125" customFormat="1" x14ac:dyDescent="0.2">
      <c r="A1363" s="64" t="s">
        <v>3116</v>
      </c>
      <c r="B1363" s="64" t="s">
        <v>3117</v>
      </c>
      <c r="C1363" s="73" t="s">
        <v>2670</v>
      </c>
      <c r="D1363" s="73" t="s">
        <v>586</v>
      </c>
      <c r="E1363" s="74" t="s">
        <v>344</v>
      </c>
      <c r="F1363" s="74" t="s">
        <v>3118</v>
      </c>
      <c r="G1363" s="74" t="s">
        <v>44</v>
      </c>
      <c r="H1363" s="74" t="s">
        <v>45</v>
      </c>
      <c r="I1363" s="74" t="s">
        <v>67</v>
      </c>
      <c r="J1363" s="74" t="s">
        <v>68</v>
      </c>
    </row>
    <row r="1364" spans="1:10" s="128" customFormat="1" x14ac:dyDescent="0.2">
      <c r="A1364" s="64" t="s">
        <v>3119</v>
      </c>
      <c r="B1364" s="64" t="s">
        <v>3120</v>
      </c>
      <c r="C1364" s="73" t="s">
        <v>2670</v>
      </c>
      <c r="D1364" s="73" t="s">
        <v>586</v>
      </c>
      <c r="E1364" s="74" t="s">
        <v>344</v>
      </c>
      <c r="F1364" s="74" t="s">
        <v>344</v>
      </c>
      <c r="G1364" s="74" t="s">
        <v>44</v>
      </c>
      <c r="H1364" s="74" t="s">
        <v>45</v>
      </c>
      <c r="I1364" s="74" t="s">
        <v>46</v>
      </c>
      <c r="J1364" s="74" t="s">
        <v>47</v>
      </c>
    </row>
    <row r="1365" spans="1:10" s="86" customFormat="1" x14ac:dyDescent="0.2">
      <c r="A1365" s="84" t="s">
        <v>3121</v>
      </c>
      <c r="B1365" s="80" t="s">
        <v>3122</v>
      </c>
      <c r="C1365" s="73" t="s">
        <v>3123</v>
      </c>
      <c r="D1365" s="73" t="s">
        <v>586</v>
      </c>
      <c r="E1365" s="74" t="s">
        <v>3124</v>
      </c>
      <c r="F1365" s="74" t="s">
        <v>3125</v>
      </c>
      <c r="G1365" s="74" t="s">
        <v>44</v>
      </c>
      <c r="H1365" s="74" t="s">
        <v>914</v>
      </c>
      <c r="I1365" s="74" t="s">
        <v>53</v>
      </c>
      <c r="J1365" s="74" t="s">
        <v>62</v>
      </c>
    </row>
    <row r="1366" spans="1:10" s="46" customFormat="1" x14ac:dyDescent="0.2">
      <c r="A1366" s="681" t="s">
        <v>3126</v>
      </c>
      <c r="B1366" s="80"/>
      <c r="C1366" s="72" t="s">
        <v>3127</v>
      </c>
      <c r="D1366" s="72" t="s">
        <v>89</v>
      </c>
      <c r="E1366" s="61" t="s">
        <v>2690</v>
      </c>
      <c r="F1366" s="61" t="s">
        <v>132</v>
      </c>
      <c r="G1366" s="61" t="s">
        <v>79</v>
      </c>
      <c r="H1366" s="108" t="s">
        <v>80</v>
      </c>
      <c r="I1366" s="61" t="s">
        <v>1249</v>
      </c>
      <c r="J1366" s="61" t="s">
        <v>82</v>
      </c>
    </row>
    <row r="1367" spans="1:10" s="59" customFormat="1" x14ac:dyDescent="0.2">
      <c r="A1367" s="681" t="s">
        <v>3128</v>
      </c>
      <c r="B1367" s="80"/>
      <c r="C1367" s="72" t="s">
        <v>3129</v>
      </c>
      <c r="D1367" s="72" t="s">
        <v>89</v>
      </c>
      <c r="E1367" s="61" t="s">
        <v>895</v>
      </c>
      <c r="F1367" s="61" t="s">
        <v>895</v>
      </c>
      <c r="G1367" s="61" t="s">
        <v>3130</v>
      </c>
      <c r="H1367" s="108" t="s">
        <v>45</v>
      </c>
      <c r="I1367" s="61" t="s">
        <v>100</v>
      </c>
      <c r="J1367" s="61" t="s">
        <v>101</v>
      </c>
    </row>
    <row r="1368" spans="1:10" s="86" customFormat="1" ht="16" x14ac:dyDescent="0.2">
      <c r="A1368" s="205" t="s">
        <v>3131</v>
      </c>
      <c r="B1368" s="80"/>
      <c r="C1368" s="206" t="s">
        <v>3132</v>
      </c>
      <c r="D1368" s="206" t="s">
        <v>1302</v>
      </c>
      <c r="E1368" s="207" t="s">
        <v>327</v>
      </c>
      <c r="F1368" s="207" t="s">
        <v>1833</v>
      </c>
      <c r="G1368" s="131" t="s">
        <v>44</v>
      </c>
      <c r="H1368" s="131" t="s">
        <v>45</v>
      </c>
      <c r="I1368" s="207" t="s">
        <v>53</v>
      </c>
      <c r="J1368" s="131" t="s">
        <v>62</v>
      </c>
    </row>
    <row r="1369" spans="1:10" s="59" customFormat="1" ht="16" x14ac:dyDescent="0.2">
      <c r="A1369" s="223" t="s">
        <v>3131</v>
      </c>
      <c r="B1369" s="80"/>
      <c r="C1369" s="220" t="s">
        <v>3133</v>
      </c>
      <c r="D1369" s="220" t="s">
        <v>1302</v>
      </c>
      <c r="E1369" s="221" t="s">
        <v>327</v>
      </c>
      <c r="F1369" s="221" t="s">
        <v>1833</v>
      </c>
      <c r="G1369" s="222" t="s">
        <v>44</v>
      </c>
      <c r="H1369" s="222" t="s">
        <v>45</v>
      </c>
      <c r="I1369" s="221" t="s">
        <v>53</v>
      </c>
      <c r="J1369" s="222" t="s">
        <v>62</v>
      </c>
    </row>
    <row r="1370" spans="1:10" s="59" customFormat="1" ht="16" x14ac:dyDescent="0.2">
      <c r="A1370" s="205" t="s">
        <v>3134</v>
      </c>
      <c r="B1370" s="80"/>
      <c r="C1370" s="206" t="s">
        <v>3135</v>
      </c>
      <c r="D1370" s="206" t="s">
        <v>1302</v>
      </c>
      <c r="E1370" s="207" t="s">
        <v>327</v>
      </c>
      <c r="F1370" s="207" t="s">
        <v>1833</v>
      </c>
      <c r="G1370" s="131" t="s">
        <v>44</v>
      </c>
      <c r="H1370" s="131" t="s">
        <v>45</v>
      </c>
      <c r="I1370" s="207" t="s">
        <v>53</v>
      </c>
      <c r="J1370" s="131" t="s">
        <v>62</v>
      </c>
    </row>
    <row r="1371" spans="1:10" s="59" customFormat="1" ht="16" x14ac:dyDescent="0.2">
      <c r="A1371" s="223" t="s">
        <v>3134</v>
      </c>
      <c r="B1371" s="80"/>
      <c r="C1371" s="220" t="s">
        <v>3136</v>
      </c>
      <c r="D1371" s="220" t="s">
        <v>1302</v>
      </c>
      <c r="E1371" s="221" t="s">
        <v>327</v>
      </c>
      <c r="F1371" s="221" t="s">
        <v>1833</v>
      </c>
      <c r="G1371" s="222" t="s">
        <v>44</v>
      </c>
      <c r="H1371" s="222" t="s">
        <v>45</v>
      </c>
      <c r="I1371" s="221" t="s">
        <v>53</v>
      </c>
      <c r="J1371" s="222" t="s">
        <v>62</v>
      </c>
    </row>
    <row r="1372" spans="1:10" s="59" customFormat="1" x14ac:dyDescent="0.2">
      <c r="A1372" s="681" t="s">
        <v>3137</v>
      </c>
      <c r="B1372" s="80"/>
      <c r="C1372" s="72" t="s">
        <v>3138</v>
      </c>
      <c r="D1372" s="72" t="s">
        <v>89</v>
      </c>
      <c r="E1372" s="61" t="s">
        <v>3139</v>
      </c>
      <c r="F1372" s="61" t="s">
        <v>3140</v>
      </c>
      <c r="G1372" s="61" t="s">
        <v>92</v>
      </c>
      <c r="H1372" s="108" t="s">
        <v>45</v>
      </c>
      <c r="I1372" s="61" t="s">
        <v>53</v>
      </c>
      <c r="J1372" s="61" t="s">
        <v>282</v>
      </c>
    </row>
    <row r="1373" spans="1:10" s="59" customFormat="1" x14ac:dyDescent="0.2">
      <c r="A1373" s="64" t="s">
        <v>3141</v>
      </c>
      <c r="B1373" s="80" t="s">
        <v>3142</v>
      </c>
      <c r="C1373" s="73" t="s">
        <v>3143</v>
      </c>
      <c r="D1373" s="73" t="s">
        <v>405</v>
      </c>
      <c r="E1373" s="74" t="s">
        <v>1445</v>
      </c>
      <c r="F1373" s="74" t="s">
        <v>2405</v>
      </c>
      <c r="G1373" s="74" t="s">
        <v>44</v>
      </c>
      <c r="H1373" s="74" t="s">
        <v>45</v>
      </c>
      <c r="I1373" s="74" t="s">
        <v>67</v>
      </c>
      <c r="J1373" s="74" t="s">
        <v>68</v>
      </c>
    </row>
    <row r="1374" spans="1:10" s="59" customFormat="1" x14ac:dyDescent="0.2">
      <c r="A1374" s="471" t="s">
        <v>3144</v>
      </c>
      <c r="B1374" s="80" t="s">
        <v>3145</v>
      </c>
      <c r="C1374" s="73" t="s">
        <v>3143</v>
      </c>
      <c r="D1374" s="73" t="s">
        <v>405</v>
      </c>
      <c r="E1374" s="74" t="s">
        <v>1445</v>
      </c>
      <c r="F1374" s="74" t="s">
        <v>1445</v>
      </c>
      <c r="G1374" s="74" t="s">
        <v>44</v>
      </c>
      <c r="H1374" s="74" t="s">
        <v>45</v>
      </c>
      <c r="I1374" s="74" t="s">
        <v>46</v>
      </c>
      <c r="J1374" s="74" t="s">
        <v>47</v>
      </c>
    </row>
    <row r="1375" spans="1:10" s="59" customFormat="1" x14ac:dyDescent="0.2">
      <c r="A1375" s="63" t="s">
        <v>3146</v>
      </c>
      <c r="B1375" s="80" t="s">
        <v>3147</v>
      </c>
      <c r="C1375" s="73" t="s">
        <v>3148</v>
      </c>
      <c r="D1375" s="73" t="s">
        <v>405</v>
      </c>
      <c r="E1375" s="74" t="s">
        <v>77</v>
      </c>
      <c r="F1375" s="74" t="s">
        <v>77</v>
      </c>
      <c r="G1375" s="74" t="s">
        <v>44</v>
      </c>
      <c r="H1375" s="74" t="s">
        <v>45</v>
      </c>
      <c r="I1375" s="74" t="s">
        <v>46</v>
      </c>
      <c r="J1375" s="74" t="s">
        <v>47</v>
      </c>
    </row>
    <row r="1376" spans="1:10" s="110" customFormat="1" x14ac:dyDescent="0.2">
      <c r="A1376" s="184" t="s">
        <v>3149</v>
      </c>
      <c r="B1376" s="80"/>
      <c r="C1376" s="72" t="s">
        <v>3150</v>
      </c>
      <c r="D1376" s="72" t="s">
        <v>89</v>
      </c>
      <c r="E1376" s="61" t="s">
        <v>3151</v>
      </c>
      <c r="F1376" s="61" t="s">
        <v>3152</v>
      </c>
      <c r="G1376" s="61" t="s">
        <v>79</v>
      </c>
      <c r="H1376" s="108" t="s">
        <v>80</v>
      </c>
      <c r="I1376" s="61" t="s">
        <v>467</v>
      </c>
      <c r="J1376" s="61" t="s">
        <v>468</v>
      </c>
    </row>
    <row r="1377" spans="1:10" s="86" customFormat="1" x14ac:dyDescent="0.2">
      <c r="A1377" s="641" t="s">
        <v>3153</v>
      </c>
      <c r="B1377" s="65"/>
      <c r="C1377" s="470" t="s">
        <v>3150</v>
      </c>
      <c r="D1377" s="470" t="s">
        <v>89</v>
      </c>
      <c r="E1377" s="387" t="s">
        <v>3151</v>
      </c>
      <c r="F1377" s="387" t="s">
        <v>3152</v>
      </c>
      <c r="G1377" s="387" t="s">
        <v>92</v>
      </c>
      <c r="H1377" s="568" t="s">
        <v>253</v>
      </c>
      <c r="I1377" s="387" t="s">
        <v>745</v>
      </c>
      <c r="J1377" s="387" t="s">
        <v>746</v>
      </c>
    </row>
    <row r="1378" spans="1:10" s="86" customFormat="1" x14ac:dyDescent="0.2">
      <c r="A1378" s="184" t="s">
        <v>3154</v>
      </c>
      <c r="B1378" s="80"/>
      <c r="C1378" s="72" t="s">
        <v>3150</v>
      </c>
      <c r="D1378" s="72" t="s">
        <v>89</v>
      </c>
      <c r="E1378" s="61" t="s">
        <v>3151</v>
      </c>
      <c r="F1378" s="61" t="s">
        <v>3152</v>
      </c>
      <c r="G1378" s="61" t="s">
        <v>79</v>
      </c>
      <c r="H1378" s="108" t="s">
        <v>80</v>
      </c>
      <c r="I1378" s="61" t="s">
        <v>470</v>
      </c>
      <c r="J1378" s="61" t="s">
        <v>468</v>
      </c>
    </row>
    <row r="1379" spans="1:10" s="769" customFormat="1" x14ac:dyDescent="0.2">
      <c r="A1379" s="184" t="s">
        <v>3155</v>
      </c>
      <c r="B1379" s="80"/>
      <c r="C1379" s="72" t="s">
        <v>3150</v>
      </c>
      <c r="D1379" s="72" t="s">
        <v>89</v>
      </c>
      <c r="E1379" s="61" t="s">
        <v>3151</v>
      </c>
      <c r="F1379" s="61" t="s">
        <v>3152</v>
      </c>
      <c r="G1379" s="61" t="s">
        <v>79</v>
      </c>
      <c r="H1379" s="108" t="s">
        <v>80</v>
      </c>
      <c r="I1379" s="61" t="s">
        <v>745</v>
      </c>
      <c r="J1379" s="61" t="s">
        <v>746</v>
      </c>
    </row>
    <row r="1380" spans="1:10" s="59" customFormat="1" x14ac:dyDescent="0.2">
      <c r="A1380" s="84" t="s">
        <v>3156</v>
      </c>
      <c r="B1380" s="80" t="s">
        <v>3157</v>
      </c>
      <c r="C1380" s="73" t="s">
        <v>3158</v>
      </c>
      <c r="D1380" s="73" t="s">
        <v>108</v>
      </c>
      <c r="E1380" s="74" t="s">
        <v>1047</v>
      </c>
      <c r="F1380" s="74" t="s">
        <v>2812</v>
      </c>
      <c r="G1380" s="74" t="s">
        <v>44</v>
      </c>
      <c r="H1380" s="74" t="s">
        <v>45</v>
      </c>
      <c r="I1380" s="74" t="s">
        <v>53</v>
      </c>
      <c r="J1380" s="74" t="s">
        <v>62</v>
      </c>
    </row>
    <row r="1381" spans="1:10" s="59" customFormat="1" x14ac:dyDescent="0.2">
      <c r="A1381" s="80" t="s">
        <v>3159</v>
      </c>
      <c r="B1381" s="80"/>
      <c r="C1381" s="72" t="s">
        <v>3160</v>
      </c>
      <c r="D1381" s="72" t="s">
        <v>528</v>
      </c>
      <c r="E1381" s="61" t="s">
        <v>675</v>
      </c>
      <c r="F1381" s="61" t="s">
        <v>676</v>
      </c>
      <c r="G1381" s="61" t="s">
        <v>92</v>
      </c>
      <c r="H1381" s="61" t="s">
        <v>45</v>
      </c>
      <c r="I1381" s="61" t="s">
        <v>53</v>
      </c>
      <c r="J1381" s="61" t="s">
        <v>62</v>
      </c>
    </row>
    <row r="1382" spans="1:10" s="59" customFormat="1" x14ac:dyDescent="0.2">
      <c r="A1382" s="80" t="s">
        <v>3161</v>
      </c>
      <c r="B1382" s="80"/>
      <c r="C1382" s="72" t="s">
        <v>3162</v>
      </c>
      <c r="D1382" s="72" t="s">
        <v>528</v>
      </c>
      <c r="E1382" s="61" t="s">
        <v>1047</v>
      </c>
      <c r="F1382" s="61"/>
      <c r="G1382" s="61" t="s">
        <v>531</v>
      </c>
      <c r="H1382" s="108" t="s">
        <v>45</v>
      </c>
      <c r="I1382" s="61"/>
      <c r="J1382" s="61"/>
    </row>
    <row r="1383" spans="1:10" s="46" customFormat="1" x14ac:dyDescent="0.2">
      <c r="A1383" s="84" t="s">
        <v>3163</v>
      </c>
      <c r="B1383" s="84" t="s">
        <v>3164</v>
      </c>
      <c r="C1383" s="91" t="s">
        <v>3074</v>
      </c>
      <c r="D1383" s="91" t="s">
        <v>131</v>
      </c>
      <c r="E1383" s="85" t="s">
        <v>201</v>
      </c>
      <c r="F1383" s="85" t="s">
        <v>201</v>
      </c>
      <c r="G1383" s="58" t="s">
        <v>44</v>
      </c>
      <c r="H1383" s="57" t="s">
        <v>45</v>
      </c>
      <c r="I1383" s="58" t="s">
        <v>46</v>
      </c>
      <c r="J1383" s="85" t="s">
        <v>47</v>
      </c>
    </row>
    <row r="1384" spans="1:10" s="86" customFormat="1" x14ac:dyDescent="0.2">
      <c r="A1384" s="123" t="s">
        <v>3165</v>
      </c>
      <c r="B1384" s="123"/>
      <c r="C1384" s="91" t="s">
        <v>3166</v>
      </c>
      <c r="D1384" s="91" t="s">
        <v>95</v>
      </c>
      <c r="E1384" s="85" t="s">
        <v>119</v>
      </c>
      <c r="F1384" s="85" t="s">
        <v>119</v>
      </c>
      <c r="G1384" s="85" t="s">
        <v>44</v>
      </c>
      <c r="H1384" s="85" t="s">
        <v>45</v>
      </c>
      <c r="I1384" s="85" t="s">
        <v>46</v>
      </c>
      <c r="J1384" s="85" t="s">
        <v>47</v>
      </c>
    </row>
    <row r="1385" spans="1:10" s="86" customFormat="1" x14ac:dyDescent="0.2">
      <c r="A1385" s="67" t="s">
        <v>3167</v>
      </c>
      <c r="B1385" s="80"/>
      <c r="C1385" s="71" t="s">
        <v>3168</v>
      </c>
      <c r="D1385" s="71" t="s">
        <v>95</v>
      </c>
      <c r="E1385" s="58" t="s">
        <v>202</v>
      </c>
      <c r="F1385" s="58" t="s">
        <v>3169</v>
      </c>
      <c r="G1385" s="58" t="s">
        <v>44</v>
      </c>
      <c r="H1385" s="58" t="s">
        <v>45</v>
      </c>
      <c r="I1385" s="58" t="s">
        <v>53</v>
      </c>
      <c r="J1385" s="493" t="s">
        <v>3170</v>
      </c>
    </row>
    <row r="1386" spans="1:10" s="59" customFormat="1" x14ac:dyDescent="0.2">
      <c r="A1386" s="123" t="s">
        <v>3171</v>
      </c>
      <c r="B1386" s="123"/>
      <c r="C1386" s="91" t="s">
        <v>3168</v>
      </c>
      <c r="D1386" s="91" t="s">
        <v>95</v>
      </c>
      <c r="E1386" s="85" t="s">
        <v>202</v>
      </c>
      <c r="F1386" s="85" t="s">
        <v>202</v>
      </c>
      <c r="G1386" s="85" t="s">
        <v>44</v>
      </c>
      <c r="H1386" s="343" t="s">
        <v>45</v>
      </c>
      <c r="I1386" s="85" t="s">
        <v>46</v>
      </c>
      <c r="J1386" s="85" t="s">
        <v>47</v>
      </c>
    </row>
    <row r="1387" spans="1:10" s="46" customFormat="1" x14ac:dyDescent="0.2">
      <c r="A1387" s="67" t="s">
        <v>3172</v>
      </c>
      <c r="B1387" s="67"/>
      <c r="C1387" s="71" t="s">
        <v>3168</v>
      </c>
      <c r="D1387" s="71" t="s">
        <v>95</v>
      </c>
      <c r="E1387" s="58" t="s">
        <v>202</v>
      </c>
      <c r="F1387" s="58" t="s">
        <v>3169</v>
      </c>
      <c r="G1387" s="58" t="s">
        <v>44</v>
      </c>
      <c r="H1387" s="58" t="s">
        <v>45</v>
      </c>
      <c r="I1387" s="58" t="s">
        <v>53</v>
      </c>
      <c r="J1387" s="58" t="s">
        <v>62</v>
      </c>
    </row>
    <row r="1388" spans="1:10" s="125" customFormat="1" x14ac:dyDescent="0.2">
      <c r="A1388" s="224" t="s">
        <v>3173</v>
      </c>
      <c r="B1388" s="80" t="s">
        <v>3174</v>
      </c>
      <c r="C1388" s="197" t="s">
        <v>3175</v>
      </c>
      <c r="D1388" s="197" t="s">
        <v>95</v>
      </c>
      <c r="E1388" s="196" t="s">
        <v>96</v>
      </c>
      <c r="F1388" s="196" t="s">
        <v>129</v>
      </c>
      <c r="G1388" s="196" t="s">
        <v>44</v>
      </c>
      <c r="H1388" s="196" t="s">
        <v>45</v>
      </c>
      <c r="I1388" s="196" t="s">
        <v>53</v>
      </c>
      <c r="J1388" s="196" t="s">
        <v>54</v>
      </c>
    </row>
    <row r="1389" spans="1:10" s="125" customFormat="1" x14ac:dyDescent="0.2">
      <c r="A1389" s="67" t="s">
        <v>3173</v>
      </c>
      <c r="B1389" s="80"/>
      <c r="C1389" s="71" t="s">
        <v>3175</v>
      </c>
      <c r="D1389" s="71" t="s">
        <v>95</v>
      </c>
      <c r="E1389" s="58" t="s">
        <v>96</v>
      </c>
      <c r="F1389" s="58" t="s">
        <v>96</v>
      </c>
      <c r="G1389" s="58" t="s">
        <v>44</v>
      </c>
      <c r="H1389" s="58" t="s">
        <v>45</v>
      </c>
      <c r="I1389" s="58" t="s">
        <v>53</v>
      </c>
      <c r="J1389" s="58" t="s">
        <v>54</v>
      </c>
    </row>
    <row r="1390" spans="1:10" s="59" customFormat="1" x14ac:dyDescent="0.2">
      <c r="A1390" s="67" t="s">
        <v>3176</v>
      </c>
      <c r="B1390" s="80"/>
      <c r="C1390" s="71" t="s">
        <v>3175</v>
      </c>
      <c r="D1390" s="71" t="s">
        <v>95</v>
      </c>
      <c r="E1390" s="58" t="s">
        <v>96</v>
      </c>
      <c r="F1390" s="58" t="s">
        <v>96</v>
      </c>
      <c r="G1390" s="58" t="s">
        <v>44</v>
      </c>
      <c r="H1390" s="58" t="s">
        <v>45</v>
      </c>
      <c r="I1390" s="58" t="s">
        <v>53</v>
      </c>
      <c r="J1390" s="58" t="s">
        <v>3170</v>
      </c>
    </row>
    <row r="1391" spans="1:10" s="46" customFormat="1" x14ac:dyDescent="0.2">
      <c r="A1391" s="67" t="s">
        <v>3177</v>
      </c>
      <c r="B1391" s="80"/>
      <c r="C1391" s="71" t="s">
        <v>3175</v>
      </c>
      <c r="D1391" s="71" t="s">
        <v>95</v>
      </c>
      <c r="E1391" s="58" t="s">
        <v>96</v>
      </c>
      <c r="F1391" s="58" t="s">
        <v>96</v>
      </c>
      <c r="G1391" s="58" t="s">
        <v>44</v>
      </c>
      <c r="H1391" s="58" t="s">
        <v>45</v>
      </c>
      <c r="I1391" s="58" t="s">
        <v>46</v>
      </c>
      <c r="J1391" s="58" t="s">
        <v>47</v>
      </c>
    </row>
    <row r="1392" spans="1:10" s="46" customFormat="1" x14ac:dyDescent="0.2">
      <c r="A1392" s="774" t="s">
        <v>3178</v>
      </c>
      <c r="B1392" s="80"/>
      <c r="C1392" s="245" t="s">
        <v>3175</v>
      </c>
      <c r="D1392" s="245" t="s">
        <v>95</v>
      </c>
      <c r="E1392" s="244" t="s">
        <v>96</v>
      </c>
      <c r="F1392" s="244" t="s">
        <v>96</v>
      </c>
      <c r="G1392" s="244" t="s">
        <v>92</v>
      </c>
      <c r="H1392" s="244" t="s">
        <v>45</v>
      </c>
      <c r="I1392" s="244" t="s">
        <v>46</v>
      </c>
      <c r="J1392" s="244" t="s">
        <v>47</v>
      </c>
    </row>
    <row r="1393" spans="1:10" s="59" customFormat="1" x14ac:dyDescent="0.2">
      <c r="A1393" s="725" t="s">
        <v>3178</v>
      </c>
      <c r="B1393" s="80"/>
      <c r="C1393" s="242" t="s">
        <v>3175</v>
      </c>
      <c r="D1393" s="242" t="s">
        <v>95</v>
      </c>
      <c r="E1393" s="241" t="s">
        <v>96</v>
      </c>
      <c r="F1393" s="241" t="s">
        <v>96</v>
      </c>
      <c r="G1393" s="241" t="s">
        <v>92</v>
      </c>
      <c r="H1393" s="304" t="s">
        <v>3179</v>
      </c>
      <c r="I1393" s="241" t="s">
        <v>46</v>
      </c>
      <c r="J1393" s="241" t="s">
        <v>47</v>
      </c>
    </row>
    <row r="1394" spans="1:10" s="86" customFormat="1" x14ac:dyDescent="0.2">
      <c r="A1394" s="745" t="s">
        <v>3178</v>
      </c>
      <c r="B1394" s="80"/>
      <c r="C1394" s="248" t="s">
        <v>3175</v>
      </c>
      <c r="D1394" s="248" t="s">
        <v>95</v>
      </c>
      <c r="E1394" s="247" t="s">
        <v>96</v>
      </c>
      <c r="F1394" s="247" t="s">
        <v>96</v>
      </c>
      <c r="G1394" s="247" t="s">
        <v>92</v>
      </c>
      <c r="H1394" s="247" t="s">
        <v>45</v>
      </c>
      <c r="I1394" s="247" t="s">
        <v>46</v>
      </c>
      <c r="J1394" s="247" t="s">
        <v>47</v>
      </c>
    </row>
    <row r="1395" spans="1:10" s="125" customFormat="1" x14ac:dyDescent="0.2">
      <c r="A1395" s="954" t="s">
        <v>3178</v>
      </c>
      <c r="B1395" s="80"/>
      <c r="C1395" s="242" t="s">
        <v>3175</v>
      </c>
      <c r="D1395" s="242" t="s">
        <v>95</v>
      </c>
      <c r="E1395" s="241" t="s">
        <v>96</v>
      </c>
      <c r="F1395" s="241" t="s">
        <v>96</v>
      </c>
      <c r="G1395" s="241" t="s">
        <v>44</v>
      </c>
      <c r="H1395" s="241" t="s">
        <v>45</v>
      </c>
      <c r="I1395" s="241" t="s">
        <v>46</v>
      </c>
      <c r="J1395" s="241" t="s">
        <v>47</v>
      </c>
    </row>
    <row r="1396" spans="1:10" s="128" customFormat="1" x14ac:dyDescent="0.2">
      <c r="A1396" s="774" t="s">
        <v>3180</v>
      </c>
      <c r="B1396" s="80"/>
      <c r="C1396" s="245" t="s">
        <v>3175</v>
      </c>
      <c r="D1396" s="245" t="s">
        <v>95</v>
      </c>
      <c r="E1396" s="244" t="s">
        <v>96</v>
      </c>
      <c r="F1396" s="244" t="s">
        <v>129</v>
      </c>
      <c r="G1396" s="244" t="s">
        <v>92</v>
      </c>
      <c r="H1396" s="244" t="s">
        <v>45</v>
      </c>
      <c r="I1396" s="244" t="s">
        <v>53</v>
      </c>
      <c r="J1396" s="244" t="s">
        <v>62</v>
      </c>
    </row>
    <row r="1397" spans="1:10" s="46" customFormat="1" x14ac:dyDescent="0.2">
      <c r="A1397" s="745" t="s">
        <v>3180</v>
      </c>
      <c r="B1397" s="80"/>
      <c r="C1397" s="248" t="s">
        <v>3175</v>
      </c>
      <c r="D1397" s="248" t="s">
        <v>95</v>
      </c>
      <c r="E1397" s="247" t="s">
        <v>96</v>
      </c>
      <c r="F1397" s="247" t="s">
        <v>129</v>
      </c>
      <c r="G1397" s="247" t="s">
        <v>92</v>
      </c>
      <c r="H1397" s="247" t="s">
        <v>45</v>
      </c>
      <c r="I1397" s="247" t="s">
        <v>53</v>
      </c>
      <c r="J1397" s="247" t="s">
        <v>62</v>
      </c>
    </row>
    <row r="1398" spans="1:10" s="46" customFormat="1" x14ac:dyDescent="0.2">
      <c r="A1398" s="900" t="s">
        <v>3180</v>
      </c>
      <c r="B1398" s="80"/>
      <c r="C1398" s="242" t="s">
        <v>3175</v>
      </c>
      <c r="D1398" s="242" t="s">
        <v>95</v>
      </c>
      <c r="E1398" s="241" t="s">
        <v>96</v>
      </c>
      <c r="F1398" s="241" t="s">
        <v>129</v>
      </c>
      <c r="G1398" s="241" t="s">
        <v>44</v>
      </c>
      <c r="H1398" s="241" t="s">
        <v>45</v>
      </c>
      <c r="I1398" s="241" t="s">
        <v>53</v>
      </c>
      <c r="J1398" s="241" t="s">
        <v>62</v>
      </c>
    </row>
    <row r="1399" spans="1:10" s="125" customFormat="1" x14ac:dyDescent="0.2">
      <c r="A1399" s="899" t="s">
        <v>3181</v>
      </c>
      <c r="B1399" s="80"/>
      <c r="C1399" s="71" t="s">
        <v>3182</v>
      </c>
      <c r="D1399" s="71" t="s">
        <v>95</v>
      </c>
      <c r="E1399" s="58" t="s">
        <v>1047</v>
      </c>
      <c r="F1399" s="58" t="s">
        <v>1047</v>
      </c>
      <c r="G1399" s="58" t="s">
        <v>44</v>
      </c>
      <c r="H1399" s="58" t="s">
        <v>45</v>
      </c>
      <c r="I1399" s="58" t="s">
        <v>53</v>
      </c>
      <c r="J1399" s="58" t="s">
        <v>3170</v>
      </c>
    </row>
    <row r="1400" spans="1:10" s="128" customFormat="1" x14ac:dyDescent="0.2">
      <c r="A1400" s="890" t="s">
        <v>3183</v>
      </c>
      <c r="B1400" s="80"/>
      <c r="C1400" s="72" t="s">
        <v>3182</v>
      </c>
      <c r="D1400" s="72" t="s">
        <v>95</v>
      </c>
      <c r="E1400" s="61" t="s">
        <v>1047</v>
      </c>
      <c r="F1400" s="61" t="s">
        <v>1047</v>
      </c>
      <c r="G1400" s="61" t="s">
        <v>44</v>
      </c>
      <c r="H1400" s="61" t="s">
        <v>45</v>
      </c>
      <c r="I1400" s="61" t="s">
        <v>46</v>
      </c>
      <c r="J1400" s="61" t="s">
        <v>47</v>
      </c>
    </row>
    <row r="1401" spans="1:10" s="86" customFormat="1" x14ac:dyDescent="0.2">
      <c r="A1401" s="902" t="s">
        <v>3184</v>
      </c>
      <c r="B1401" s="80"/>
      <c r="C1401" s="297" t="s">
        <v>3185</v>
      </c>
      <c r="D1401" s="312" t="s">
        <v>95</v>
      </c>
      <c r="E1401" s="298" t="s">
        <v>529</v>
      </c>
      <c r="F1401" s="294" t="s">
        <v>530</v>
      </c>
      <c r="G1401" s="298" t="s">
        <v>44</v>
      </c>
      <c r="H1401" s="313" t="s">
        <v>45</v>
      </c>
      <c r="I1401" s="298" t="s">
        <v>1348</v>
      </c>
      <c r="J1401" s="294" t="s">
        <v>54</v>
      </c>
    </row>
    <row r="1402" spans="1:10" s="86" customFormat="1" x14ac:dyDescent="0.2">
      <c r="A1402" s="937" t="s">
        <v>3186</v>
      </c>
      <c r="B1402" s="80"/>
      <c r="C1402" s="308" t="s">
        <v>3185</v>
      </c>
      <c r="D1402" s="72" t="s">
        <v>95</v>
      </c>
      <c r="E1402" s="306" t="s">
        <v>529</v>
      </c>
      <c r="F1402" s="306" t="s">
        <v>529</v>
      </c>
      <c r="G1402" s="306" t="s">
        <v>44</v>
      </c>
      <c r="H1402" s="108" t="s">
        <v>45</v>
      </c>
      <c r="I1402" s="306" t="s">
        <v>254</v>
      </c>
      <c r="J1402" s="61" t="s">
        <v>47</v>
      </c>
    </row>
    <row r="1403" spans="1:10" s="86" customFormat="1" x14ac:dyDescent="0.2">
      <c r="A1403" s="932" t="s">
        <v>3187</v>
      </c>
      <c r="B1403" s="80"/>
      <c r="C1403" s="297" t="s">
        <v>3188</v>
      </c>
      <c r="D1403" s="312" t="s">
        <v>95</v>
      </c>
      <c r="E1403" s="298" t="s">
        <v>529</v>
      </c>
      <c r="F1403" s="294" t="s">
        <v>530</v>
      </c>
      <c r="G1403" s="298" t="s">
        <v>44</v>
      </c>
      <c r="H1403" s="313" t="s">
        <v>45</v>
      </c>
      <c r="I1403" s="298" t="s">
        <v>1351</v>
      </c>
      <c r="J1403" s="294" t="s">
        <v>62</v>
      </c>
    </row>
    <row r="1404" spans="1:10" s="125" customFormat="1" x14ac:dyDescent="0.2">
      <c r="A1404" s="934" t="s">
        <v>3189</v>
      </c>
      <c r="B1404" s="80"/>
      <c r="C1404" s="303" t="s">
        <v>3190</v>
      </c>
      <c r="D1404" s="72" t="s">
        <v>95</v>
      </c>
      <c r="E1404" s="185" t="s">
        <v>529</v>
      </c>
      <c r="F1404" s="185" t="s">
        <v>529</v>
      </c>
      <c r="G1404" s="196" t="s">
        <v>92</v>
      </c>
      <c r="H1404" s="61" t="s">
        <v>172</v>
      </c>
      <c r="I1404" s="196" t="s">
        <v>173</v>
      </c>
      <c r="J1404" s="196" t="s">
        <v>174</v>
      </c>
    </row>
    <row r="1405" spans="1:10" s="311" customFormat="1" x14ac:dyDescent="0.2">
      <c r="A1405" s="658" t="s">
        <v>3191</v>
      </c>
      <c r="B1405" s="80"/>
      <c r="C1405" s="72" t="s">
        <v>3192</v>
      </c>
      <c r="D1405" s="72" t="s">
        <v>95</v>
      </c>
      <c r="E1405" s="61" t="s">
        <v>1047</v>
      </c>
      <c r="F1405" s="61" t="s">
        <v>1047</v>
      </c>
      <c r="G1405" s="61" t="s">
        <v>44</v>
      </c>
      <c r="H1405" s="61" t="s">
        <v>45</v>
      </c>
      <c r="I1405" s="61" t="s">
        <v>46</v>
      </c>
      <c r="J1405" s="61" t="s">
        <v>47</v>
      </c>
    </row>
    <row r="1406" spans="1:10" s="59" customFormat="1" x14ac:dyDescent="0.2">
      <c r="A1406" s="658" t="s">
        <v>3191</v>
      </c>
      <c r="B1406" s="80"/>
      <c r="C1406" s="72" t="s">
        <v>3192</v>
      </c>
      <c r="D1406" s="72" t="s">
        <v>95</v>
      </c>
      <c r="E1406" s="61" t="s">
        <v>1047</v>
      </c>
      <c r="F1406" s="61" t="s">
        <v>1047</v>
      </c>
      <c r="G1406" s="61" t="s">
        <v>44</v>
      </c>
      <c r="H1406" s="61" t="s">
        <v>45</v>
      </c>
      <c r="I1406" s="61" t="s">
        <v>46</v>
      </c>
      <c r="J1406" s="61" t="s">
        <v>47</v>
      </c>
    </row>
    <row r="1407" spans="1:10" s="567" customFormat="1" x14ac:dyDescent="0.2">
      <c r="A1407" s="894" t="s">
        <v>3193</v>
      </c>
      <c r="B1407" s="80" t="s">
        <v>3194</v>
      </c>
      <c r="C1407" s="566" t="s">
        <v>3195</v>
      </c>
      <c r="D1407" s="566" t="s">
        <v>95</v>
      </c>
      <c r="E1407" s="565" t="s">
        <v>202</v>
      </c>
      <c r="F1407" s="565" t="s">
        <v>3169</v>
      </c>
      <c r="G1407" s="565" t="s">
        <v>44</v>
      </c>
      <c r="H1407" s="612" t="s">
        <v>45</v>
      </c>
      <c r="I1407" s="565" t="s">
        <v>53</v>
      </c>
      <c r="J1407" s="565" t="s">
        <v>57</v>
      </c>
    </row>
    <row r="1408" spans="1:10" s="59" customFormat="1" x14ac:dyDescent="0.2">
      <c r="A1408" s="865" t="s">
        <v>3196</v>
      </c>
      <c r="B1408" s="80"/>
      <c r="C1408" s="71" t="s">
        <v>3197</v>
      </c>
      <c r="D1408" s="71" t="s">
        <v>95</v>
      </c>
      <c r="E1408" s="58" t="s">
        <v>1047</v>
      </c>
      <c r="F1408" s="58" t="s">
        <v>1047</v>
      </c>
      <c r="G1408" s="58" t="s">
        <v>44</v>
      </c>
      <c r="H1408" s="58" t="s">
        <v>45</v>
      </c>
      <c r="I1408" s="58" t="s">
        <v>53</v>
      </c>
      <c r="J1408" s="58" t="s">
        <v>3170</v>
      </c>
    </row>
    <row r="1409" spans="1:10" s="59" customFormat="1" x14ac:dyDescent="0.2">
      <c r="A1409" s="890" t="s">
        <v>3198</v>
      </c>
      <c r="B1409" s="80"/>
      <c r="C1409" s="72" t="s">
        <v>3199</v>
      </c>
      <c r="D1409" s="72" t="s">
        <v>1676</v>
      </c>
      <c r="E1409" s="61" t="s">
        <v>125</v>
      </c>
      <c r="F1409" s="61" t="s">
        <v>125</v>
      </c>
      <c r="G1409" s="61" t="s">
        <v>44</v>
      </c>
      <c r="H1409" s="108" t="s">
        <v>45</v>
      </c>
      <c r="I1409" s="61" t="s">
        <v>46</v>
      </c>
      <c r="J1409" s="61" t="s">
        <v>47</v>
      </c>
    </row>
    <row r="1410" spans="1:10" s="86" customFormat="1" x14ac:dyDescent="0.2">
      <c r="A1410" s="863" t="s">
        <v>3200</v>
      </c>
      <c r="B1410" s="123"/>
      <c r="C1410" s="91" t="s">
        <v>3201</v>
      </c>
      <c r="D1410" s="91" t="s">
        <v>89</v>
      </c>
      <c r="E1410" s="85" t="s">
        <v>860</v>
      </c>
      <c r="F1410" s="85" t="s">
        <v>861</v>
      </c>
      <c r="G1410" s="85" t="s">
        <v>79</v>
      </c>
      <c r="H1410" s="343" t="s">
        <v>80</v>
      </c>
      <c r="I1410" s="85" t="s">
        <v>140</v>
      </c>
      <c r="J1410" s="85" t="s">
        <v>245</v>
      </c>
    </row>
    <row r="1411" spans="1:10" s="86" customFormat="1" x14ac:dyDescent="0.2">
      <c r="A1411" s="698" t="s">
        <v>3202</v>
      </c>
      <c r="B1411" s="123"/>
      <c r="C1411" s="91" t="s">
        <v>3203</v>
      </c>
      <c r="D1411" s="91" t="s">
        <v>350</v>
      </c>
      <c r="E1411" s="85" t="s">
        <v>968</v>
      </c>
      <c r="F1411" s="85" t="s">
        <v>968</v>
      </c>
      <c r="G1411" s="85" t="s">
        <v>44</v>
      </c>
      <c r="H1411" s="85" t="s">
        <v>45</v>
      </c>
      <c r="I1411" s="85" t="s">
        <v>46</v>
      </c>
      <c r="J1411" s="85" t="s">
        <v>47</v>
      </c>
    </row>
    <row r="1412" spans="1:10" s="86" customFormat="1" x14ac:dyDescent="0.2">
      <c r="A1412" s="393" t="s">
        <v>3204</v>
      </c>
      <c r="B1412" s="80"/>
      <c r="C1412" s="72" t="s">
        <v>3203</v>
      </c>
      <c r="D1412" s="72" t="s">
        <v>350</v>
      </c>
      <c r="E1412" s="61" t="s">
        <v>171</v>
      </c>
      <c r="F1412" s="61" t="s">
        <v>171</v>
      </c>
      <c r="G1412" s="61" t="s">
        <v>92</v>
      </c>
      <c r="H1412" s="61" t="s">
        <v>172</v>
      </c>
      <c r="I1412" s="61" t="s">
        <v>173</v>
      </c>
      <c r="J1412" s="61" t="s">
        <v>174</v>
      </c>
    </row>
    <row r="1413" spans="1:10" s="59" customFormat="1" x14ac:dyDescent="0.2">
      <c r="A1413" s="393" t="s">
        <v>3205</v>
      </c>
      <c r="B1413" s="80"/>
      <c r="C1413" s="72" t="s">
        <v>3203</v>
      </c>
      <c r="D1413" s="72" t="s">
        <v>350</v>
      </c>
      <c r="E1413" s="61" t="s">
        <v>171</v>
      </c>
      <c r="F1413" s="61" t="s">
        <v>177</v>
      </c>
      <c r="G1413" s="61" t="s">
        <v>44</v>
      </c>
      <c r="H1413" s="61" t="s">
        <v>45</v>
      </c>
      <c r="I1413" s="61" t="s">
        <v>53</v>
      </c>
      <c r="J1413" s="61" t="s">
        <v>54</v>
      </c>
    </row>
    <row r="1414" spans="1:10" s="86" customFormat="1" x14ac:dyDescent="0.2">
      <c r="A1414" s="393" t="s">
        <v>3206</v>
      </c>
      <c r="B1414" s="80"/>
      <c r="C1414" s="72" t="s">
        <v>3203</v>
      </c>
      <c r="D1414" s="72" t="s">
        <v>350</v>
      </c>
      <c r="E1414" s="61" t="s">
        <v>171</v>
      </c>
      <c r="F1414" s="61" t="s">
        <v>171</v>
      </c>
      <c r="G1414" s="61" t="s">
        <v>44</v>
      </c>
      <c r="H1414" s="61" t="s">
        <v>45</v>
      </c>
      <c r="I1414" s="61" t="s">
        <v>46</v>
      </c>
      <c r="J1414" s="61" t="s">
        <v>47</v>
      </c>
    </row>
    <row r="1415" spans="1:10" s="46" customFormat="1" x14ac:dyDescent="0.2">
      <c r="A1415" s="184" t="s">
        <v>3207</v>
      </c>
      <c r="B1415" s="80"/>
      <c r="C1415" s="72" t="s">
        <v>3203</v>
      </c>
      <c r="D1415" s="72" t="s">
        <v>350</v>
      </c>
      <c r="E1415" s="61" t="s">
        <v>171</v>
      </c>
      <c r="F1415" s="61" t="s">
        <v>3208</v>
      </c>
      <c r="G1415" s="61" t="s">
        <v>44</v>
      </c>
      <c r="H1415" s="61" t="s">
        <v>45</v>
      </c>
      <c r="I1415" s="61" t="s">
        <v>53</v>
      </c>
      <c r="J1415" s="61" t="s">
        <v>62</v>
      </c>
    </row>
    <row r="1416" spans="1:10" s="59" customFormat="1" x14ac:dyDescent="0.2">
      <c r="A1416" s="80" t="s">
        <v>3209</v>
      </c>
      <c r="B1416" s="80"/>
      <c r="C1416" s="72" t="s">
        <v>3210</v>
      </c>
      <c r="D1416" s="72" t="s">
        <v>886</v>
      </c>
      <c r="E1416" s="61" t="s">
        <v>99</v>
      </c>
      <c r="F1416" s="61"/>
      <c r="G1416" s="61" t="s">
        <v>139</v>
      </c>
      <c r="H1416" s="61" t="s">
        <v>80</v>
      </c>
      <c r="I1416" s="61" t="s">
        <v>140</v>
      </c>
      <c r="J1416" s="61" t="s">
        <v>68</v>
      </c>
    </row>
    <row r="1417" spans="1:10" s="59" customFormat="1" x14ac:dyDescent="0.2">
      <c r="A1417" s="658" t="s">
        <v>3211</v>
      </c>
      <c r="B1417" s="80"/>
      <c r="C1417" s="72" t="s">
        <v>3210</v>
      </c>
      <c r="D1417" s="72" t="s">
        <v>886</v>
      </c>
      <c r="E1417" s="61" t="s">
        <v>99</v>
      </c>
      <c r="F1417" s="61"/>
      <c r="G1417" s="61" t="s">
        <v>139</v>
      </c>
      <c r="H1417" s="61" t="s">
        <v>80</v>
      </c>
      <c r="I1417" s="61" t="s">
        <v>140</v>
      </c>
      <c r="J1417" s="61" t="s">
        <v>68</v>
      </c>
    </row>
    <row r="1418" spans="1:10" s="59" customFormat="1" x14ac:dyDescent="0.2">
      <c r="A1418" s="956" t="s">
        <v>3212</v>
      </c>
      <c r="B1418" s="80"/>
      <c r="C1418" s="911" t="s">
        <v>3213</v>
      </c>
      <c r="D1418" s="72" t="s">
        <v>886</v>
      </c>
      <c r="E1418" s="918" t="s">
        <v>315</v>
      </c>
      <c r="F1418" s="85"/>
      <c r="G1418" s="918" t="s">
        <v>79</v>
      </c>
      <c r="H1418" s="61" t="s">
        <v>80</v>
      </c>
      <c r="I1418" s="911" t="s">
        <v>241</v>
      </c>
      <c r="J1418" s="85" t="s">
        <v>82</v>
      </c>
    </row>
    <row r="1419" spans="1:10" s="59" customFormat="1" x14ac:dyDescent="0.2">
      <c r="A1419" s="956" t="s">
        <v>3214</v>
      </c>
      <c r="B1419" s="80"/>
      <c r="C1419" s="911" t="s">
        <v>3213</v>
      </c>
      <c r="D1419" s="72" t="s">
        <v>886</v>
      </c>
      <c r="E1419" s="918" t="s">
        <v>315</v>
      </c>
      <c r="F1419" s="85"/>
      <c r="G1419" s="918" t="s">
        <v>79</v>
      </c>
      <c r="H1419" s="61" t="s">
        <v>80</v>
      </c>
      <c r="I1419" s="911" t="s">
        <v>244</v>
      </c>
      <c r="J1419" s="85" t="s">
        <v>245</v>
      </c>
    </row>
    <row r="1420" spans="1:10" s="59" customFormat="1" x14ac:dyDescent="0.2">
      <c r="A1420" s="956" t="s">
        <v>3215</v>
      </c>
      <c r="B1420" s="80"/>
      <c r="C1420" s="911" t="s">
        <v>3216</v>
      </c>
      <c r="D1420" s="72" t="s">
        <v>886</v>
      </c>
      <c r="E1420" s="918" t="s">
        <v>315</v>
      </c>
      <c r="F1420" s="85"/>
      <c r="G1420" s="918" t="s">
        <v>79</v>
      </c>
      <c r="H1420" s="61" t="s">
        <v>80</v>
      </c>
      <c r="I1420" s="911" t="s">
        <v>173</v>
      </c>
      <c r="J1420" s="85" t="s">
        <v>174</v>
      </c>
    </row>
    <row r="1421" spans="1:10" s="46" customFormat="1" x14ac:dyDescent="0.2">
      <c r="A1421" s="939" t="s">
        <v>3217</v>
      </c>
      <c r="B1421" s="80">
        <v>180846</v>
      </c>
      <c r="C1421" s="83" t="s">
        <v>3218</v>
      </c>
      <c r="D1421" s="71" t="s">
        <v>89</v>
      </c>
      <c r="E1421" s="439" t="s">
        <v>86</v>
      </c>
      <c r="F1421" s="439" t="s">
        <v>723</v>
      </c>
      <c r="G1421" s="439" t="s">
        <v>92</v>
      </c>
      <c r="H1421" s="57" t="s">
        <v>45</v>
      </c>
      <c r="I1421" s="439" t="s">
        <v>53</v>
      </c>
      <c r="J1421" s="58" t="s">
        <v>282</v>
      </c>
    </row>
    <row r="1422" spans="1:10" s="46" customFormat="1" x14ac:dyDescent="0.2">
      <c r="A1422" s="820" t="s">
        <v>3219</v>
      </c>
      <c r="B1422" s="80"/>
      <c r="C1422" s="127" t="s">
        <v>3220</v>
      </c>
      <c r="D1422" s="71" t="s">
        <v>89</v>
      </c>
      <c r="E1422" s="252" t="s">
        <v>1893</v>
      </c>
      <c r="F1422" s="252" t="s">
        <v>1893</v>
      </c>
      <c r="G1422" s="252" t="s">
        <v>92</v>
      </c>
      <c r="H1422" s="108" t="s">
        <v>45</v>
      </c>
      <c r="I1422" s="252" t="s">
        <v>3221</v>
      </c>
      <c r="J1422" s="61" t="s">
        <v>3222</v>
      </c>
    </row>
    <row r="1423" spans="1:10" s="46" customFormat="1" x14ac:dyDescent="0.2">
      <c r="A1423" s="69" t="s">
        <v>3223</v>
      </c>
      <c r="B1423" s="80" t="s">
        <v>3224</v>
      </c>
      <c r="C1423" s="73" t="s">
        <v>3225</v>
      </c>
      <c r="D1423" s="73" t="s">
        <v>338</v>
      </c>
      <c r="E1423" s="74" t="s">
        <v>171</v>
      </c>
      <c r="F1423" s="74" t="s">
        <v>171</v>
      </c>
      <c r="G1423" s="74" t="s">
        <v>44</v>
      </c>
      <c r="H1423" s="74" t="s">
        <v>45</v>
      </c>
      <c r="I1423" s="74" t="s">
        <v>46</v>
      </c>
      <c r="J1423" s="74" t="s">
        <v>47</v>
      </c>
    </row>
    <row r="1424" spans="1:10" s="46" customFormat="1" x14ac:dyDescent="0.2">
      <c r="A1424" s="872" t="s">
        <v>3226</v>
      </c>
      <c r="B1424" s="80"/>
      <c r="C1424" s="72" t="s">
        <v>3227</v>
      </c>
      <c r="D1424" s="72" t="s">
        <v>1129</v>
      </c>
      <c r="E1424" s="61" t="s">
        <v>3228</v>
      </c>
      <c r="F1424" s="61" t="s">
        <v>3229</v>
      </c>
      <c r="G1424" s="61" t="s">
        <v>44</v>
      </c>
      <c r="H1424" s="108" t="s">
        <v>45</v>
      </c>
      <c r="I1424" s="61" t="s">
        <v>53</v>
      </c>
      <c r="J1424" s="61" t="s">
        <v>57</v>
      </c>
    </row>
    <row r="1425" spans="1:10" s="59" customFormat="1" x14ac:dyDescent="0.2">
      <c r="A1425" s="656" t="s">
        <v>3230</v>
      </c>
      <c r="B1425" s="67"/>
      <c r="C1425" s="71" t="s">
        <v>3227</v>
      </c>
      <c r="D1425" s="71" t="s">
        <v>1129</v>
      </c>
      <c r="E1425" s="58" t="s">
        <v>3228</v>
      </c>
      <c r="F1425" s="58" t="s">
        <v>3228</v>
      </c>
      <c r="G1425" s="58" t="s">
        <v>44</v>
      </c>
      <c r="H1425" s="57" t="s">
        <v>45</v>
      </c>
      <c r="I1425" s="58" t="s">
        <v>46</v>
      </c>
      <c r="J1425" s="58" t="s">
        <v>47</v>
      </c>
    </row>
    <row r="1426" spans="1:10" s="59" customFormat="1" x14ac:dyDescent="0.2">
      <c r="A1426" s="872" t="s">
        <v>3231</v>
      </c>
      <c r="B1426" s="80"/>
      <c r="C1426" s="72" t="s">
        <v>3227</v>
      </c>
      <c r="D1426" s="72" t="s">
        <v>1129</v>
      </c>
      <c r="E1426" s="61" t="s">
        <v>3228</v>
      </c>
      <c r="F1426" s="61" t="s">
        <v>3229</v>
      </c>
      <c r="G1426" s="61" t="s">
        <v>44</v>
      </c>
      <c r="H1426" s="108" t="s">
        <v>45</v>
      </c>
      <c r="I1426" s="61" t="s">
        <v>53</v>
      </c>
      <c r="J1426" s="61" t="s">
        <v>282</v>
      </c>
    </row>
    <row r="1427" spans="1:10" s="46" customFormat="1" x14ac:dyDescent="0.2">
      <c r="A1427" s="132" t="s">
        <v>3232</v>
      </c>
      <c r="B1427" s="80"/>
      <c r="C1427" s="91" t="s">
        <v>3233</v>
      </c>
      <c r="D1427" s="91" t="s">
        <v>680</v>
      </c>
      <c r="E1427" s="85" t="s">
        <v>3234</v>
      </c>
      <c r="F1427" s="85"/>
      <c r="G1427" s="58" t="s">
        <v>44</v>
      </c>
      <c r="H1427" s="57" t="s">
        <v>45</v>
      </c>
      <c r="I1427" s="58" t="s">
        <v>46</v>
      </c>
      <c r="J1427" s="85" t="s">
        <v>47</v>
      </c>
    </row>
    <row r="1428" spans="1:10" s="59" customFormat="1" x14ac:dyDescent="0.2">
      <c r="A1428" s="132" t="s">
        <v>3235</v>
      </c>
      <c r="B1428" s="80"/>
      <c r="C1428" s="91" t="s">
        <v>3233</v>
      </c>
      <c r="D1428" s="91" t="s">
        <v>680</v>
      </c>
      <c r="E1428" s="85" t="s">
        <v>3234</v>
      </c>
      <c r="F1428" s="85"/>
      <c r="G1428" s="58" t="s">
        <v>44</v>
      </c>
      <c r="H1428" s="57" t="s">
        <v>45</v>
      </c>
      <c r="I1428" s="58" t="s">
        <v>46</v>
      </c>
      <c r="J1428" s="85" t="s">
        <v>47</v>
      </c>
    </row>
    <row r="1429" spans="1:10" s="86" customFormat="1" x14ac:dyDescent="0.2">
      <c r="A1429" s="934" t="s">
        <v>3236</v>
      </c>
      <c r="B1429" s="80"/>
      <c r="C1429" s="303" t="s">
        <v>3237</v>
      </c>
      <c r="D1429" s="72" t="s">
        <v>680</v>
      </c>
      <c r="E1429" s="185" t="s">
        <v>171</v>
      </c>
      <c r="F1429" s="185" t="s">
        <v>177</v>
      </c>
      <c r="G1429" s="196" t="s">
        <v>92</v>
      </c>
      <c r="H1429" s="108" t="s">
        <v>45</v>
      </c>
      <c r="I1429" s="185" t="s">
        <v>1348</v>
      </c>
      <c r="J1429" s="61" t="s">
        <v>54</v>
      </c>
    </row>
    <row r="1430" spans="1:10" s="86" customFormat="1" x14ac:dyDescent="0.2">
      <c r="A1430" s="932" t="s">
        <v>3238</v>
      </c>
      <c r="B1430" s="80"/>
      <c r="C1430" s="297" t="s">
        <v>3237</v>
      </c>
      <c r="D1430" s="312" t="s">
        <v>680</v>
      </c>
      <c r="E1430" s="298" t="s">
        <v>171</v>
      </c>
      <c r="F1430" s="298" t="s">
        <v>171</v>
      </c>
      <c r="G1430" s="310" t="s">
        <v>92</v>
      </c>
      <c r="H1430" s="313" t="s">
        <v>45</v>
      </c>
      <c r="I1430" s="298" t="s">
        <v>254</v>
      </c>
      <c r="J1430" s="294" t="s">
        <v>47</v>
      </c>
    </row>
    <row r="1431" spans="1:10" s="59" customFormat="1" x14ac:dyDescent="0.2">
      <c r="A1431" s="934" t="s">
        <v>3239</v>
      </c>
      <c r="B1431" s="80"/>
      <c r="C1431" s="934" t="s">
        <v>3237</v>
      </c>
      <c r="D1431" s="72" t="s">
        <v>680</v>
      </c>
      <c r="E1431" s="185" t="s">
        <v>171</v>
      </c>
      <c r="F1431" s="185" t="s">
        <v>177</v>
      </c>
      <c r="G1431" s="196" t="s">
        <v>92</v>
      </c>
      <c r="H1431" s="108" t="s">
        <v>45</v>
      </c>
      <c r="I1431" s="185" t="s">
        <v>1351</v>
      </c>
      <c r="J1431" s="61" t="s">
        <v>62</v>
      </c>
    </row>
    <row r="1432" spans="1:10" s="59" customFormat="1" x14ac:dyDescent="0.2">
      <c r="A1432" s="934" t="s">
        <v>3240</v>
      </c>
      <c r="B1432" s="80"/>
      <c r="C1432" s="934" t="s">
        <v>3241</v>
      </c>
      <c r="D1432" s="72" t="s">
        <v>680</v>
      </c>
      <c r="E1432" s="185" t="s">
        <v>171</v>
      </c>
      <c r="F1432" s="185" t="s">
        <v>171</v>
      </c>
      <c r="G1432" s="196" t="s">
        <v>92</v>
      </c>
      <c r="H1432" s="61" t="s">
        <v>172</v>
      </c>
      <c r="I1432" s="196" t="s">
        <v>173</v>
      </c>
      <c r="J1432" s="196" t="s">
        <v>174</v>
      </c>
    </row>
    <row r="1433" spans="1:10" s="59" customFormat="1" x14ac:dyDescent="0.2">
      <c r="A1433" s="865" t="s">
        <v>3242</v>
      </c>
      <c r="B1433" s="80">
        <v>199551</v>
      </c>
      <c r="C1433" s="346" t="s">
        <v>3243</v>
      </c>
      <c r="D1433" s="346" t="s">
        <v>42</v>
      </c>
      <c r="E1433" s="58" t="s">
        <v>43</v>
      </c>
      <c r="F1433" s="58" t="s">
        <v>43</v>
      </c>
      <c r="G1433" s="58" t="s">
        <v>44</v>
      </c>
      <c r="H1433" s="57" t="s">
        <v>45</v>
      </c>
      <c r="I1433" s="58" t="s">
        <v>46</v>
      </c>
      <c r="J1433" s="58" t="s">
        <v>47</v>
      </c>
    </row>
    <row r="1434" spans="1:10" s="125" customFormat="1" x14ac:dyDescent="0.2">
      <c r="A1434" s="96" t="s">
        <v>3244</v>
      </c>
      <c r="B1434" s="80"/>
      <c r="C1434" s="77" t="s">
        <v>3245</v>
      </c>
      <c r="D1434" s="77" t="s">
        <v>680</v>
      </c>
      <c r="E1434" s="74" t="s">
        <v>3246</v>
      </c>
      <c r="F1434" s="74" t="s">
        <v>875</v>
      </c>
      <c r="G1434" s="74" t="s">
        <v>44</v>
      </c>
      <c r="H1434" s="74" t="s">
        <v>45</v>
      </c>
      <c r="I1434" s="74" t="s">
        <v>53</v>
      </c>
      <c r="J1434" s="74" t="s">
        <v>54</v>
      </c>
    </row>
    <row r="1435" spans="1:10" s="125" customFormat="1" x14ac:dyDescent="0.2">
      <c r="A1435" s="932" t="s">
        <v>3247</v>
      </c>
      <c r="B1435" s="80"/>
      <c r="C1435" s="932" t="s">
        <v>3248</v>
      </c>
      <c r="D1435" s="913" t="s">
        <v>680</v>
      </c>
      <c r="E1435" s="314" t="s">
        <v>171</v>
      </c>
      <c r="F1435" s="314" t="s">
        <v>177</v>
      </c>
      <c r="G1435" s="310" t="s">
        <v>92</v>
      </c>
      <c r="H1435" s="313" t="s">
        <v>45</v>
      </c>
      <c r="I1435" s="314" t="s">
        <v>1348</v>
      </c>
      <c r="J1435" s="294" t="s">
        <v>54</v>
      </c>
    </row>
    <row r="1436" spans="1:10" s="110" customFormat="1" x14ac:dyDescent="0.2">
      <c r="A1436" s="934" t="s">
        <v>3249</v>
      </c>
      <c r="B1436" s="80"/>
      <c r="C1436" s="934" t="s">
        <v>3248</v>
      </c>
      <c r="D1436" s="588" t="s">
        <v>680</v>
      </c>
      <c r="E1436" s="185" t="s">
        <v>171</v>
      </c>
      <c r="F1436" s="185" t="s">
        <v>171</v>
      </c>
      <c r="G1436" s="196" t="s">
        <v>92</v>
      </c>
      <c r="H1436" s="108" t="s">
        <v>45</v>
      </c>
      <c r="I1436" s="185" t="s">
        <v>254</v>
      </c>
      <c r="J1436" s="61" t="s">
        <v>47</v>
      </c>
    </row>
    <row r="1437" spans="1:10" s="94" customFormat="1" x14ac:dyDescent="0.2">
      <c r="A1437" s="932" t="s">
        <v>3250</v>
      </c>
      <c r="B1437" s="80"/>
      <c r="C1437" s="932" t="s">
        <v>3248</v>
      </c>
      <c r="D1437" s="913" t="s">
        <v>680</v>
      </c>
      <c r="E1437" s="314" t="s">
        <v>171</v>
      </c>
      <c r="F1437" s="314" t="s">
        <v>177</v>
      </c>
      <c r="G1437" s="310" t="s">
        <v>92</v>
      </c>
      <c r="H1437" s="313" t="s">
        <v>45</v>
      </c>
      <c r="I1437" s="314" t="s">
        <v>1351</v>
      </c>
      <c r="J1437" s="294" t="s">
        <v>62</v>
      </c>
    </row>
    <row r="1438" spans="1:10" s="46" customFormat="1" x14ac:dyDescent="0.2">
      <c r="A1438" s="303" t="s">
        <v>3251</v>
      </c>
      <c r="B1438" s="80"/>
      <c r="C1438" s="303" t="s">
        <v>3252</v>
      </c>
      <c r="D1438" s="197" t="s">
        <v>680</v>
      </c>
      <c r="E1438" s="185" t="s">
        <v>171</v>
      </c>
      <c r="F1438" s="185" t="s">
        <v>171</v>
      </c>
      <c r="G1438" s="196" t="s">
        <v>92</v>
      </c>
      <c r="H1438" s="61" t="s">
        <v>172</v>
      </c>
      <c r="I1438" s="196" t="s">
        <v>173</v>
      </c>
      <c r="J1438" s="196" t="s">
        <v>174</v>
      </c>
    </row>
    <row r="1439" spans="1:10" s="94" customFormat="1" x14ac:dyDescent="0.2">
      <c r="A1439" s="84" t="s">
        <v>3253</v>
      </c>
      <c r="B1439" s="80"/>
      <c r="C1439" s="73" t="s">
        <v>3254</v>
      </c>
      <c r="D1439" s="73" t="s">
        <v>680</v>
      </c>
      <c r="E1439" s="74" t="s">
        <v>3246</v>
      </c>
      <c r="F1439" s="74" t="s">
        <v>875</v>
      </c>
      <c r="G1439" s="74" t="s">
        <v>44</v>
      </c>
      <c r="H1439" s="74" t="s">
        <v>45</v>
      </c>
      <c r="I1439" s="74" t="s">
        <v>53</v>
      </c>
      <c r="J1439" s="74" t="s">
        <v>54</v>
      </c>
    </row>
    <row r="1440" spans="1:10" s="59" customFormat="1" x14ac:dyDescent="0.2">
      <c r="A1440" s="303" t="s">
        <v>3255</v>
      </c>
      <c r="B1440" s="80"/>
      <c r="C1440" s="303" t="s">
        <v>3256</v>
      </c>
      <c r="D1440" s="197" t="s">
        <v>680</v>
      </c>
      <c r="E1440" s="185" t="s">
        <v>171</v>
      </c>
      <c r="F1440" s="185" t="s">
        <v>177</v>
      </c>
      <c r="G1440" s="196" t="s">
        <v>92</v>
      </c>
      <c r="H1440" s="108" t="s">
        <v>45</v>
      </c>
      <c r="I1440" s="185" t="s">
        <v>1348</v>
      </c>
      <c r="J1440" s="61" t="s">
        <v>54</v>
      </c>
    </row>
    <row r="1441" spans="1:10" s="86" customFormat="1" x14ac:dyDescent="0.2">
      <c r="A1441" s="297" t="s">
        <v>3257</v>
      </c>
      <c r="B1441" s="80"/>
      <c r="C1441" s="297" t="s">
        <v>3256</v>
      </c>
      <c r="D1441" s="307" t="s">
        <v>680</v>
      </c>
      <c r="E1441" s="314" t="s">
        <v>171</v>
      </c>
      <c r="F1441" s="314" t="s">
        <v>171</v>
      </c>
      <c r="G1441" s="310" t="s">
        <v>92</v>
      </c>
      <c r="H1441" s="313" t="s">
        <v>45</v>
      </c>
      <c r="I1441" s="314" t="s">
        <v>254</v>
      </c>
      <c r="J1441" s="294" t="s">
        <v>47</v>
      </c>
    </row>
    <row r="1442" spans="1:10" s="59" customFormat="1" x14ac:dyDescent="0.2">
      <c r="A1442" s="303" t="s">
        <v>3258</v>
      </c>
      <c r="B1442" s="80"/>
      <c r="C1442" s="303" t="s">
        <v>3256</v>
      </c>
      <c r="D1442" s="197" t="s">
        <v>680</v>
      </c>
      <c r="E1442" s="185" t="s">
        <v>171</v>
      </c>
      <c r="F1442" s="185" t="s">
        <v>177</v>
      </c>
      <c r="G1442" s="196" t="s">
        <v>92</v>
      </c>
      <c r="H1442" s="108" t="s">
        <v>45</v>
      </c>
      <c r="I1442" s="185" t="s">
        <v>1351</v>
      </c>
      <c r="J1442" s="61" t="s">
        <v>62</v>
      </c>
    </row>
    <row r="1443" spans="1:10" s="125" customFormat="1" x14ac:dyDescent="0.2">
      <c r="A1443" s="303" t="s">
        <v>3259</v>
      </c>
      <c r="B1443" s="80"/>
      <c r="C1443" s="303" t="s">
        <v>3260</v>
      </c>
      <c r="D1443" s="197" t="s">
        <v>680</v>
      </c>
      <c r="E1443" s="185" t="s">
        <v>171</v>
      </c>
      <c r="F1443" s="185" t="s">
        <v>171</v>
      </c>
      <c r="G1443" s="196" t="s">
        <v>92</v>
      </c>
      <c r="H1443" s="61" t="s">
        <v>172</v>
      </c>
      <c r="I1443" s="196" t="s">
        <v>173</v>
      </c>
      <c r="J1443" s="196" t="s">
        <v>174</v>
      </c>
    </row>
    <row r="1444" spans="1:10" s="59" customFormat="1" x14ac:dyDescent="0.2">
      <c r="A1444" s="84" t="s">
        <v>3261</v>
      </c>
      <c r="B1444" s="123"/>
      <c r="C1444" s="91" t="s">
        <v>3262</v>
      </c>
      <c r="D1444" s="91" t="s">
        <v>1929</v>
      </c>
      <c r="E1444" s="85" t="s">
        <v>474</v>
      </c>
      <c r="F1444" s="85" t="s">
        <v>641</v>
      </c>
      <c r="G1444" s="85" t="s">
        <v>44</v>
      </c>
      <c r="H1444" s="343" t="s">
        <v>45</v>
      </c>
      <c r="I1444" s="85" t="s">
        <v>53</v>
      </c>
      <c r="J1444" s="85" t="s">
        <v>54</v>
      </c>
    </row>
    <row r="1445" spans="1:10" s="46" customFormat="1" x14ac:dyDescent="0.2">
      <c r="A1445" s="84" t="s">
        <v>3263</v>
      </c>
      <c r="B1445" s="80" t="s">
        <v>3264</v>
      </c>
      <c r="C1445" s="73" t="s">
        <v>3262</v>
      </c>
      <c r="D1445" s="73" t="s">
        <v>1929</v>
      </c>
      <c r="E1445" s="74" t="s">
        <v>474</v>
      </c>
      <c r="F1445" s="74" t="s">
        <v>472</v>
      </c>
      <c r="G1445" s="74" t="s">
        <v>44</v>
      </c>
      <c r="H1445" s="880" t="s">
        <v>253</v>
      </c>
      <c r="I1445" s="74" t="s">
        <v>2023</v>
      </c>
      <c r="J1445" s="74" t="s">
        <v>2024</v>
      </c>
    </row>
    <row r="1446" spans="1:10" s="46" customFormat="1" x14ac:dyDescent="0.2">
      <c r="A1446" s="66" t="s">
        <v>3265</v>
      </c>
      <c r="B1446" s="80" t="s">
        <v>3264</v>
      </c>
      <c r="C1446" s="73" t="s">
        <v>3262</v>
      </c>
      <c r="D1446" s="73" t="s">
        <v>1929</v>
      </c>
      <c r="E1446" s="74" t="s">
        <v>474</v>
      </c>
      <c r="F1446" s="74" t="s">
        <v>472</v>
      </c>
      <c r="G1446" s="74" t="s">
        <v>44</v>
      </c>
      <c r="H1446" s="880" t="s">
        <v>253</v>
      </c>
      <c r="I1446" s="74" t="s">
        <v>745</v>
      </c>
      <c r="J1446" s="74" t="s">
        <v>746</v>
      </c>
    </row>
    <row r="1447" spans="1:10" s="59" customFormat="1" x14ac:dyDescent="0.2">
      <c r="A1447" s="64" t="s">
        <v>3266</v>
      </c>
      <c r="B1447" s="67"/>
      <c r="C1447" s="71" t="s">
        <v>3262</v>
      </c>
      <c r="D1447" s="71" t="s">
        <v>1929</v>
      </c>
      <c r="E1447" s="58" t="s">
        <v>474</v>
      </c>
      <c r="F1447" s="58" t="s">
        <v>895</v>
      </c>
      <c r="G1447" s="58" t="s">
        <v>44</v>
      </c>
      <c r="H1447" s="57" t="s">
        <v>45</v>
      </c>
      <c r="I1447" s="58" t="s">
        <v>67</v>
      </c>
      <c r="J1447" s="58" t="s">
        <v>68</v>
      </c>
    </row>
    <row r="1448" spans="1:10" s="86" customFormat="1" x14ac:dyDescent="0.2">
      <c r="A1448" s="66" t="s">
        <v>3267</v>
      </c>
      <c r="B1448" s="80" t="s">
        <v>3008</v>
      </c>
      <c r="C1448" s="72" t="s">
        <v>3262</v>
      </c>
      <c r="D1448" s="72" t="s">
        <v>1929</v>
      </c>
      <c r="E1448" s="61" t="s">
        <v>474</v>
      </c>
      <c r="F1448" s="61" t="s">
        <v>472</v>
      </c>
      <c r="G1448" s="61" t="s">
        <v>44</v>
      </c>
      <c r="H1448" s="61" t="s">
        <v>45</v>
      </c>
      <c r="I1448" s="61" t="s">
        <v>745</v>
      </c>
      <c r="J1448" s="61" t="s">
        <v>746</v>
      </c>
    </row>
    <row r="1449" spans="1:10" s="59" customFormat="1" x14ac:dyDescent="0.2">
      <c r="A1449" s="64" t="s">
        <v>3268</v>
      </c>
      <c r="B1449" s="67"/>
      <c r="C1449" s="71" t="s">
        <v>3262</v>
      </c>
      <c r="D1449" s="71" t="s">
        <v>1929</v>
      </c>
      <c r="E1449" s="58" t="s">
        <v>474</v>
      </c>
      <c r="F1449" s="58" t="s">
        <v>895</v>
      </c>
      <c r="G1449" s="58" t="s">
        <v>44</v>
      </c>
      <c r="H1449" s="57" t="s">
        <v>45</v>
      </c>
      <c r="I1449" s="58" t="s">
        <v>67</v>
      </c>
      <c r="J1449" s="58" t="s">
        <v>300</v>
      </c>
    </row>
    <row r="1450" spans="1:10" s="59" customFormat="1" x14ac:dyDescent="0.2">
      <c r="A1450" s="84" t="s">
        <v>3269</v>
      </c>
      <c r="B1450" s="123"/>
      <c r="C1450" s="91" t="s">
        <v>3270</v>
      </c>
      <c r="D1450" s="91" t="s">
        <v>1929</v>
      </c>
      <c r="E1450" s="85" t="s">
        <v>474</v>
      </c>
      <c r="F1450" s="85" t="s">
        <v>641</v>
      </c>
      <c r="G1450" s="85" t="s">
        <v>44</v>
      </c>
      <c r="H1450" s="343" t="s">
        <v>253</v>
      </c>
      <c r="I1450" s="85" t="s">
        <v>53</v>
      </c>
      <c r="J1450" s="85" t="s">
        <v>54</v>
      </c>
    </row>
    <row r="1451" spans="1:10" s="86" customFormat="1" x14ac:dyDescent="0.2">
      <c r="A1451" s="84" t="s">
        <v>3271</v>
      </c>
      <c r="B1451" s="80" t="s">
        <v>3272</v>
      </c>
      <c r="C1451" s="73" t="s">
        <v>3270</v>
      </c>
      <c r="D1451" s="73" t="s">
        <v>1929</v>
      </c>
      <c r="E1451" s="74" t="s">
        <v>474</v>
      </c>
      <c r="F1451" s="74" t="s">
        <v>472</v>
      </c>
      <c r="G1451" s="74" t="s">
        <v>44</v>
      </c>
      <c r="H1451" s="880" t="s">
        <v>253</v>
      </c>
      <c r="I1451" s="74" t="s">
        <v>2023</v>
      </c>
      <c r="J1451" s="74" t="s">
        <v>2024</v>
      </c>
    </row>
    <row r="1452" spans="1:10" s="86" customFormat="1" x14ac:dyDescent="0.2">
      <c r="A1452" s="66" t="s">
        <v>3273</v>
      </c>
      <c r="B1452" s="80" t="s">
        <v>3272</v>
      </c>
      <c r="C1452" s="73" t="s">
        <v>3270</v>
      </c>
      <c r="D1452" s="73" t="s">
        <v>1929</v>
      </c>
      <c r="E1452" s="74" t="s">
        <v>474</v>
      </c>
      <c r="F1452" s="74" t="s">
        <v>472</v>
      </c>
      <c r="G1452" s="74" t="s">
        <v>44</v>
      </c>
      <c r="H1452" s="74" t="s">
        <v>914</v>
      </c>
      <c r="I1452" s="74" t="s">
        <v>745</v>
      </c>
      <c r="J1452" s="74" t="s">
        <v>746</v>
      </c>
    </row>
    <row r="1453" spans="1:10" s="86" customFormat="1" x14ac:dyDescent="0.2">
      <c r="A1453" s="66" t="s">
        <v>3274</v>
      </c>
      <c r="B1453" s="80"/>
      <c r="C1453" s="72" t="s">
        <v>3275</v>
      </c>
      <c r="D1453" s="72" t="s">
        <v>1929</v>
      </c>
      <c r="E1453" s="61" t="s">
        <v>3276</v>
      </c>
      <c r="F1453" s="61" t="s">
        <v>329</v>
      </c>
      <c r="G1453" s="61" t="s">
        <v>44</v>
      </c>
      <c r="H1453" s="108" t="s">
        <v>45</v>
      </c>
      <c r="I1453" s="61" t="s">
        <v>745</v>
      </c>
      <c r="J1453" s="61" t="s">
        <v>746</v>
      </c>
    </row>
    <row r="1454" spans="1:10" s="59" customFormat="1" x14ac:dyDescent="0.2">
      <c r="A1454" s="66" t="s">
        <v>3277</v>
      </c>
      <c r="B1454" s="80"/>
      <c r="C1454" s="72" t="s">
        <v>3278</v>
      </c>
      <c r="D1454" s="72" t="s">
        <v>1929</v>
      </c>
      <c r="E1454" s="61" t="s">
        <v>3276</v>
      </c>
      <c r="F1454" s="61" t="s">
        <v>329</v>
      </c>
      <c r="G1454" s="61" t="s">
        <v>44</v>
      </c>
      <c r="H1454" s="108" t="s">
        <v>45</v>
      </c>
      <c r="I1454" s="61" t="s">
        <v>745</v>
      </c>
      <c r="J1454" s="61" t="s">
        <v>746</v>
      </c>
    </row>
    <row r="1455" spans="1:10" s="59" customFormat="1" x14ac:dyDescent="0.2">
      <c r="A1455" s="66" t="s">
        <v>3279</v>
      </c>
      <c r="B1455" s="80"/>
      <c r="C1455" s="72" t="s">
        <v>3280</v>
      </c>
      <c r="D1455" s="72" t="s">
        <v>89</v>
      </c>
      <c r="E1455" s="61" t="s">
        <v>3281</v>
      </c>
      <c r="F1455" s="61" t="s">
        <v>1028</v>
      </c>
      <c r="G1455" s="61" t="s">
        <v>79</v>
      </c>
      <c r="H1455" s="108" t="s">
        <v>80</v>
      </c>
      <c r="I1455" s="61" t="s">
        <v>140</v>
      </c>
      <c r="J1455" s="61" t="s">
        <v>82</v>
      </c>
    </row>
    <row r="1456" spans="1:10" s="86" customFormat="1" x14ac:dyDescent="0.2">
      <c r="A1456" s="84" t="s">
        <v>3282</v>
      </c>
      <c r="B1456" s="123"/>
      <c r="C1456" s="91" t="s">
        <v>3283</v>
      </c>
      <c r="D1456" s="91" t="s">
        <v>1929</v>
      </c>
      <c r="E1456" s="85" t="s">
        <v>43</v>
      </c>
      <c r="F1456" s="85" t="s">
        <v>329</v>
      </c>
      <c r="G1456" s="85" t="s">
        <v>92</v>
      </c>
      <c r="H1456" s="343" t="s">
        <v>253</v>
      </c>
      <c r="I1456" s="85" t="s">
        <v>2028</v>
      </c>
      <c r="J1456" s="85" t="s">
        <v>282</v>
      </c>
    </row>
    <row r="1457" spans="1:10" s="86" customFormat="1" x14ac:dyDescent="0.2">
      <c r="A1457" s="84" t="s">
        <v>3284</v>
      </c>
      <c r="B1457" s="123"/>
      <c r="C1457" s="91" t="s">
        <v>3285</v>
      </c>
      <c r="D1457" s="91" t="s">
        <v>1929</v>
      </c>
      <c r="E1457" s="85" t="s">
        <v>43</v>
      </c>
      <c r="F1457" s="85" t="s">
        <v>329</v>
      </c>
      <c r="G1457" s="85" t="s">
        <v>92</v>
      </c>
      <c r="H1457" s="343" t="s">
        <v>253</v>
      </c>
      <c r="I1457" s="85" t="s">
        <v>2028</v>
      </c>
      <c r="J1457" s="85" t="s">
        <v>282</v>
      </c>
    </row>
    <row r="1458" spans="1:10" s="46" customFormat="1" x14ac:dyDescent="0.2">
      <c r="A1458" s="66" t="s">
        <v>3286</v>
      </c>
      <c r="B1458" s="80"/>
      <c r="C1458" s="72" t="s">
        <v>3287</v>
      </c>
      <c r="D1458" s="72" t="s">
        <v>42</v>
      </c>
      <c r="E1458" s="61" t="s">
        <v>119</v>
      </c>
      <c r="F1458" s="61" t="s">
        <v>120</v>
      </c>
      <c r="G1458" s="61" t="s">
        <v>44</v>
      </c>
      <c r="H1458" s="108" t="s">
        <v>45</v>
      </c>
      <c r="I1458" s="61" t="s">
        <v>53</v>
      </c>
      <c r="J1458" s="61" t="s">
        <v>54</v>
      </c>
    </row>
    <row r="1459" spans="1:10" s="86" customFormat="1" x14ac:dyDescent="0.2">
      <c r="A1459" s="66" t="s">
        <v>3288</v>
      </c>
      <c r="B1459" s="80"/>
      <c r="C1459" s="72" t="s">
        <v>3287</v>
      </c>
      <c r="D1459" s="72" t="s">
        <v>42</v>
      </c>
      <c r="E1459" s="61" t="s">
        <v>119</v>
      </c>
      <c r="F1459" s="61" t="s">
        <v>120</v>
      </c>
      <c r="G1459" s="61" t="s">
        <v>44</v>
      </c>
      <c r="H1459" s="108" t="s">
        <v>45</v>
      </c>
      <c r="I1459" s="61" t="s">
        <v>53</v>
      </c>
      <c r="J1459" s="61" t="s">
        <v>57</v>
      </c>
    </row>
    <row r="1460" spans="1:10" s="59" customFormat="1" x14ac:dyDescent="0.2">
      <c r="A1460" s="556" t="s">
        <v>3289</v>
      </c>
      <c r="B1460" s="65"/>
      <c r="C1460" s="470" t="s">
        <v>3287</v>
      </c>
      <c r="D1460" s="470" t="s">
        <v>42</v>
      </c>
      <c r="E1460" s="387" t="s">
        <v>119</v>
      </c>
      <c r="F1460" s="387" t="s">
        <v>119</v>
      </c>
      <c r="G1460" s="387" t="s">
        <v>44</v>
      </c>
      <c r="H1460" s="568" t="s">
        <v>45</v>
      </c>
      <c r="I1460" s="387" t="s">
        <v>46</v>
      </c>
      <c r="J1460" s="387" t="s">
        <v>47</v>
      </c>
    </row>
    <row r="1461" spans="1:10" s="86" customFormat="1" x14ac:dyDescent="0.2">
      <c r="A1461" s="66" t="s">
        <v>3290</v>
      </c>
      <c r="B1461" s="80"/>
      <c r="C1461" s="72" t="s">
        <v>3287</v>
      </c>
      <c r="D1461" s="72" t="s">
        <v>42</v>
      </c>
      <c r="E1461" s="61" t="s">
        <v>119</v>
      </c>
      <c r="F1461" s="61" t="s">
        <v>120</v>
      </c>
      <c r="G1461" s="61" t="s">
        <v>44</v>
      </c>
      <c r="H1461" s="108" t="s">
        <v>45</v>
      </c>
      <c r="I1461" s="61" t="s">
        <v>53</v>
      </c>
      <c r="J1461" s="61" t="s">
        <v>62</v>
      </c>
    </row>
    <row r="1462" spans="1:10" s="86" customFormat="1" x14ac:dyDescent="0.2">
      <c r="A1462" s="348" t="s">
        <v>3291</v>
      </c>
      <c r="B1462" s="80">
        <v>199599</v>
      </c>
      <c r="C1462" s="280" t="s">
        <v>3292</v>
      </c>
      <c r="D1462" s="280" t="s">
        <v>42</v>
      </c>
      <c r="E1462" s="279" t="s">
        <v>43</v>
      </c>
      <c r="F1462" s="279" t="s">
        <v>43</v>
      </c>
      <c r="G1462" s="279" t="s">
        <v>44</v>
      </c>
      <c r="H1462" s="279" t="s">
        <v>45</v>
      </c>
      <c r="I1462" s="279" t="s">
        <v>46</v>
      </c>
      <c r="J1462" s="279" t="s">
        <v>47</v>
      </c>
    </row>
    <row r="1463" spans="1:10" s="86" customFormat="1" x14ac:dyDescent="0.2">
      <c r="A1463" s="173" t="s">
        <v>3293</v>
      </c>
      <c r="B1463" s="80"/>
      <c r="C1463" s="158" t="s">
        <v>3294</v>
      </c>
      <c r="D1463" s="158" t="s">
        <v>42</v>
      </c>
      <c r="E1463" s="157" t="s">
        <v>3295</v>
      </c>
      <c r="F1463" s="157" t="s">
        <v>3295</v>
      </c>
      <c r="G1463" s="157" t="s">
        <v>92</v>
      </c>
      <c r="H1463" s="157" t="s">
        <v>45</v>
      </c>
      <c r="I1463" s="157" t="s">
        <v>46</v>
      </c>
      <c r="J1463" s="157" t="s">
        <v>47</v>
      </c>
    </row>
    <row r="1464" spans="1:10" s="59" customFormat="1" x14ac:dyDescent="0.2">
      <c r="A1464" s="165" t="s">
        <v>3296</v>
      </c>
      <c r="B1464" s="80"/>
      <c r="C1464" s="158" t="s">
        <v>3297</v>
      </c>
      <c r="D1464" s="158" t="s">
        <v>42</v>
      </c>
      <c r="E1464" s="157" t="s">
        <v>3295</v>
      </c>
      <c r="F1464" s="157" t="s">
        <v>3295</v>
      </c>
      <c r="G1464" s="157" t="s">
        <v>44</v>
      </c>
      <c r="H1464" s="157" t="s">
        <v>45</v>
      </c>
      <c r="I1464" s="157" t="s">
        <v>46</v>
      </c>
      <c r="J1464" s="157" t="s">
        <v>47</v>
      </c>
    </row>
    <row r="1465" spans="1:10" s="59" customFormat="1" x14ac:dyDescent="0.2">
      <c r="A1465" s="64" t="s">
        <v>3298</v>
      </c>
      <c r="B1465" s="80" t="s">
        <v>3299</v>
      </c>
      <c r="C1465" s="71" t="s">
        <v>3300</v>
      </c>
      <c r="D1465" s="71" t="s">
        <v>607</v>
      </c>
      <c r="E1465" s="58" t="s">
        <v>1276</v>
      </c>
      <c r="F1465" s="58" t="s">
        <v>425</v>
      </c>
      <c r="G1465" s="58" t="s">
        <v>44</v>
      </c>
      <c r="H1465" s="58" t="s">
        <v>45</v>
      </c>
      <c r="I1465" s="58" t="s">
        <v>67</v>
      </c>
      <c r="J1465" s="58" t="s">
        <v>68</v>
      </c>
    </row>
    <row r="1466" spans="1:10" s="59" customFormat="1" x14ac:dyDescent="0.2">
      <c r="A1466" s="64" t="s">
        <v>3301</v>
      </c>
      <c r="B1466" s="80" t="s">
        <v>3302</v>
      </c>
      <c r="C1466" s="73" t="s">
        <v>3300</v>
      </c>
      <c r="D1466" s="73" t="s">
        <v>607</v>
      </c>
      <c r="E1466" s="74" t="s">
        <v>1276</v>
      </c>
      <c r="F1466" s="74" t="s">
        <v>1276</v>
      </c>
      <c r="G1466" s="74" t="s">
        <v>44</v>
      </c>
      <c r="H1466" s="74" t="s">
        <v>45</v>
      </c>
      <c r="I1466" s="74" t="s">
        <v>46</v>
      </c>
      <c r="J1466" s="74" t="s">
        <v>47</v>
      </c>
    </row>
    <row r="1467" spans="1:10" s="59" customFormat="1" x14ac:dyDescent="0.2">
      <c r="A1467" s="211" t="s">
        <v>3303</v>
      </c>
      <c r="B1467" s="80"/>
      <c r="C1467" s="201" t="s">
        <v>3304</v>
      </c>
      <c r="D1467" s="201" t="s">
        <v>607</v>
      </c>
      <c r="E1467" s="130" t="s">
        <v>1047</v>
      </c>
      <c r="F1467" s="130" t="s">
        <v>1047</v>
      </c>
      <c r="G1467" s="130" t="s">
        <v>44</v>
      </c>
      <c r="H1467" s="130" t="s">
        <v>45</v>
      </c>
      <c r="I1467" s="130" t="s">
        <v>46</v>
      </c>
      <c r="J1467" s="130" t="s">
        <v>47</v>
      </c>
    </row>
    <row r="1468" spans="1:10" s="125" customFormat="1" x14ac:dyDescent="0.2">
      <c r="A1468" s="226" t="s">
        <v>3305</v>
      </c>
      <c r="B1468" s="80" t="s">
        <v>3306</v>
      </c>
      <c r="C1468" s="197" t="s">
        <v>3307</v>
      </c>
      <c r="D1468" s="197" t="s">
        <v>607</v>
      </c>
      <c r="E1468" s="196" t="s">
        <v>3308</v>
      </c>
      <c r="F1468" s="196" t="s">
        <v>3309</v>
      </c>
      <c r="G1468" s="196" t="s">
        <v>44</v>
      </c>
      <c r="H1468" s="238" t="s">
        <v>45</v>
      </c>
      <c r="I1468" s="196" t="s">
        <v>67</v>
      </c>
      <c r="J1468" s="196" t="s">
        <v>68</v>
      </c>
    </row>
    <row r="1469" spans="1:10" s="125" customFormat="1" x14ac:dyDescent="0.2">
      <c r="A1469" s="64" t="s">
        <v>3310</v>
      </c>
      <c r="B1469" s="80" t="s">
        <v>3311</v>
      </c>
      <c r="C1469" s="73" t="s">
        <v>3312</v>
      </c>
      <c r="D1469" s="73" t="s">
        <v>607</v>
      </c>
      <c r="E1469" s="74" t="s">
        <v>1276</v>
      </c>
      <c r="F1469" s="74" t="s">
        <v>425</v>
      </c>
      <c r="G1469" s="74" t="s">
        <v>44</v>
      </c>
      <c r="H1469" s="74" t="s">
        <v>45</v>
      </c>
      <c r="I1469" s="74" t="s">
        <v>67</v>
      </c>
      <c r="J1469" s="74" t="s">
        <v>68</v>
      </c>
    </row>
    <row r="1470" spans="1:10" s="86" customFormat="1" x14ac:dyDescent="0.2">
      <c r="A1470" s="226" t="s">
        <v>3313</v>
      </c>
      <c r="B1470" s="80"/>
      <c r="C1470" s="197" t="s">
        <v>3312</v>
      </c>
      <c r="D1470" s="197" t="s">
        <v>607</v>
      </c>
      <c r="E1470" s="196" t="s">
        <v>1276</v>
      </c>
      <c r="F1470" s="196" t="s">
        <v>425</v>
      </c>
      <c r="G1470" s="196" t="s">
        <v>44</v>
      </c>
      <c r="H1470" s="196" t="s">
        <v>45</v>
      </c>
      <c r="I1470" s="196" t="s">
        <v>67</v>
      </c>
      <c r="J1470" s="196" t="s">
        <v>268</v>
      </c>
    </row>
    <row r="1471" spans="1:10" s="86" customFormat="1" x14ac:dyDescent="0.2">
      <c r="A1471" s="211" t="s">
        <v>3314</v>
      </c>
      <c r="B1471" s="80"/>
      <c r="C1471" s="201" t="s">
        <v>3315</v>
      </c>
      <c r="D1471" s="201" t="s">
        <v>607</v>
      </c>
      <c r="E1471" s="130" t="s">
        <v>1047</v>
      </c>
      <c r="F1471" s="130" t="s">
        <v>1047</v>
      </c>
      <c r="G1471" s="130" t="s">
        <v>44</v>
      </c>
      <c r="H1471" s="130" t="s">
        <v>45</v>
      </c>
      <c r="I1471" s="130" t="s">
        <v>46</v>
      </c>
      <c r="J1471" s="130" t="s">
        <v>47</v>
      </c>
    </row>
    <row r="1472" spans="1:10" s="125" customFormat="1" x14ac:dyDescent="0.2">
      <c r="A1472" s="66" t="s">
        <v>3316</v>
      </c>
      <c r="B1472" s="80" t="s">
        <v>3317</v>
      </c>
      <c r="C1472" s="72" t="s">
        <v>3318</v>
      </c>
      <c r="D1472" s="197" t="s">
        <v>607</v>
      </c>
      <c r="E1472" s="196" t="s">
        <v>3308</v>
      </c>
      <c r="F1472" s="196" t="s">
        <v>3309</v>
      </c>
      <c r="G1472" s="196" t="s">
        <v>44</v>
      </c>
      <c r="H1472" s="238" t="s">
        <v>45</v>
      </c>
      <c r="I1472" s="196" t="s">
        <v>67</v>
      </c>
      <c r="J1472" s="196" t="s">
        <v>68</v>
      </c>
    </row>
    <row r="1473" spans="1:10" s="110" customFormat="1" x14ac:dyDescent="0.2">
      <c r="A1473" s="112" t="s">
        <v>3319</v>
      </c>
      <c r="B1473" s="80" t="s">
        <v>3320</v>
      </c>
      <c r="C1473" s="112" t="s">
        <v>3321</v>
      </c>
      <c r="D1473" s="113" t="s">
        <v>1676</v>
      </c>
      <c r="E1473" s="117" t="s">
        <v>3322</v>
      </c>
      <c r="F1473" s="117" t="s">
        <v>3322</v>
      </c>
      <c r="G1473" s="117" t="s">
        <v>44</v>
      </c>
      <c r="H1473" s="117" t="s">
        <v>45</v>
      </c>
      <c r="I1473" s="117" t="s">
        <v>46</v>
      </c>
      <c r="J1473" s="117" t="s">
        <v>47</v>
      </c>
    </row>
    <row r="1474" spans="1:10" s="125" customFormat="1" x14ac:dyDescent="0.2">
      <c r="A1474" s="199" t="s">
        <v>3323</v>
      </c>
      <c r="B1474" s="80"/>
      <c r="C1474" s="204" t="s">
        <v>3324</v>
      </c>
      <c r="D1474" s="204" t="s">
        <v>108</v>
      </c>
      <c r="E1474" s="130" t="s">
        <v>1047</v>
      </c>
      <c r="F1474" s="130" t="s">
        <v>1047</v>
      </c>
      <c r="G1474" s="130" t="s">
        <v>44</v>
      </c>
      <c r="H1474" s="130" t="s">
        <v>45</v>
      </c>
      <c r="I1474" s="130" t="s">
        <v>46</v>
      </c>
      <c r="J1474" s="130" t="s">
        <v>47</v>
      </c>
    </row>
    <row r="1475" spans="1:10" s="110" customFormat="1" x14ac:dyDescent="0.2">
      <c r="A1475" s="80" t="s">
        <v>3325</v>
      </c>
      <c r="B1475" s="80"/>
      <c r="C1475" s="127" t="s">
        <v>3326</v>
      </c>
      <c r="D1475" s="127" t="s">
        <v>3327</v>
      </c>
      <c r="E1475" s="61" t="s">
        <v>3328</v>
      </c>
      <c r="F1475" s="61"/>
      <c r="G1475" s="61" t="s">
        <v>92</v>
      </c>
      <c r="H1475" s="108" t="s">
        <v>80</v>
      </c>
      <c r="I1475" s="61" t="s">
        <v>173</v>
      </c>
      <c r="J1475" s="61" t="s">
        <v>174</v>
      </c>
    </row>
    <row r="1476" spans="1:10" s="46" customFormat="1" x14ac:dyDescent="0.2">
      <c r="A1476" s="80" t="s">
        <v>3329</v>
      </c>
      <c r="B1476" s="80"/>
      <c r="C1476" s="127" t="s">
        <v>3330</v>
      </c>
      <c r="D1476" s="127" t="s">
        <v>3327</v>
      </c>
      <c r="E1476" s="61" t="s">
        <v>1039</v>
      </c>
      <c r="F1476" s="61"/>
      <c r="G1476" s="61" t="s">
        <v>92</v>
      </c>
      <c r="H1476" s="108" t="s">
        <v>80</v>
      </c>
      <c r="I1476" s="61" t="s">
        <v>173</v>
      </c>
      <c r="J1476" s="61" t="s">
        <v>174</v>
      </c>
    </row>
    <row r="1477" spans="1:10" s="45" customFormat="1" x14ac:dyDescent="0.2">
      <c r="A1477" s="112" t="s">
        <v>3331</v>
      </c>
      <c r="B1477" s="80" t="s">
        <v>3332</v>
      </c>
      <c r="C1477" s="113" t="s">
        <v>3333</v>
      </c>
      <c r="D1477" s="113" t="s">
        <v>85</v>
      </c>
      <c r="E1477" s="111" t="s">
        <v>3334</v>
      </c>
      <c r="F1477" s="111" t="s">
        <v>3334</v>
      </c>
      <c r="G1477" s="111" t="s">
        <v>44</v>
      </c>
      <c r="H1477" s="111" t="s">
        <v>45</v>
      </c>
      <c r="I1477" s="111" t="s">
        <v>46</v>
      </c>
      <c r="J1477" s="111" t="s">
        <v>47</v>
      </c>
    </row>
    <row r="1478" spans="1:10" s="59" customFormat="1" x14ac:dyDescent="0.2">
      <c r="A1478" s="65" t="s">
        <v>3335</v>
      </c>
      <c r="B1478" s="80"/>
      <c r="C1478" s="470" t="s">
        <v>3336</v>
      </c>
      <c r="D1478" s="470" t="s">
        <v>124</v>
      </c>
      <c r="E1478" s="387" t="s">
        <v>125</v>
      </c>
      <c r="F1478" s="387" t="s">
        <v>125</v>
      </c>
      <c r="G1478" s="387" t="s">
        <v>44</v>
      </c>
      <c r="H1478" s="568" t="s">
        <v>253</v>
      </c>
      <c r="I1478" s="387" t="s">
        <v>254</v>
      </c>
      <c r="J1478" s="387" t="s">
        <v>255</v>
      </c>
    </row>
    <row r="1479" spans="1:10" s="110" customFormat="1" x14ac:dyDescent="0.2">
      <c r="A1479" s="80" t="s">
        <v>3337</v>
      </c>
      <c r="B1479" s="80"/>
      <c r="C1479" s="72" t="s">
        <v>3338</v>
      </c>
      <c r="D1479" s="72" t="s">
        <v>886</v>
      </c>
      <c r="E1479" s="61" t="s">
        <v>132</v>
      </c>
      <c r="F1479" s="61"/>
      <c r="G1479" s="61" t="s">
        <v>139</v>
      </c>
      <c r="H1479" s="61" t="s">
        <v>80</v>
      </c>
      <c r="I1479" s="61" t="s">
        <v>140</v>
      </c>
      <c r="J1479" s="61" t="s">
        <v>68</v>
      </c>
    </row>
    <row r="1480" spans="1:10" s="86" customFormat="1" x14ac:dyDescent="0.2">
      <c r="A1480" s="123" t="s">
        <v>3339</v>
      </c>
      <c r="B1480" s="123"/>
      <c r="C1480" s="91" t="s">
        <v>3340</v>
      </c>
      <c r="D1480" s="91" t="s">
        <v>326</v>
      </c>
      <c r="E1480" s="85" t="s">
        <v>1143</v>
      </c>
      <c r="F1480" s="85" t="s">
        <v>3341</v>
      </c>
      <c r="G1480" s="85" t="s">
        <v>44</v>
      </c>
      <c r="H1480" s="85" t="s">
        <v>45</v>
      </c>
      <c r="I1480" s="85" t="s">
        <v>53</v>
      </c>
      <c r="J1480" s="85" t="s">
        <v>54</v>
      </c>
    </row>
    <row r="1481" spans="1:10" s="86" customFormat="1" x14ac:dyDescent="0.2">
      <c r="A1481" s="123" t="s">
        <v>3342</v>
      </c>
      <c r="B1481" s="80">
        <v>176827</v>
      </c>
      <c r="C1481" s="91" t="s">
        <v>3343</v>
      </c>
      <c r="D1481" s="91" t="s">
        <v>89</v>
      </c>
      <c r="E1481" s="85" t="s">
        <v>474</v>
      </c>
      <c r="F1481" s="85" t="s">
        <v>895</v>
      </c>
      <c r="G1481" s="85" t="s">
        <v>79</v>
      </c>
      <c r="H1481" s="343" t="s">
        <v>80</v>
      </c>
      <c r="I1481" s="85" t="s">
        <v>134</v>
      </c>
      <c r="J1481" s="85" t="s">
        <v>82</v>
      </c>
    </row>
    <row r="1482" spans="1:10" s="86" customFormat="1" x14ac:dyDescent="0.2">
      <c r="A1482" s="80" t="s">
        <v>3344</v>
      </c>
      <c r="B1482" s="80"/>
      <c r="C1482" s="72" t="s">
        <v>3345</v>
      </c>
      <c r="D1482" s="72" t="s">
        <v>89</v>
      </c>
      <c r="E1482" s="61" t="s">
        <v>3346</v>
      </c>
      <c r="F1482" s="61" t="s">
        <v>474</v>
      </c>
      <c r="G1482" s="61" t="s">
        <v>79</v>
      </c>
      <c r="H1482" s="108" t="s">
        <v>80</v>
      </c>
      <c r="I1482" s="61" t="s">
        <v>1249</v>
      </c>
      <c r="J1482" s="61" t="s">
        <v>245</v>
      </c>
    </row>
    <row r="1483" spans="1:10" s="86" customFormat="1" x14ac:dyDescent="0.2">
      <c r="A1483" s="165" t="s">
        <v>3347</v>
      </c>
      <c r="B1483" s="80"/>
      <c r="C1483" s="158" t="s">
        <v>3348</v>
      </c>
      <c r="D1483" s="158" t="s">
        <v>114</v>
      </c>
      <c r="E1483" s="157" t="s">
        <v>474</v>
      </c>
      <c r="F1483" s="157" t="s">
        <v>474</v>
      </c>
      <c r="G1483" s="157" t="s">
        <v>651</v>
      </c>
      <c r="H1483" s="157" t="s">
        <v>45</v>
      </c>
      <c r="I1483" s="157" t="s">
        <v>46</v>
      </c>
      <c r="J1483" s="157" t="s">
        <v>47</v>
      </c>
    </row>
    <row r="1484" spans="1:10" s="46" customFormat="1" x14ac:dyDescent="0.2">
      <c r="A1484" s="173" t="s">
        <v>3349</v>
      </c>
      <c r="B1484" s="80" t="s">
        <v>3350</v>
      </c>
      <c r="C1484" s="158" t="s">
        <v>3351</v>
      </c>
      <c r="D1484" s="158" t="s">
        <v>114</v>
      </c>
      <c r="E1484" s="157" t="s">
        <v>3352</v>
      </c>
      <c r="F1484" s="157" t="s">
        <v>3352</v>
      </c>
      <c r="G1484" s="157" t="s">
        <v>92</v>
      </c>
      <c r="H1484" s="157" t="s">
        <v>45</v>
      </c>
      <c r="I1484" s="157" t="s">
        <v>46</v>
      </c>
      <c r="J1484" s="157" t="s">
        <v>47</v>
      </c>
    </row>
    <row r="1485" spans="1:10" s="59" customFormat="1" x14ac:dyDescent="0.2">
      <c r="A1485" s="165" t="s">
        <v>3353</v>
      </c>
      <c r="B1485" s="80" t="s">
        <v>3350</v>
      </c>
      <c r="C1485" s="158" t="s">
        <v>3354</v>
      </c>
      <c r="D1485" s="158" t="s">
        <v>114</v>
      </c>
      <c r="E1485" s="157" t="s">
        <v>3352</v>
      </c>
      <c r="F1485" s="157" t="s">
        <v>3352</v>
      </c>
      <c r="G1485" s="157" t="s">
        <v>44</v>
      </c>
      <c r="H1485" s="157" t="s">
        <v>45</v>
      </c>
      <c r="I1485" s="157" t="s">
        <v>46</v>
      </c>
      <c r="J1485" s="157" t="s">
        <v>47</v>
      </c>
    </row>
    <row r="1486" spans="1:10" s="59" customFormat="1" x14ac:dyDescent="0.2">
      <c r="A1486" s="80" t="s">
        <v>3355</v>
      </c>
      <c r="B1486" s="80"/>
      <c r="C1486" s="72" t="s">
        <v>3356</v>
      </c>
      <c r="D1486" s="72" t="s">
        <v>114</v>
      </c>
      <c r="E1486" s="61" t="s">
        <v>171</v>
      </c>
      <c r="F1486" s="61" t="s">
        <v>171</v>
      </c>
      <c r="G1486" s="61" t="s">
        <v>92</v>
      </c>
      <c r="H1486" s="61" t="s">
        <v>45</v>
      </c>
      <c r="I1486" s="61" t="s">
        <v>46</v>
      </c>
      <c r="J1486" s="61" t="s">
        <v>47</v>
      </c>
    </row>
    <row r="1487" spans="1:10" s="86" customFormat="1" x14ac:dyDescent="0.2">
      <c r="A1487" s="123" t="s">
        <v>3357</v>
      </c>
      <c r="B1487" s="80">
        <v>180895</v>
      </c>
      <c r="C1487" s="91" t="s">
        <v>3356</v>
      </c>
      <c r="D1487" s="91" t="s">
        <v>114</v>
      </c>
      <c r="E1487" s="85" t="s">
        <v>171</v>
      </c>
      <c r="F1487" s="85" t="s">
        <v>177</v>
      </c>
      <c r="G1487" s="468" t="s">
        <v>44</v>
      </c>
      <c r="H1487" s="85" t="s">
        <v>45</v>
      </c>
      <c r="I1487" s="85" t="s">
        <v>53</v>
      </c>
      <c r="J1487" s="85" t="s">
        <v>62</v>
      </c>
    </row>
    <row r="1488" spans="1:10" s="59" customFormat="1" x14ac:dyDescent="0.2">
      <c r="A1488" s="226" t="s">
        <v>3358</v>
      </c>
      <c r="B1488" s="80"/>
      <c r="C1488" s="197" t="s">
        <v>3359</v>
      </c>
      <c r="D1488" s="197" t="s">
        <v>271</v>
      </c>
      <c r="E1488" s="196" t="s">
        <v>406</v>
      </c>
      <c r="F1488" s="196" t="s">
        <v>407</v>
      </c>
      <c r="G1488" s="196" t="s">
        <v>44</v>
      </c>
      <c r="H1488" s="238" t="s">
        <v>45</v>
      </c>
      <c r="I1488" s="196" t="s">
        <v>53</v>
      </c>
      <c r="J1488" s="196" t="s">
        <v>54</v>
      </c>
    </row>
    <row r="1489" spans="1:10" s="86" customFormat="1" x14ac:dyDescent="0.2">
      <c r="A1489" s="66" t="s">
        <v>3121</v>
      </c>
      <c r="B1489" s="80" t="s">
        <v>3122</v>
      </c>
      <c r="C1489" s="72" t="s">
        <v>3123</v>
      </c>
      <c r="D1489" s="72" t="s">
        <v>586</v>
      </c>
      <c r="E1489" s="61" t="s">
        <v>3124</v>
      </c>
      <c r="F1489" s="61" t="s">
        <v>3125</v>
      </c>
      <c r="G1489" s="61" t="s">
        <v>44</v>
      </c>
      <c r="H1489" s="61" t="s">
        <v>914</v>
      </c>
      <c r="I1489" s="61" t="s">
        <v>53</v>
      </c>
      <c r="J1489" s="61" t="s">
        <v>62</v>
      </c>
    </row>
    <row r="1490" spans="1:10" s="167" customFormat="1" x14ac:dyDescent="0.2">
      <c r="A1490" s="66" t="s">
        <v>3358</v>
      </c>
      <c r="B1490" s="80"/>
      <c r="C1490" s="72" t="s">
        <v>625</v>
      </c>
      <c r="D1490" s="72" t="s">
        <v>271</v>
      </c>
      <c r="E1490" s="61" t="s">
        <v>406</v>
      </c>
      <c r="F1490" s="61" t="s">
        <v>407</v>
      </c>
      <c r="G1490" s="61" t="s">
        <v>44</v>
      </c>
      <c r="H1490" s="108" t="s">
        <v>45</v>
      </c>
      <c r="I1490" s="61" t="s">
        <v>53</v>
      </c>
      <c r="J1490" s="61" t="s">
        <v>54</v>
      </c>
    </row>
    <row r="1491" spans="1:10" x14ac:dyDescent="0.2">
      <c r="A1491" s="165" t="s">
        <v>3360</v>
      </c>
      <c r="B1491" s="80"/>
      <c r="C1491" s="158" t="s">
        <v>3361</v>
      </c>
      <c r="D1491" s="158" t="s">
        <v>271</v>
      </c>
      <c r="E1491" s="157" t="s">
        <v>359</v>
      </c>
      <c r="F1491" s="157" t="s">
        <v>362</v>
      </c>
      <c r="G1491" s="157" t="s">
        <v>44</v>
      </c>
      <c r="H1491" s="391" t="s">
        <v>45</v>
      </c>
      <c r="I1491" s="157" t="s">
        <v>53</v>
      </c>
      <c r="J1491" s="157" t="s">
        <v>54</v>
      </c>
    </row>
    <row r="1492" spans="1:10" s="59" customFormat="1" x14ac:dyDescent="0.2">
      <c r="A1492" s="64" t="s">
        <v>3362</v>
      </c>
      <c r="B1492" s="80" t="s">
        <v>3363</v>
      </c>
      <c r="C1492" s="73" t="s">
        <v>3364</v>
      </c>
      <c r="D1492" s="73" t="s">
        <v>586</v>
      </c>
      <c r="E1492" s="74" t="s">
        <v>3365</v>
      </c>
      <c r="F1492" s="74" t="s">
        <v>3366</v>
      </c>
      <c r="G1492" s="74" t="s">
        <v>44</v>
      </c>
      <c r="H1492" s="74" t="s">
        <v>45</v>
      </c>
      <c r="I1492" s="74" t="s">
        <v>53</v>
      </c>
      <c r="J1492" s="74" t="s">
        <v>54</v>
      </c>
    </row>
    <row r="1493" spans="1:10" s="167" customFormat="1" x14ac:dyDescent="0.2">
      <c r="A1493" s="226" t="s">
        <v>3367</v>
      </c>
      <c r="B1493" s="80"/>
      <c r="C1493" s="197" t="s">
        <v>2462</v>
      </c>
      <c r="D1493" s="197" t="s">
        <v>271</v>
      </c>
      <c r="E1493" s="196" t="s">
        <v>406</v>
      </c>
      <c r="F1493" s="196" t="s">
        <v>407</v>
      </c>
      <c r="G1493" s="316" t="s">
        <v>44</v>
      </c>
      <c r="H1493" s="238" t="s">
        <v>45</v>
      </c>
      <c r="I1493" s="196" t="s">
        <v>53</v>
      </c>
      <c r="J1493" s="196" t="s">
        <v>54</v>
      </c>
    </row>
    <row r="1494" spans="1:10" s="167" customFormat="1" x14ac:dyDescent="0.2">
      <c r="A1494" s="66" t="s">
        <v>3367</v>
      </c>
      <c r="B1494" s="80"/>
      <c r="C1494" s="72" t="s">
        <v>2462</v>
      </c>
      <c r="D1494" s="72" t="s">
        <v>271</v>
      </c>
      <c r="E1494" s="61" t="s">
        <v>406</v>
      </c>
      <c r="F1494" s="61" t="s">
        <v>407</v>
      </c>
      <c r="G1494" s="61" t="s">
        <v>44</v>
      </c>
      <c r="H1494" s="108" t="s">
        <v>45</v>
      </c>
      <c r="I1494" s="61" t="s">
        <v>53</v>
      </c>
      <c r="J1494" s="61" t="s">
        <v>54</v>
      </c>
    </row>
    <row r="1495" spans="1:10" s="59" customFormat="1" x14ac:dyDescent="0.2">
      <c r="A1495" s="165" t="s">
        <v>3368</v>
      </c>
      <c r="B1495" s="80"/>
      <c r="C1495" s="158" t="s">
        <v>3369</v>
      </c>
      <c r="D1495" s="158" t="s">
        <v>271</v>
      </c>
      <c r="E1495" s="157" t="s">
        <v>359</v>
      </c>
      <c r="F1495" s="157" t="s">
        <v>362</v>
      </c>
      <c r="G1495" s="157" t="s">
        <v>44</v>
      </c>
      <c r="H1495" s="391" t="s">
        <v>45</v>
      </c>
      <c r="I1495" s="157" t="s">
        <v>53</v>
      </c>
      <c r="J1495" s="157" t="s">
        <v>54</v>
      </c>
    </row>
    <row r="1496" spans="1:10" s="86" customFormat="1" x14ac:dyDescent="0.2">
      <c r="A1496" s="211" t="s">
        <v>3370</v>
      </c>
      <c r="B1496" s="80" t="s">
        <v>3371</v>
      </c>
      <c r="C1496" s="201" t="s">
        <v>3372</v>
      </c>
      <c r="D1496" s="201" t="s">
        <v>95</v>
      </c>
      <c r="E1496" s="130" t="s">
        <v>171</v>
      </c>
      <c r="F1496" s="130" t="s">
        <v>177</v>
      </c>
      <c r="G1496" s="130" t="s">
        <v>44</v>
      </c>
      <c r="H1496" s="130" t="s">
        <v>253</v>
      </c>
      <c r="I1496" s="130" t="s">
        <v>53</v>
      </c>
      <c r="J1496" s="130" t="s">
        <v>54</v>
      </c>
    </row>
    <row r="1497" spans="1:10" s="59" customFormat="1" x14ac:dyDescent="0.2">
      <c r="A1497" s="348" t="s">
        <v>3373</v>
      </c>
      <c r="B1497" s="80" t="s">
        <v>3374</v>
      </c>
      <c r="C1497" s="280" t="s">
        <v>3372</v>
      </c>
      <c r="D1497" s="280" t="s">
        <v>95</v>
      </c>
      <c r="E1497" s="279" t="s">
        <v>171</v>
      </c>
      <c r="F1497" s="279" t="s">
        <v>177</v>
      </c>
      <c r="G1497" s="279" t="s">
        <v>44</v>
      </c>
      <c r="H1497" s="279" t="s">
        <v>253</v>
      </c>
      <c r="I1497" s="279" t="s">
        <v>53</v>
      </c>
      <c r="J1497" s="279" t="s">
        <v>62</v>
      </c>
    </row>
    <row r="1498" spans="1:10" s="59" customFormat="1" x14ac:dyDescent="0.2">
      <c r="A1498" s="64" t="s">
        <v>3375</v>
      </c>
      <c r="B1498" s="80"/>
      <c r="C1498" s="73" t="s">
        <v>3372</v>
      </c>
      <c r="D1498" s="73" t="s">
        <v>95</v>
      </c>
      <c r="E1498" s="74" t="s">
        <v>171</v>
      </c>
      <c r="F1498" s="74" t="s">
        <v>171</v>
      </c>
      <c r="G1498" s="74" t="s">
        <v>44</v>
      </c>
      <c r="H1498" s="74" t="s">
        <v>253</v>
      </c>
      <c r="I1498" s="74" t="s">
        <v>254</v>
      </c>
      <c r="J1498" s="74" t="s">
        <v>255</v>
      </c>
    </row>
    <row r="1499" spans="1:10" s="46" customFormat="1" x14ac:dyDescent="0.2">
      <c r="A1499" s="67" t="s">
        <v>3376</v>
      </c>
      <c r="B1499" s="80">
        <v>176892</v>
      </c>
      <c r="C1499" s="71" t="s">
        <v>3377</v>
      </c>
      <c r="D1499" s="71" t="s">
        <v>528</v>
      </c>
      <c r="E1499" s="58" t="s">
        <v>132</v>
      </c>
      <c r="F1499" s="58" t="s">
        <v>742</v>
      </c>
      <c r="G1499" s="58" t="s">
        <v>531</v>
      </c>
      <c r="H1499" s="57" t="s">
        <v>45</v>
      </c>
      <c r="I1499" s="58" t="s">
        <v>53</v>
      </c>
      <c r="J1499" s="58" t="s">
        <v>62</v>
      </c>
    </row>
    <row r="1500" spans="1:10" s="278" customFormat="1" x14ac:dyDescent="0.2">
      <c r="A1500" s="84" t="s">
        <v>3378</v>
      </c>
      <c r="B1500" s="123"/>
      <c r="C1500" s="91" t="s">
        <v>3379</v>
      </c>
      <c r="D1500" s="91" t="s">
        <v>260</v>
      </c>
      <c r="E1500" s="85" t="s">
        <v>3380</v>
      </c>
      <c r="F1500" s="85" t="s">
        <v>3380</v>
      </c>
      <c r="G1500" s="85" t="s">
        <v>44</v>
      </c>
      <c r="H1500" s="85" t="s">
        <v>45</v>
      </c>
      <c r="I1500" s="85" t="s">
        <v>46</v>
      </c>
      <c r="J1500" s="85" t="s">
        <v>47</v>
      </c>
    </row>
    <row r="1501" spans="1:10" s="86" customFormat="1" x14ac:dyDescent="0.2">
      <c r="A1501" s="84" t="s">
        <v>3381</v>
      </c>
      <c r="B1501" s="123"/>
      <c r="C1501" s="280" t="s">
        <v>3382</v>
      </c>
      <c r="D1501" s="280" t="s">
        <v>260</v>
      </c>
      <c r="E1501" s="279" t="s">
        <v>693</v>
      </c>
      <c r="F1501" s="279" t="s">
        <v>693</v>
      </c>
      <c r="G1501" s="279" t="s">
        <v>44</v>
      </c>
      <c r="H1501" s="279" t="s">
        <v>45</v>
      </c>
      <c r="I1501" s="279" t="s">
        <v>46</v>
      </c>
      <c r="J1501" s="279" t="s">
        <v>47</v>
      </c>
    </row>
    <row r="1502" spans="1:10" s="59" customFormat="1" x14ac:dyDescent="0.2">
      <c r="A1502" s="165" t="s">
        <v>3383</v>
      </c>
      <c r="B1502" s="80"/>
      <c r="C1502" s="158" t="s">
        <v>3384</v>
      </c>
      <c r="D1502" s="158" t="s">
        <v>260</v>
      </c>
      <c r="E1502" s="157" t="s">
        <v>1884</v>
      </c>
      <c r="F1502" s="157" t="s">
        <v>1884</v>
      </c>
      <c r="G1502" s="157" t="s">
        <v>651</v>
      </c>
      <c r="H1502" s="157" t="s">
        <v>45</v>
      </c>
      <c r="I1502" s="157" t="s">
        <v>46</v>
      </c>
      <c r="J1502" s="157" t="s">
        <v>47</v>
      </c>
    </row>
    <row r="1503" spans="1:10" s="46" customFormat="1" x14ac:dyDescent="0.2">
      <c r="A1503" s="470" t="s">
        <v>3385</v>
      </c>
      <c r="B1503" s="80"/>
      <c r="C1503" s="72" t="s">
        <v>3386</v>
      </c>
      <c r="D1503" s="72" t="s">
        <v>314</v>
      </c>
      <c r="E1503" s="61" t="s">
        <v>132</v>
      </c>
      <c r="F1503" s="61" t="s">
        <v>742</v>
      </c>
      <c r="G1503" s="61" t="s">
        <v>44</v>
      </c>
      <c r="H1503" s="61" t="s">
        <v>45</v>
      </c>
      <c r="I1503" s="61" t="s">
        <v>46</v>
      </c>
      <c r="J1503" s="61" t="s">
        <v>54</v>
      </c>
    </row>
    <row r="1504" spans="1:10" s="46" customFormat="1" x14ac:dyDescent="0.2">
      <c r="A1504" s="470" t="s">
        <v>3387</v>
      </c>
      <c r="B1504" s="80"/>
      <c r="C1504" s="72" t="s">
        <v>3388</v>
      </c>
      <c r="D1504" s="72" t="s">
        <v>314</v>
      </c>
      <c r="E1504" s="61" t="s">
        <v>277</v>
      </c>
      <c r="F1504" s="61" t="s">
        <v>278</v>
      </c>
      <c r="G1504" s="61" t="s">
        <v>44</v>
      </c>
      <c r="H1504" s="61" t="s">
        <v>45</v>
      </c>
      <c r="I1504" s="61" t="s">
        <v>46</v>
      </c>
      <c r="J1504" s="61" t="s">
        <v>54</v>
      </c>
    </row>
    <row r="1505" spans="1:10" s="59" customFormat="1" x14ac:dyDescent="0.2">
      <c r="A1505" s="80" t="s">
        <v>3389</v>
      </c>
      <c r="B1505" s="80"/>
      <c r="C1505" s="72" t="s">
        <v>3390</v>
      </c>
      <c r="D1505" s="72" t="s">
        <v>89</v>
      </c>
      <c r="E1505" s="61" t="s">
        <v>474</v>
      </c>
      <c r="F1505" s="61" t="s">
        <v>2674</v>
      </c>
      <c r="G1505" s="61" t="s">
        <v>44</v>
      </c>
      <c r="H1505" s="108" t="s">
        <v>45</v>
      </c>
      <c r="I1505" s="61" t="s">
        <v>745</v>
      </c>
      <c r="J1505" s="61" t="s">
        <v>746</v>
      </c>
    </row>
    <row r="1506" spans="1:10" s="59" customFormat="1" x14ac:dyDescent="0.2">
      <c r="A1506" s="123" t="s">
        <v>3391</v>
      </c>
      <c r="B1506" s="80">
        <v>176544</v>
      </c>
      <c r="C1506" s="280" t="s">
        <v>3390</v>
      </c>
      <c r="D1506" s="71" t="s">
        <v>89</v>
      </c>
      <c r="E1506" s="279" t="s">
        <v>474</v>
      </c>
      <c r="F1506" s="85" t="s">
        <v>2674</v>
      </c>
      <c r="G1506" s="279" t="s">
        <v>44</v>
      </c>
      <c r="H1506" s="349" t="s">
        <v>253</v>
      </c>
      <c r="I1506" s="279" t="s">
        <v>745</v>
      </c>
      <c r="J1506" s="279" t="s">
        <v>746</v>
      </c>
    </row>
    <row r="1507" spans="1:10" s="125" customFormat="1" x14ac:dyDescent="0.2">
      <c r="A1507" s="80" t="s">
        <v>3392</v>
      </c>
      <c r="B1507" s="80"/>
      <c r="C1507" s="72" t="s">
        <v>3390</v>
      </c>
      <c r="D1507" s="72" t="s">
        <v>89</v>
      </c>
      <c r="E1507" s="61" t="s">
        <v>474</v>
      </c>
      <c r="F1507" s="61" t="s">
        <v>2674</v>
      </c>
      <c r="G1507" s="61" t="s">
        <v>92</v>
      </c>
      <c r="H1507" s="108" t="s">
        <v>45</v>
      </c>
      <c r="I1507" s="61" t="s">
        <v>745</v>
      </c>
      <c r="J1507" s="61" t="s">
        <v>746</v>
      </c>
    </row>
    <row r="1508" spans="1:10" s="86" customFormat="1" x14ac:dyDescent="0.2">
      <c r="A1508" s="303" t="s">
        <v>3393</v>
      </c>
      <c r="B1508" s="80"/>
      <c r="C1508" s="303" t="s">
        <v>3394</v>
      </c>
      <c r="D1508" s="72" t="s">
        <v>89</v>
      </c>
      <c r="E1508" s="61" t="s">
        <v>474</v>
      </c>
      <c r="F1508" s="61" t="s">
        <v>474</v>
      </c>
      <c r="G1508" s="196" t="s">
        <v>92</v>
      </c>
      <c r="H1508" s="61" t="s">
        <v>172</v>
      </c>
      <c r="I1508" s="196" t="s">
        <v>173</v>
      </c>
      <c r="J1508" s="196" t="s">
        <v>174</v>
      </c>
    </row>
    <row r="1509" spans="1:10" s="46" customFormat="1" x14ac:dyDescent="0.2">
      <c r="A1509" s="931" t="s">
        <v>3395</v>
      </c>
      <c r="B1509" s="80"/>
      <c r="C1509" s="204" t="s">
        <v>3396</v>
      </c>
      <c r="D1509" s="204" t="s">
        <v>540</v>
      </c>
      <c r="E1509" s="130" t="s">
        <v>3397</v>
      </c>
      <c r="F1509" s="130" t="s">
        <v>3397</v>
      </c>
      <c r="G1509" s="130" t="s">
        <v>44</v>
      </c>
      <c r="H1509" s="218" t="s">
        <v>253</v>
      </c>
      <c r="I1509" s="130" t="s">
        <v>254</v>
      </c>
      <c r="J1509" s="130" t="s">
        <v>255</v>
      </c>
    </row>
    <row r="1510" spans="1:10" s="59" customFormat="1" x14ac:dyDescent="0.2">
      <c r="A1510" s="224" t="s">
        <v>3398</v>
      </c>
      <c r="B1510" s="80"/>
      <c r="C1510" s="262" t="s">
        <v>3396</v>
      </c>
      <c r="D1510" s="262" t="s">
        <v>540</v>
      </c>
      <c r="E1510" s="196" t="s">
        <v>3397</v>
      </c>
      <c r="F1510" s="196" t="s">
        <v>3397</v>
      </c>
      <c r="G1510" s="196" t="s">
        <v>44</v>
      </c>
      <c r="H1510" s="238" t="s">
        <v>253</v>
      </c>
      <c r="I1510" s="196" t="s">
        <v>254</v>
      </c>
      <c r="J1510" s="196" t="s">
        <v>255</v>
      </c>
    </row>
    <row r="1511" spans="1:10" s="59" customFormat="1" x14ac:dyDescent="0.2">
      <c r="A1511" s="303" t="s">
        <v>3399</v>
      </c>
      <c r="B1511" s="80"/>
      <c r="C1511" s="303" t="s">
        <v>3400</v>
      </c>
      <c r="D1511" s="262" t="s">
        <v>540</v>
      </c>
      <c r="E1511" s="196" t="s">
        <v>3397</v>
      </c>
      <c r="F1511" s="196" t="s">
        <v>3397</v>
      </c>
      <c r="G1511" s="196" t="s">
        <v>92</v>
      </c>
      <c r="H1511" s="61" t="s">
        <v>172</v>
      </c>
      <c r="I1511" s="196" t="s">
        <v>173</v>
      </c>
      <c r="J1511" s="196" t="s">
        <v>174</v>
      </c>
    </row>
    <row r="1512" spans="1:10" s="110" customFormat="1" x14ac:dyDescent="0.2">
      <c r="A1512" s="118" t="s">
        <v>3401</v>
      </c>
      <c r="B1512" s="80"/>
      <c r="C1512" s="118" t="s">
        <v>3402</v>
      </c>
      <c r="D1512" s="122" t="s">
        <v>350</v>
      </c>
      <c r="E1512" s="121" t="s">
        <v>368</v>
      </c>
      <c r="F1512" s="121" t="s">
        <v>368</v>
      </c>
      <c r="G1512" s="121" t="s">
        <v>92</v>
      </c>
      <c r="H1512" s="121" t="s">
        <v>45</v>
      </c>
      <c r="I1512" s="121" t="s">
        <v>46</v>
      </c>
      <c r="J1512" s="121" t="s">
        <v>47</v>
      </c>
    </row>
    <row r="1513" spans="1:10" s="119" customFormat="1" x14ac:dyDescent="0.2">
      <c r="A1513" s="118" t="s">
        <v>3401</v>
      </c>
      <c r="B1513" s="80"/>
      <c r="C1513" s="118" t="s">
        <v>3402</v>
      </c>
      <c r="D1513" s="122" t="s">
        <v>350</v>
      </c>
      <c r="E1513" s="121" t="s">
        <v>368</v>
      </c>
      <c r="F1513" s="121" t="s">
        <v>368</v>
      </c>
      <c r="G1513" s="121" t="s">
        <v>92</v>
      </c>
      <c r="H1513" s="121" t="s">
        <v>45</v>
      </c>
      <c r="I1513" s="121" t="s">
        <v>46</v>
      </c>
      <c r="J1513" s="121" t="s">
        <v>47</v>
      </c>
    </row>
    <row r="1514" spans="1:10" s="119" customFormat="1" x14ac:dyDescent="0.2">
      <c r="A1514" s="112" t="s">
        <v>3401</v>
      </c>
      <c r="B1514" s="80" t="s">
        <v>3403</v>
      </c>
      <c r="C1514" s="112" t="s">
        <v>3402</v>
      </c>
      <c r="D1514" s="116" t="s">
        <v>350</v>
      </c>
      <c r="E1514" s="111" t="s">
        <v>368</v>
      </c>
      <c r="F1514" s="111" t="s">
        <v>368</v>
      </c>
      <c r="G1514" s="111" t="s">
        <v>44</v>
      </c>
      <c r="H1514" s="111" t="s">
        <v>45</v>
      </c>
      <c r="I1514" s="111" t="s">
        <v>46</v>
      </c>
      <c r="J1514" s="111" t="s">
        <v>47</v>
      </c>
    </row>
    <row r="1515" spans="1:10" s="86" customFormat="1" x14ac:dyDescent="0.2">
      <c r="A1515" s="123" t="s">
        <v>3404</v>
      </c>
      <c r="B1515" s="123"/>
      <c r="C1515" s="728" t="s">
        <v>3405</v>
      </c>
      <c r="D1515" s="91" t="s">
        <v>114</v>
      </c>
      <c r="E1515" s="85" t="s">
        <v>86</v>
      </c>
      <c r="F1515" s="85" t="s">
        <v>86</v>
      </c>
      <c r="G1515" s="85" t="s">
        <v>44</v>
      </c>
      <c r="H1515" s="343" t="s">
        <v>45</v>
      </c>
      <c r="I1515" s="85" t="s">
        <v>46</v>
      </c>
      <c r="J1515" s="85" t="s">
        <v>47</v>
      </c>
    </row>
    <row r="1516" spans="1:10" s="59" customFormat="1" x14ac:dyDescent="0.2">
      <c r="A1516" s="123" t="s">
        <v>3404</v>
      </c>
      <c r="B1516" s="80"/>
      <c r="C1516" s="728" t="s">
        <v>3405</v>
      </c>
      <c r="D1516" s="91" t="s">
        <v>114</v>
      </c>
      <c r="E1516" s="85" t="s">
        <v>86</v>
      </c>
      <c r="F1516" s="85" t="s">
        <v>86</v>
      </c>
      <c r="G1516" s="85" t="s">
        <v>44</v>
      </c>
      <c r="H1516" s="343" t="s">
        <v>45</v>
      </c>
      <c r="I1516" s="85" t="s">
        <v>46</v>
      </c>
      <c r="J1516" s="85" t="s">
        <v>47</v>
      </c>
    </row>
    <row r="1517" spans="1:10" s="86" customFormat="1" x14ac:dyDescent="0.2">
      <c r="A1517" s="123" t="s">
        <v>3406</v>
      </c>
      <c r="B1517" s="80"/>
      <c r="C1517" s="127" t="s">
        <v>3407</v>
      </c>
      <c r="D1517" s="72" t="s">
        <v>114</v>
      </c>
      <c r="E1517" s="61" t="s">
        <v>439</v>
      </c>
      <c r="F1517" s="61" t="s">
        <v>440</v>
      </c>
      <c r="G1517" s="730" t="s">
        <v>92</v>
      </c>
      <c r="H1517" s="108" t="s">
        <v>45</v>
      </c>
      <c r="I1517" s="61" t="s">
        <v>53</v>
      </c>
      <c r="J1517" s="61" t="s">
        <v>62</v>
      </c>
    </row>
    <row r="1518" spans="1:10" s="86" customFormat="1" x14ac:dyDescent="0.2">
      <c r="A1518" s="63" t="s">
        <v>3408</v>
      </c>
      <c r="B1518" s="80" t="s">
        <v>3409</v>
      </c>
      <c r="C1518" s="73" t="s">
        <v>3410</v>
      </c>
      <c r="D1518" s="73" t="s">
        <v>567</v>
      </c>
      <c r="E1518" s="74" t="s">
        <v>171</v>
      </c>
      <c r="F1518" s="74" t="s">
        <v>171</v>
      </c>
      <c r="G1518" s="74" t="s">
        <v>44</v>
      </c>
      <c r="H1518" s="74" t="s">
        <v>45</v>
      </c>
      <c r="I1518" s="74" t="s">
        <v>46</v>
      </c>
      <c r="J1518" s="74" t="s">
        <v>47</v>
      </c>
    </row>
    <row r="1519" spans="1:10" s="125" customFormat="1" x14ac:dyDescent="0.2">
      <c r="A1519" s="464" t="s">
        <v>3411</v>
      </c>
      <c r="B1519" s="237"/>
      <c r="C1519" s="172" t="s">
        <v>3412</v>
      </c>
      <c r="D1519" s="172" t="s">
        <v>567</v>
      </c>
      <c r="E1519" s="171" t="s">
        <v>3413</v>
      </c>
      <c r="F1519" s="171" t="s">
        <v>3413</v>
      </c>
      <c r="G1519" s="171" t="s">
        <v>651</v>
      </c>
      <c r="H1519" s="628" t="s">
        <v>45</v>
      </c>
      <c r="I1519" s="171" t="s">
        <v>46</v>
      </c>
      <c r="J1519" s="171" t="s">
        <v>47</v>
      </c>
    </row>
    <row r="1520" spans="1:10" s="125" customFormat="1" x14ac:dyDescent="0.2">
      <c r="A1520" s="67" t="s">
        <v>3414</v>
      </c>
      <c r="B1520" s="80"/>
      <c r="C1520" s="71" t="s">
        <v>3415</v>
      </c>
      <c r="D1520" s="71" t="s">
        <v>528</v>
      </c>
      <c r="E1520" s="58" t="s">
        <v>529</v>
      </c>
      <c r="F1520" s="58" t="s">
        <v>530</v>
      </c>
      <c r="G1520" s="58" t="s">
        <v>531</v>
      </c>
      <c r="H1520" s="58" t="s">
        <v>45</v>
      </c>
      <c r="I1520" s="58" t="s">
        <v>53</v>
      </c>
      <c r="J1520" s="58" t="s">
        <v>54</v>
      </c>
    </row>
    <row r="1521" spans="1:10" s="86" customFormat="1" x14ac:dyDescent="0.2">
      <c r="A1521" s="80" t="s">
        <v>3416</v>
      </c>
      <c r="B1521" s="80"/>
      <c r="C1521" s="72" t="s">
        <v>3415</v>
      </c>
      <c r="D1521" s="72" t="s">
        <v>528</v>
      </c>
      <c r="E1521" s="61" t="s">
        <v>529</v>
      </c>
      <c r="F1521" s="625" t="s">
        <v>529</v>
      </c>
      <c r="G1521" s="61" t="s">
        <v>44</v>
      </c>
      <c r="H1521" s="108" t="s">
        <v>45</v>
      </c>
      <c r="I1521" s="61" t="s">
        <v>46</v>
      </c>
      <c r="J1521" s="61" t="s">
        <v>47</v>
      </c>
    </row>
    <row r="1522" spans="1:10" s="59" customFormat="1" x14ac:dyDescent="0.2">
      <c r="A1522" s="65" t="s">
        <v>3417</v>
      </c>
      <c r="B1522" s="65" t="s">
        <v>3418</v>
      </c>
      <c r="C1522" s="268" t="s">
        <v>3419</v>
      </c>
      <c r="D1522" s="470" t="s">
        <v>525</v>
      </c>
      <c r="E1522" s="387" t="s">
        <v>171</v>
      </c>
      <c r="F1522" s="387" t="s">
        <v>177</v>
      </c>
      <c r="G1522" s="387" t="s">
        <v>44</v>
      </c>
      <c r="H1522" s="568" t="s">
        <v>45</v>
      </c>
      <c r="I1522" s="387" t="s">
        <v>53</v>
      </c>
      <c r="J1522" s="387" t="s">
        <v>54</v>
      </c>
    </row>
    <row r="1523" spans="1:10" s="86" customFormat="1" x14ac:dyDescent="0.2">
      <c r="A1523" s="123" t="s">
        <v>3420</v>
      </c>
      <c r="B1523" s="123" t="s">
        <v>3421</v>
      </c>
      <c r="C1523" s="124" t="s">
        <v>3419</v>
      </c>
      <c r="D1523" s="91" t="s">
        <v>525</v>
      </c>
      <c r="E1523" s="85" t="s">
        <v>171</v>
      </c>
      <c r="F1523" s="85" t="s">
        <v>171</v>
      </c>
      <c r="G1523" s="85" t="s">
        <v>44</v>
      </c>
      <c r="H1523" s="343" t="s">
        <v>45</v>
      </c>
      <c r="I1523" s="85" t="s">
        <v>46</v>
      </c>
      <c r="J1523" s="85" t="s">
        <v>47</v>
      </c>
    </row>
    <row r="1524" spans="1:10" s="59" customFormat="1" x14ac:dyDescent="0.2">
      <c r="A1524" s="65" t="s">
        <v>3422</v>
      </c>
      <c r="B1524" s="65" t="s">
        <v>3423</v>
      </c>
      <c r="C1524" s="575" t="s">
        <v>3419</v>
      </c>
      <c r="D1524" s="470" t="s">
        <v>525</v>
      </c>
      <c r="E1524" s="387" t="s">
        <v>171</v>
      </c>
      <c r="F1524" s="387" t="s">
        <v>177</v>
      </c>
      <c r="G1524" s="387" t="s">
        <v>44</v>
      </c>
      <c r="H1524" s="568" t="s">
        <v>45</v>
      </c>
      <c r="I1524" s="387" t="s">
        <v>53</v>
      </c>
      <c r="J1524" s="387" t="s">
        <v>62</v>
      </c>
    </row>
    <row r="1525" spans="1:10" s="59" customFormat="1" x14ac:dyDescent="0.2">
      <c r="A1525" s="63" t="s">
        <v>3424</v>
      </c>
      <c r="B1525" s="80" t="s">
        <v>3425</v>
      </c>
      <c r="C1525" s="73" t="s">
        <v>3426</v>
      </c>
      <c r="D1525" s="73" t="s">
        <v>128</v>
      </c>
      <c r="E1525" s="74" t="s">
        <v>171</v>
      </c>
      <c r="F1525" s="74" t="s">
        <v>171</v>
      </c>
      <c r="G1525" s="74" t="s">
        <v>44</v>
      </c>
      <c r="H1525" s="74" t="s">
        <v>45</v>
      </c>
      <c r="I1525" s="74" t="s">
        <v>46</v>
      </c>
      <c r="J1525" s="74" t="s">
        <v>47</v>
      </c>
    </row>
    <row r="1526" spans="1:10" s="59" customFormat="1" x14ac:dyDescent="0.2">
      <c r="A1526" s="63" t="s">
        <v>3427</v>
      </c>
      <c r="B1526" s="80" t="s">
        <v>3428</v>
      </c>
      <c r="C1526" s="71" t="s">
        <v>3429</v>
      </c>
      <c r="D1526" s="71" t="s">
        <v>128</v>
      </c>
      <c r="E1526" s="58" t="s">
        <v>3430</v>
      </c>
      <c r="F1526" s="58" t="s">
        <v>3430</v>
      </c>
      <c r="G1526" s="58" t="s">
        <v>44</v>
      </c>
      <c r="H1526" s="58" t="s">
        <v>45</v>
      </c>
      <c r="I1526" s="58" t="s">
        <v>46</v>
      </c>
      <c r="J1526" s="58" t="s">
        <v>47</v>
      </c>
    </row>
    <row r="1527" spans="1:10" s="59" customFormat="1" x14ac:dyDescent="0.2">
      <c r="A1527" s="63" t="s">
        <v>3431</v>
      </c>
      <c r="B1527" s="80" t="s">
        <v>3432</v>
      </c>
      <c r="C1527" s="73" t="s">
        <v>3433</v>
      </c>
      <c r="D1527" s="73" t="s">
        <v>128</v>
      </c>
      <c r="E1527" s="74" t="s">
        <v>171</v>
      </c>
      <c r="F1527" s="74" t="s">
        <v>171</v>
      </c>
      <c r="G1527" s="74" t="s">
        <v>44</v>
      </c>
      <c r="H1527" s="74" t="s">
        <v>45</v>
      </c>
      <c r="I1527" s="74" t="s">
        <v>46</v>
      </c>
      <c r="J1527" s="74" t="s">
        <v>47</v>
      </c>
    </row>
    <row r="1528" spans="1:10" s="86" customFormat="1" x14ac:dyDescent="0.2">
      <c r="A1528" s="63" t="s">
        <v>3434</v>
      </c>
      <c r="B1528" s="80" t="s">
        <v>3435</v>
      </c>
      <c r="C1528" s="71" t="s">
        <v>3436</v>
      </c>
      <c r="D1528" s="71" t="s">
        <v>128</v>
      </c>
      <c r="E1528" s="58" t="s">
        <v>3430</v>
      </c>
      <c r="F1528" s="58" t="s">
        <v>3430</v>
      </c>
      <c r="G1528" s="58" t="s">
        <v>44</v>
      </c>
      <c r="H1528" s="58" t="s">
        <v>45</v>
      </c>
      <c r="I1528" s="58" t="s">
        <v>46</v>
      </c>
      <c r="J1528" s="58" t="s">
        <v>47</v>
      </c>
    </row>
    <row r="1529" spans="1:10" s="86" customFormat="1" x14ac:dyDescent="0.2">
      <c r="A1529" s="184" t="s">
        <v>3437</v>
      </c>
      <c r="B1529" s="80"/>
      <c r="C1529" s="72" t="s">
        <v>3438</v>
      </c>
      <c r="D1529" s="72" t="s">
        <v>89</v>
      </c>
      <c r="E1529" s="61" t="s">
        <v>3439</v>
      </c>
      <c r="F1529" s="61" t="s">
        <v>646</v>
      </c>
      <c r="G1529" s="61" t="s">
        <v>79</v>
      </c>
      <c r="H1529" s="108" t="s">
        <v>80</v>
      </c>
      <c r="I1529" s="61" t="s">
        <v>1249</v>
      </c>
      <c r="J1529" s="61" t="s">
        <v>82</v>
      </c>
    </row>
    <row r="1530" spans="1:10" s="86" customFormat="1" x14ac:dyDescent="0.2">
      <c r="A1530" s="184"/>
      <c r="B1530" s="80"/>
      <c r="C1530" s="72" t="s">
        <v>3440</v>
      </c>
      <c r="D1530" s="72" t="s">
        <v>1676</v>
      </c>
      <c r="E1530" s="61"/>
      <c r="F1530" s="61"/>
      <c r="G1530" s="61"/>
      <c r="H1530" s="108"/>
      <c r="I1530" s="61"/>
      <c r="J1530" s="61"/>
    </row>
    <row r="1531" spans="1:10" s="59" customFormat="1" x14ac:dyDescent="0.2">
      <c r="A1531" s="84" t="s">
        <v>3441</v>
      </c>
      <c r="B1531" s="80" t="s">
        <v>3442</v>
      </c>
      <c r="C1531" s="73" t="s">
        <v>3443</v>
      </c>
      <c r="D1531" s="73" t="s">
        <v>729</v>
      </c>
      <c r="E1531" s="74" t="s">
        <v>125</v>
      </c>
      <c r="F1531" s="74" t="s">
        <v>988</v>
      </c>
      <c r="G1531" s="74" t="s">
        <v>44</v>
      </c>
      <c r="H1531" s="74" t="s">
        <v>914</v>
      </c>
      <c r="I1531" s="74" t="s">
        <v>53</v>
      </c>
      <c r="J1531" s="74" t="s">
        <v>54</v>
      </c>
    </row>
    <row r="1532" spans="1:10" s="659" customFormat="1" x14ac:dyDescent="0.2">
      <c r="A1532" s="64" t="s">
        <v>3444</v>
      </c>
      <c r="B1532" s="80" t="s">
        <v>3445</v>
      </c>
      <c r="C1532" s="73" t="s">
        <v>3443</v>
      </c>
      <c r="D1532" s="73" t="s">
        <v>729</v>
      </c>
      <c r="E1532" s="74" t="s">
        <v>125</v>
      </c>
      <c r="F1532" s="74" t="s">
        <v>988</v>
      </c>
      <c r="G1532" s="74" t="s">
        <v>44</v>
      </c>
      <c r="H1532" s="74" t="s">
        <v>45</v>
      </c>
      <c r="I1532" s="74" t="s">
        <v>53</v>
      </c>
      <c r="J1532" s="74" t="s">
        <v>54</v>
      </c>
    </row>
    <row r="1533" spans="1:10" s="659" customFormat="1" x14ac:dyDescent="0.2">
      <c r="A1533" s="66" t="s">
        <v>3446</v>
      </c>
      <c r="B1533" s="80"/>
      <c r="C1533" s="72" t="s">
        <v>3447</v>
      </c>
      <c r="D1533" s="72" t="s">
        <v>729</v>
      </c>
      <c r="E1533" s="61" t="s">
        <v>125</v>
      </c>
      <c r="F1533" s="61"/>
      <c r="G1533" s="61"/>
      <c r="H1533" s="108"/>
      <c r="I1533" s="61"/>
      <c r="J1533" s="61"/>
    </row>
    <row r="1534" spans="1:10" s="86" customFormat="1" x14ac:dyDescent="0.2">
      <c r="A1534" s="84" t="s">
        <v>3448</v>
      </c>
      <c r="B1534" s="123"/>
      <c r="C1534" s="91" t="s">
        <v>3447</v>
      </c>
      <c r="D1534" s="91" t="s">
        <v>729</v>
      </c>
      <c r="E1534" s="85" t="s">
        <v>125</v>
      </c>
      <c r="F1534" s="85" t="s">
        <v>125</v>
      </c>
      <c r="G1534" s="85" t="s">
        <v>44</v>
      </c>
      <c r="H1534" s="343" t="s">
        <v>45</v>
      </c>
      <c r="I1534" s="85" t="s">
        <v>46</v>
      </c>
      <c r="J1534" s="85" t="s">
        <v>47</v>
      </c>
    </row>
    <row r="1535" spans="1:10" s="59" customFormat="1" x14ac:dyDescent="0.2">
      <c r="A1535" s="66" t="s">
        <v>3449</v>
      </c>
      <c r="B1535" s="80"/>
      <c r="C1535" s="72" t="s">
        <v>3447</v>
      </c>
      <c r="D1535" s="72" t="s">
        <v>729</v>
      </c>
      <c r="E1535" s="61" t="s">
        <v>125</v>
      </c>
      <c r="F1535" s="61"/>
      <c r="G1535" s="61"/>
      <c r="H1535" s="108"/>
      <c r="I1535" s="61"/>
      <c r="J1535" s="61"/>
    </row>
    <row r="1536" spans="1:10" s="59" customFormat="1" x14ac:dyDescent="0.2">
      <c r="A1536" s="84" t="s">
        <v>3450</v>
      </c>
      <c r="B1536" s="123"/>
      <c r="C1536" s="91" t="s">
        <v>3447</v>
      </c>
      <c r="D1536" s="91" t="s">
        <v>729</v>
      </c>
      <c r="E1536" s="85" t="s">
        <v>125</v>
      </c>
      <c r="F1536" s="85" t="s">
        <v>988</v>
      </c>
      <c r="G1536" s="85" t="s">
        <v>44</v>
      </c>
      <c r="H1536" s="343" t="s">
        <v>45</v>
      </c>
      <c r="I1536" s="85" t="s">
        <v>53</v>
      </c>
      <c r="J1536" s="85" t="s">
        <v>62</v>
      </c>
    </row>
    <row r="1537" spans="1:10" s="59" customFormat="1" x14ac:dyDescent="0.2">
      <c r="A1537" s="84" t="s">
        <v>3451</v>
      </c>
      <c r="B1537" s="80" t="s">
        <v>3452</v>
      </c>
      <c r="C1537" s="73" t="s">
        <v>3453</v>
      </c>
      <c r="D1537" s="73" t="s">
        <v>729</v>
      </c>
      <c r="E1537" s="74" t="s">
        <v>125</v>
      </c>
      <c r="F1537" s="74" t="s">
        <v>988</v>
      </c>
      <c r="G1537" s="74" t="s">
        <v>44</v>
      </c>
      <c r="H1537" s="74" t="s">
        <v>914</v>
      </c>
      <c r="I1537" s="74" t="s">
        <v>53</v>
      </c>
      <c r="J1537" s="74" t="s">
        <v>54</v>
      </c>
    </row>
    <row r="1538" spans="1:10" s="86" customFormat="1" x14ac:dyDescent="0.2">
      <c r="A1538" s="556" t="s">
        <v>3454</v>
      </c>
      <c r="B1538" s="65"/>
      <c r="C1538" s="470" t="s">
        <v>3455</v>
      </c>
      <c r="D1538" s="470" t="s">
        <v>729</v>
      </c>
      <c r="E1538" s="387" t="s">
        <v>125</v>
      </c>
      <c r="F1538" s="387" t="s">
        <v>1303</v>
      </c>
      <c r="G1538" s="387" t="s">
        <v>44</v>
      </c>
      <c r="H1538" s="568" t="s">
        <v>45</v>
      </c>
      <c r="I1538" s="387" t="s">
        <v>67</v>
      </c>
      <c r="J1538" s="387" t="s">
        <v>68</v>
      </c>
    </row>
    <row r="1539" spans="1:10" s="59" customFormat="1" x14ac:dyDescent="0.2">
      <c r="A1539" s="556" t="s">
        <v>3456</v>
      </c>
      <c r="B1539" s="65"/>
      <c r="C1539" s="470" t="s">
        <v>3455</v>
      </c>
      <c r="D1539" s="470" t="s">
        <v>729</v>
      </c>
      <c r="E1539" s="387" t="s">
        <v>125</v>
      </c>
      <c r="F1539" s="387" t="s">
        <v>1303</v>
      </c>
      <c r="G1539" s="387" t="s">
        <v>44</v>
      </c>
      <c r="H1539" s="568" t="s">
        <v>45</v>
      </c>
      <c r="I1539" s="387" t="s">
        <v>67</v>
      </c>
      <c r="J1539" s="387" t="s">
        <v>300</v>
      </c>
    </row>
    <row r="1540" spans="1:10" s="45" customFormat="1" x14ac:dyDescent="0.2">
      <c r="A1540" s="84" t="s">
        <v>3457</v>
      </c>
      <c r="B1540" s="123"/>
      <c r="C1540" s="91" t="s">
        <v>3455</v>
      </c>
      <c r="D1540" s="91" t="s">
        <v>729</v>
      </c>
      <c r="E1540" s="85" t="s">
        <v>125</v>
      </c>
      <c r="F1540" s="85" t="s">
        <v>988</v>
      </c>
      <c r="G1540" s="85" t="s">
        <v>44</v>
      </c>
      <c r="H1540" s="343" t="s">
        <v>45</v>
      </c>
      <c r="I1540" s="85" t="s">
        <v>53</v>
      </c>
      <c r="J1540" s="85" t="s">
        <v>62</v>
      </c>
    </row>
    <row r="1541" spans="1:10" s="45" customFormat="1" x14ac:dyDescent="0.2">
      <c r="A1541" s="64" t="s">
        <v>3458</v>
      </c>
      <c r="B1541" s="80" t="s">
        <v>3459</v>
      </c>
      <c r="C1541" s="73" t="s">
        <v>3455</v>
      </c>
      <c r="D1541" s="73" t="s">
        <v>729</v>
      </c>
      <c r="E1541" s="74" t="s">
        <v>125</v>
      </c>
      <c r="F1541" s="74" t="s">
        <v>988</v>
      </c>
      <c r="G1541" s="74" t="s">
        <v>44</v>
      </c>
      <c r="H1541" s="74" t="s">
        <v>45</v>
      </c>
      <c r="I1541" s="74" t="s">
        <v>53</v>
      </c>
      <c r="J1541" s="74" t="s">
        <v>54</v>
      </c>
    </row>
    <row r="1542" spans="1:10" s="59" customFormat="1" x14ac:dyDescent="0.2">
      <c r="A1542" s="96" t="s">
        <v>3460</v>
      </c>
      <c r="B1542" s="80" t="s">
        <v>3461</v>
      </c>
      <c r="C1542" s="73" t="s">
        <v>3462</v>
      </c>
      <c r="D1542" s="73" t="s">
        <v>729</v>
      </c>
      <c r="E1542" s="78" t="s">
        <v>125</v>
      </c>
      <c r="F1542" s="78" t="s">
        <v>988</v>
      </c>
      <c r="G1542" s="78" t="s">
        <v>44</v>
      </c>
      <c r="H1542" s="78" t="s">
        <v>914</v>
      </c>
      <c r="I1542" s="78" t="s">
        <v>53</v>
      </c>
      <c r="J1542" s="78" t="s">
        <v>54</v>
      </c>
    </row>
    <row r="1543" spans="1:10" s="86" customFormat="1" x14ac:dyDescent="0.2">
      <c r="A1543" s="64" t="s">
        <v>3463</v>
      </c>
      <c r="B1543" s="80" t="s">
        <v>3464</v>
      </c>
      <c r="C1543" s="73" t="s">
        <v>3465</v>
      </c>
      <c r="D1543" s="73" t="s">
        <v>729</v>
      </c>
      <c r="E1543" s="74" t="s">
        <v>125</v>
      </c>
      <c r="F1543" s="74" t="s">
        <v>988</v>
      </c>
      <c r="G1543" s="74" t="s">
        <v>44</v>
      </c>
      <c r="H1543" s="74" t="s">
        <v>45</v>
      </c>
      <c r="I1543" s="74" t="s">
        <v>53</v>
      </c>
      <c r="J1543" s="74" t="s">
        <v>54</v>
      </c>
    </row>
    <row r="1544" spans="1:10" s="86" customFormat="1" x14ac:dyDescent="0.2">
      <c r="A1544" s="556" t="s">
        <v>3466</v>
      </c>
      <c r="B1544" s="65"/>
      <c r="C1544" s="470" t="s">
        <v>3467</v>
      </c>
      <c r="D1544" s="470" t="s">
        <v>729</v>
      </c>
      <c r="E1544" s="387" t="s">
        <v>125</v>
      </c>
      <c r="F1544" s="387" t="s">
        <v>1303</v>
      </c>
      <c r="G1544" s="387" t="s">
        <v>44</v>
      </c>
      <c r="H1544" s="568" t="s">
        <v>45</v>
      </c>
      <c r="I1544" s="387" t="s">
        <v>67</v>
      </c>
      <c r="J1544" s="387" t="s">
        <v>68</v>
      </c>
    </row>
    <row r="1545" spans="1:10" s="86" customFormat="1" x14ac:dyDescent="0.2">
      <c r="A1545" s="84" t="s">
        <v>3468</v>
      </c>
      <c r="B1545" s="123"/>
      <c r="C1545" s="91" t="s">
        <v>3467</v>
      </c>
      <c r="D1545" s="91" t="s">
        <v>729</v>
      </c>
      <c r="E1545" s="85" t="s">
        <v>125</v>
      </c>
      <c r="F1545" s="85" t="s">
        <v>125</v>
      </c>
      <c r="G1545" s="85" t="s">
        <v>44</v>
      </c>
      <c r="H1545" s="343" t="s">
        <v>45</v>
      </c>
      <c r="I1545" s="85" t="s">
        <v>46</v>
      </c>
      <c r="J1545" s="85" t="s">
        <v>47</v>
      </c>
    </row>
    <row r="1546" spans="1:10" s="45" customFormat="1" x14ac:dyDescent="0.2">
      <c r="A1546" s="556" t="s">
        <v>3469</v>
      </c>
      <c r="B1546" s="65"/>
      <c r="C1546" s="470" t="s">
        <v>3467</v>
      </c>
      <c r="D1546" s="470" t="s">
        <v>729</v>
      </c>
      <c r="E1546" s="387" t="s">
        <v>125</v>
      </c>
      <c r="F1546" s="387" t="s">
        <v>1303</v>
      </c>
      <c r="G1546" s="387" t="s">
        <v>44</v>
      </c>
      <c r="H1546" s="568" t="s">
        <v>45</v>
      </c>
      <c r="I1546" s="387" t="s">
        <v>67</v>
      </c>
      <c r="J1546" s="387" t="s">
        <v>300</v>
      </c>
    </row>
    <row r="1547" spans="1:10" s="45" customFormat="1" x14ac:dyDescent="0.2">
      <c r="A1547" s="84" t="s">
        <v>3470</v>
      </c>
      <c r="B1547" s="123"/>
      <c r="C1547" s="91" t="s">
        <v>3467</v>
      </c>
      <c r="D1547" s="91" t="s">
        <v>729</v>
      </c>
      <c r="E1547" s="85" t="s">
        <v>125</v>
      </c>
      <c r="F1547" s="85" t="s">
        <v>988</v>
      </c>
      <c r="G1547" s="85" t="s">
        <v>44</v>
      </c>
      <c r="H1547" s="343" t="s">
        <v>45</v>
      </c>
      <c r="I1547" s="85" t="s">
        <v>53</v>
      </c>
      <c r="J1547" s="85" t="s">
        <v>62</v>
      </c>
    </row>
    <row r="1548" spans="1:10" s="46" customFormat="1" x14ac:dyDescent="0.2">
      <c r="A1548" s="84" t="s">
        <v>3471</v>
      </c>
      <c r="B1548" s="80" t="s">
        <v>3472</v>
      </c>
      <c r="C1548" s="73" t="s">
        <v>3473</v>
      </c>
      <c r="D1548" s="73" t="s">
        <v>729</v>
      </c>
      <c r="E1548" s="78" t="s">
        <v>125</v>
      </c>
      <c r="F1548" s="78" t="s">
        <v>988</v>
      </c>
      <c r="G1548" s="78" t="s">
        <v>44</v>
      </c>
      <c r="H1548" s="78" t="s">
        <v>914</v>
      </c>
      <c r="I1548" s="78" t="s">
        <v>53</v>
      </c>
      <c r="J1548" s="78" t="s">
        <v>54</v>
      </c>
    </row>
    <row r="1549" spans="1:10" s="86" customFormat="1" x14ac:dyDescent="0.2">
      <c r="A1549" s="556" t="s">
        <v>3474</v>
      </c>
      <c r="B1549" s="65"/>
      <c r="C1549" s="470" t="s">
        <v>3475</v>
      </c>
      <c r="D1549" s="470" t="s">
        <v>729</v>
      </c>
      <c r="E1549" s="580" t="s">
        <v>125</v>
      </c>
      <c r="F1549" s="387" t="s">
        <v>1303</v>
      </c>
      <c r="G1549" s="387" t="s">
        <v>44</v>
      </c>
      <c r="H1549" s="568" t="s">
        <v>45</v>
      </c>
      <c r="I1549" s="387" t="s">
        <v>67</v>
      </c>
      <c r="J1549" s="387" t="s">
        <v>68</v>
      </c>
    </row>
    <row r="1550" spans="1:10" s="46" customFormat="1" x14ac:dyDescent="0.2">
      <c r="A1550" s="556" t="s">
        <v>3476</v>
      </c>
      <c r="B1550" s="65"/>
      <c r="C1550" s="470" t="s">
        <v>3475</v>
      </c>
      <c r="D1550" s="470" t="s">
        <v>729</v>
      </c>
      <c r="E1550" s="387" t="s">
        <v>125</v>
      </c>
      <c r="F1550" s="387" t="s">
        <v>1303</v>
      </c>
      <c r="G1550" s="387" t="s">
        <v>44</v>
      </c>
      <c r="H1550" s="568" t="s">
        <v>45</v>
      </c>
      <c r="I1550" s="387" t="s">
        <v>67</v>
      </c>
      <c r="J1550" s="387" t="s">
        <v>300</v>
      </c>
    </row>
    <row r="1551" spans="1:10" s="45" customFormat="1" x14ac:dyDescent="0.2">
      <c r="A1551" s="84" t="s">
        <v>3477</v>
      </c>
      <c r="B1551" s="123"/>
      <c r="C1551" s="91" t="s">
        <v>3475</v>
      </c>
      <c r="D1551" s="91" t="s">
        <v>729</v>
      </c>
      <c r="E1551" s="85" t="s">
        <v>125</v>
      </c>
      <c r="F1551" s="85" t="s">
        <v>988</v>
      </c>
      <c r="G1551" s="85" t="s">
        <v>44</v>
      </c>
      <c r="H1551" s="343" t="s">
        <v>45</v>
      </c>
      <c r="I1551" s="85" t="s">
        <v>53</v>
      </c>
      <c r="J1551" s="85" t="s">
        <v>62</v>
      </c>
    </row>
    <row r="1552" spans="1:10" s="45" customFormat="1" x14ac:dyDescent="0.2">
      <c r="A1552" s="64" t="s">
        <v>3478</v>
      </c>
      <c r="B1552" s="80" t="s">
        <v>3479</v>
      </c>
      <c r="C1552" s="73" t="s">
        <v>3475</v>
      </c>
      <c r="D1552" s="73" t="s">
        <v>729</v>
      </c>
      <c r="E1552" s="74" t="s">
        <v>125</v>
      </c>
      <c r="F1552" s="74" t="s">
        <v>988</v>
      </c>
      <c r="G1552" s="74" t="s">
        <v>44</v>
      </c>
      <c r="H1552" s="74" t="s">
        <v>45</v>
      </c>
      <c r="I1552" s="74" t="s">
        <v>53</v>
      </c>
      <c r="J1552" s="74" t="s">
        <v>54</v>
      </c>
    </row>
    <row r="1553" spans="1:10" s="46" customFormat="1" x14ac:dyDescent="0.2">
      <c r="A1553" s="864" t="s">
        <v>3480</v>
      </c>
      <c r="B1553" s="80" t="s">
        <v>3481</v>
      </c>
      <c r="C1553" s="112" t="s">
        <v>3482</v>
      </c>
      <c r="D1553" s="113" t="s">
        <v>95</v>
      </c>
      <c r="E1553" s="949" t="s">
        <v>368</v>
      </c>
      <c r="F1553" s="949" t="s">
        <v>368</v>
      </c>
      <c r="G1553" s="949" t="s">
        <v>44</v>
      </c>
      <c r="H1553" s="949" t="s">
        <v>45</v>
      </c>
      <c r="I1553" s="949" t="s">
        <v>46</v>
      </c>
      <c r="J1553" s="949" t="s">
        <v>47</v>
      </c>
    </row>
    <row r="1554" spans="1:10" s="86" customFormat="1" x14ac:dyDescent="0.2">
      <c r="A1554" s="864" t="s">
        <v>3483</v>
      </c>
      <c r="B1554" s="80" t="s">
        <v>3484</v>
      </c>
      <c r="C1554" s="112" t="s">
        <v>3485</v>
      </c>
      <c r="D1554" s="116" t="s">
        <v>95</v>
      </c>
      <c r="E1554" s="111" t="s">
        <v>368</v>
      </c>
      <c r="F1554" s="111" t="s">
        <v>368</v>
      </c>
      <c r="G1554" s="111" t="s">
        <v>44</v>
      </c>
      <c r="H1554" s="111" t="s">
        <v>45</v>
      </c>
      <c r="I1554" s="111" t="s">
        <v>46</v>
      </c>
      <c r="J1554" s="111" t="s">
        <v>47</v>
      </c>
    </row>
    <row r="1555" spans="1:10" s="59" customFormat="1" x14ac:dyDescent="0.2">
      <c r="A1555" s="863" t="s">
        <v>3486</v>
      </c>
      <c r="B1555" s="123"/>
      <c r="C1555" s="124" t="s">
        <v>3487</v>
      </c>
      <c r="D1555" s="124" t="s">
        <v>89</v>
      </c>
      <c r="E1555" s="85" t="s">
        <v>315</v>
      </c>
      <c r="F1555" s="85" t="s">
        <v>316</v>
      </c>
      <c r="G1555" s="85" t="s">
        <v>92</v>
      </c>
      <c r="H1555" s="343" t="s">
        <v>45</v>
      </c>
      <c r="I1555" s="85" t="s">
        <v>53</v>
      </c>
      <c r="J1555" s="85" t="s">
        <v>54</v>
      </c>
    </row>
    <row r="1556" spans="1:10" s="45" customFormat="1" x14ac:dyDescent="0.2">
      <c r="A1556" s="69" t="s">
        <v>3488</v>
      </c>
      <c r="B1556" s="80" t="s">
        <v>3489</v>
      </c>
      <c r="C1556" s="73" t="s">
        <v>3490</v>
      </c>
      <c r="D1556" s="73" t="s">
        <v>3491</v>
      </c>
      <c r="E1556" s="74" t="s">
        <v>3492</v>
      </c>
      <c r="F1556" s="74" t="s">
        <v>3492</v>
      </c>
      <c r="G1556" s="74" t="s">
        <v>44</v>
      </c>
      <c r="H1556" s="74" t="s">
        <v>45</v>
      </c>
      <c r="I1556" s="74" t="s">
        <v>46</v>
      </c>
      <c r="J1556" s="74" t="s">
        <v>47</v>
      </c>
    </row>
    <row r="1557" spans="1:10" s="125" customFormat="1" x14ac:dyDescent="0.2">
      <c r="A1557" s="393" t="s">
        <v>3493</v>
      </c>
      <c r="B1557" s="80"/>
      <c r="C1557" s="72" t="s">
        <v>3494</v>
      </c>
      <c r="D1557" s="72" t="s">
        <v>1676</v>
      </c>
      <c r="E1557" s="200" t="s">
        <v>96</v>
      </c>
      <c r="F1557" s="200" t="s">
        <v>351</v>
      </c>
      <c r="G1557" s="200" t="s">
        <v>44</v>
      </c>
      <c r="H1557" s="559" t="s">
        <v>45</v>
      </c>
      <c r="I1557" s="200" t="s">
        <v>67</v>
      </c>
      <c r="J1557" s="200" t="s">
        <v>68</v>
      </c>
    </row>
    <row r="1558" spans="1:10" s="278" customFormat="1" x14ac:dyDescent="0.2">
      <c r="A1558" s="184" t="s">
        <v>3495</v>
      </c>
      <c r="B1558" s="80"/>
      <c r="C1558" s="72" t="s">
        <v>3494</v>
      </c>
      <c r="D1558" s="72" t="s">
        <v>1676</v>
      </c>
      <c r="E1558" s="61" t="s">
        <v>96</v>
      </c>
      <c r="F1558" s="61" t="s">
        <v>129</v>
      </c>
      <c r="G1558" s="61" t="s">
        <v>44</v>
      </c>
      <c r="H1558" s="108" t="s">
        <v>45</v>
      </c>
      <c r="I1558" s="61" t="s">
        <v>53</v>
      </c>
      <c r="J1558" s="61" t="s">
        <v>54</v>
      </c>
    </row>
    <row r="1559" spans="1:10" s="86" customFormat="1" x14ac:dyDescent="0.2">
      <c r="A1559" s="393" t="s">
        <v>3496</v>
      </c>
      <c r="B1559" s="80"/>
      <c r="C1559" s="72" t="s">
        <v>3494</v>
      </c>
      <c r="D1559" s="72" t="s">
        <v>1676</v>
      </c>
      <c r="E1559" s="200" t="s">
        <v>96</v>
      </c>
      <c r="F1559" s="200" t="s">
        <v>351</v>
      </c>
      <c r="G1559" s="200" t="s">
        <v>44</v>
      </c>
      <c r="H1559" s="559" t="s">
        <v>45</v>
      </c>
      <c r="I1559" s="200" t="s">
        <v>67</v>
      </c>
      <c r="J1559" s="200" t="s">
        <v>268</v>
      </c>
    </row>
    <row r="1560" spans="1:10" s="86" customFormat="1" x14ac:dyDescent="0.2">
      <c r="A1560" s="505" t="s">
        <v>3497</v>
      </c>
      <c r="B1560" s="123"/>
      <c r="C1560" s="91" t="s">
        <v>3494</v>
      </c>
      <c r="D1560" s="91" t="s">
        <v>1676</v>
      </c>
      <c r="E1560" s="85" t="s">
        <v>96</v>
      </c>
      <c r="F1560" s="85" t="s">
        <v>96</v>
      </c>
      <c r="G1560" s="85" t="s">
        <v>44</v>
      </c>
      <c r="H1560" s="343" t="s">
        <v>45</v>
      </c>
      <c r="I1560" s="85" t="s">
        <v>46</v>
      </c>
      <c r="J1560" s="85" t="s">
        <v>47</v>
      </c>
    </row>
    <row r="1561" spans="1:10" s="59" customFormat="1" x14ac:dyDescent="0.2">
      <c r="A1561" s="184" t="s">
        <v>3498</v>
      </c>
      <c r="B1561" s="80"/>
      <c r="C1561" s="72" t="s">
        <v>3494</v>
      </c>
      <c r="D1561" s="72" t="s">
        <v>1676</v>
      </c>
      <c r="E1561" s="61" t="s">
        <v>96</v>
      </c>
      <c r="F1561" s="61" t="s">
        <v>351</v>
      </c>
      <c r="G1561" s="61" t="s">
        <v>44</v>
      </c>
      <c r="H1561" s="108" t="s">
        <v>45</v>
      </c>
      <c r="I1561" s="61" t="s">
        <v>67</v>
      </c>
      <c r="J1561" s="61" t="s">
        <v>300</v>
      </c>
    </row>
    <row r="1562" spans="1:10" s="59" customFormat="1" x14ac:dyDescent="0.2">
      <c r="A1562" s="641" t="s">
        <v>3499</v>
      </c>
      <c r="B1562" s="80"/>
      <c r="C1562" s="470" t="s">
        <v>3500</v>
      </c>
      <c r="D1562" s="470" t="s">
        <v>124</v>
      </c>
      <c r="E1562" s="387" t="s">
        <v>125</v>
      </c>
      <c r="F1562" s="387" t="s">
        <v>125</v>
      </c>
      <c r="G1562" s="387" t="s">
        <v>44</v>
      </c>
      <c r="H1562" s="568" t="s">
        <v>253</v>
      </c>
      <c r="I1562" s="387" t="s">
        <v>254</v>
      </c>
      <c r="J1562" s="387" t="s">
        <v>255</v>
      </c>
    </row>
    <row r="1563" spans="1:10" s="59" customFormat="1" x14ac:dyDescent="0.2">
      <c r="A1563" s="184"/>
      <c r="B1563" s="80"/>
      <c r="C1563" s="72" t="s">
        <v>3501</v>
      </c>
      <c r="D1563" s="72" t="s">
        <v>1676</v>
      </c>
      <c r="E1563" s="61" t="s">
        <v>631</v>
      </c>
      <c r="F1563" s="61" t="s">
        <v>631</v>
      </c>
      <c r="G1563" s="61" t="s">
        <v>44</v>
      </c>
      <c r="H1563" s="108" t="s">
        <v>45</v>
      </c>
      <c r="I1563" s="61" t="s">
        <v>46</v>
      </c>
      <c r="J1563" s="61" t="s">
        <v>47</v>
      </c>
    </row>
    <row r="1564" spans="1:10" s="86" customFormat="1" x14ac:dyDescent="0.2">
      <c r="A1564" s="505" t="s">
        <v>3502</v>
      </c>
      <c r="B1564" s="80"/>
      <c r="C1564" s="727" t="s">
        <v>3503</v>
      </c>
      <c r="D1564" s="91" t="s">
        <v>816</v>
      </c>
      <c r="E1564" s="85" t="s">
        <v>474</v>
      </c>
      <c r="F1564" s="85" t="s">
        <v>641</v>
      </c>
      <c r="G1564" s="85" t="s">
        <v>79</v>
      </c>
      <c r="H1564" s="343" t="s">
        <v>80</v>
      </c>
      <c r="I1564" s="85" t="s">
        <v>134</v>
      </c>
      <c r="J1564" s="85" t="s">
        <v>3504</v>
      </c>
    </row>
    <row r="1565" spans="1:10" s="59" customFormat="1" x14ac:dyDescent="0.2">
      <c r="A1565" s="505" t="s">
        <v>3505</v>
      </c>
      <c r="B1565" s="123"/>
      <c r="C1565" s="91" t="s">
        <v>3503</v>
      </c>
      <c r="D1565" s="91" t="s">
        <v>816</v>
      </c>
      <c r="E1565" s="85" t="s">
        <v>474</v>
      </c>
      <c r="F1565" s="85" t="s">
        <v>895</v>
      </c>
      <c r="G1565" s="85" t="s">
        <v>79</v>
      </c>
      <c r="H1565" s="343" t="s">
        <v>80</v>
      </c>
      <c r="I1565" s="85" t="s">
        <v>140</v>
      </c>
      <c r="J1565" s="85" t="s">
        <v>82</v>
      </c>
    </row>
    <row r="1566" spans="1:10" s="86" customFormat="1" x14ac:dyDescent="0.2">
      <c r="A1566" s="505" t="s">
        <v>3506</v>
      </c>
      <c r="B1566" s="80"/>
      <c r="C1566" s="727" t="s">
        <v>3507</v>
      </c>
      <c r="D1566" s="91" t="s">
        <v>816</v>
      </c>
      <c r="E1566" s="85" t="s">
        <v>474</v>
      </c>
      <c r="F1566" s="85" t="s">
        <v>641</v>
      </c>
      <c r="G1566" s="85" t="s">
        <v>79</v>
      </c>
      <c r="H1566" s="343" t="s">
        <v>80</v>
      </c>
      <c r="I1566" s="85" t="s">
        <v>134</v>
      </c>
      <c r="J1566" s="85" t="s">
        <v>3504</v>
      </c>
    </row>
    <row r="1567" spans="1:10" s="86" customFormat="1" x14ac:dyDescent="0.2">
      <c r="A1567" s="505" t="s">
        <v>3508</v>
      </c>
      <c r="B1567" s="123"/>
      <c r="C1567" s="91" t="s">
        <v>3507</v>
      </c>
      <c r="D1567" s="91" t="s">
        <v>816</v>
      </c>
      <c r="E1567" s="85" t="s">
        <v>474</v>
      </c>
      <c r="F1567" s="85" t="s">
        <v>895</v>
      </c>
      <c r="G1567" s="85" t="s">
        <v>79</v>
      </c>
      <c r="H1567" s="343" t="s">
        <v>80</v>
      </c>
      <c r="I1567" s="85" t="s">
        <v>140</v>
      </c>
      <c r="J1567" s="85" t="s">
        <v>82</v>
      </c>
    </row>
    <row r="1568" spans="1:10" s="86" customFormat="1" x14ac:dyDescent="0.2">
      <c r="A1568" s="505" t="s">
        <v>3509</v>
      </c>
      <c r="B1568" s="123"/>
      <c r="C1568" s="91" t="s">
        <v>3510</v>
      </c>
      <c r="D1568" s="91" t="s">
        <v>816</v>
      </c>
      <c r="E1568" s="85" t="s">
        <v>474</v>
      </c>
      <c r="F1568" s="85" t="s">
        <v>895</v>
      </c>
      <c r="G1568" s="85" t="s">
        <v>79</v>
      </c>
      <c r="H1568" s="343" t="s">
        <v>80</v>
      </c>
      <c r="I1568" s="85" t="s">
        <v>140</v>
      </c>
      <c r="J1568" s="85" t="s">
        <v>82</v>
      </c>
    </row>
    <row r="1569" spans="1:10" s="86" customFormat="1" x14ac:dyDescent="0.2">
      <c r="A1569" s="505" t="s">
        <v>3511</v>
      </c>
      <c r="B1569" s="123"/>
      <c r="C1569" s="91" t="s">
        <v>3512</v>
      </c>
      <c r="D1569" s="91" t="s">
        <v>816</v>
      </c>
      <c r="E1569" s="85" t="s">
        <v>474</v>
      </c>
      <c r="F1569" s="85" t="s">
        <v>895</v>
      </c>
      <c r="G1569" s="85" t="s">
        <v>79</v>
      </c>
      <c r="H1569" s="343" t="s">
        <v>80</v>
      </c>
      <c r="I1569" s="85" t="s">
        <v>140</v>
      </c>
      <c r="J1569" s="85" t="s">
        <v>82</v>
      </c>
    </row>
    <row r="1570" spans="1:10" s="86" customFormat="1" x14ac:dyDescent="0.2">
      <c r="A1570" s="505" t="s">
        <v>3513</v>
      </c>
      <c r="B1570" s="123"/>
      <c r="C1570" s="91" t="s">
        <v>3514</v>
      </c>
      <c r="D1570" s="91" t="s">
        <v>816</v>
      </c>
      <c r="E1570" s="85" t="s">
        <v>474</v>
      </c>
      <c r="F1570" s="85" t="s">
        <v>895</v>
      </c>
      <c r="G1570" s="85" t="s">
        <v>79</v>
      </c>
      <c r="H1570" s="343" t="s">
        <v>80</v>
      </c>
      <c r="I1570" s="85" t="s">
        <v>140</v>
      </c>
      <c r="J1570" s="85" t="s">
        <v>82</v>
      </c>
    </row>
    <row r="1571" spans="1:10" s="59" customFormat="1" x14ac:dyDescent="0.2">
      <c r="A1571" s="505" t="s">
        <v>3515</v>
      </c>
      <c r="B1571" s="123"/>
      <c r="C1571" s="91" t="s">
        <v>3516</v>
      </c>
      <c r="D1571" s="91" t="s">
        <v>816</v>
      </c>
      <c r="E1571" s="85" t="s">
        <v>474</v>
      </c>
      <c r="F1571" s="85" t="s">
        <v>895</v>
      </c>
      <c r="G1571" s="85" t="s">
        <v>79</v>
      </c>
      <c r="H1571" s="343" t="s">
        <v>80</v>
      </c>
      <c r="I1571" s="85" t="s">
        <v>140</v>
      </c>
      <c r="J1571" s="85" t="s">
        <v>82</v>
      </c>
    </row>
    <row r="1572" spans="1:10" s="128" customFormat="1" x14ac:dyDescent="0.2">
      <c r="A1572" s="199" t="s">
        <v>3517</v>
      </c>
      <c r="B1572" s="80"/>
      <c r="C1572" s="204" t="s">
        <v>3518</v>
      </c>
      <c r="D1572" s="204" t="s">
        <v>540</v>
      </c>
      <c r="E1572" s="390" t="s">
        <v>2901</v>
      </c>
      <c r="F1572" s="390" t="s">
        <v>2901</v>
      </c>
      <c r="G1572" s="390" t="s">
        <v>44</v>
      </c>
      <c r="H1572" s="950" t="s">
        <v>253</v>
      </c>
      <c r="I1572" s="390" t="s">
        <v>254</v>
      </c>
      <c r="J1572" s="390" t="s">
        <v>255</v>
      </c>
    </row>
    <row r="1573" spans="1:10" s="125" customFormat="1" x14ac:dyDescent="0.2">
      <c r="A1573" s="224" t="s">
        <v>3519</v>
      </c>
      <c r="B1573" s="80"/>
      <c r="C1573" s="262" t="s">
        <v>3518</v>
      </c>
      <c r="D1573" s="262" t="s">
        <v>540</v>
      </c>
      <c r="E1573" s="196" t="s">
        <v>2901</v>
      </c>
      <c r="F1573" s="196" t="s">
        <v>2901</v>
      </c>
      <c r="G1573" s="196" t="s">
        <v>44</v>
      </c>
      <c r="H1573" s="238" t="s">
        <v>253</v>
      </c>
      <c r="I1573" s="196" t="s">
        <v>254</v>
      </c>
      <c r="J1573" s="196" t="s">
        <v>255</v>
      </c>
    </row>
    <row r="1574" spans="1:10" s="278" customFormat="1" x14ac:dyDescent="0.2">
      <c r="A1574" s="303" t="s">
        <v>3520</v>
      </c>
      <c r="B1574" s="80"/>
      <c r="C1574" s="303" t="s">
        <v>3521</v>
      </c>
      <c r="D1574" s="262" t="s">
        <v>540</v>
      </c>
      <c r="E1574" s="196" t="s">
        <v>2901</v>
      </c>
      <c r="F1574" s="196" t="s">
        <v>2901</v>
      </c>
      <c r="G1574" s="196" t="s">
        <v>92</v>
      </c>
      <c r="H1574" s="61" t="s">
        <v>172</v>
      </c>
      <c r="I1574" s="196" t="s">
        <v>173</v>
      </c>
      <c r="J1574" s="196" t="s">
        <v>174</v>
      </c>
    </row>
    <row r="1575" spans="1:10" s="278" customFormat="1" x14ac:dyDescent="0.2">
      <c r="A1575" s="65" t="s">
        <v>3522</v>
      </c>
      <c r="B1575" s="80" t="s">
        <v>3523</v>
      </c>
      <c r="C1575" s="73" t="s">
        <v>3524</v>
      </c>
      <c r="D1575" s="73" t="s">
        <v>260</v>
      </c>
      <c r="E1575" s="74" t="s">
        <v>43</v>
      </c>
      <c r="F1575" s="74" t="s">
        <v>43</v>
      </c>
      <c r="G1575" s="74" t="s">
        <v>44</v>
      </c>
      <c r="H1575" s="74" t="s">
        <v>45</v>
      </c>
      <c r="I1575" s="74" t="s">
        <v>46</v>
      </c>
      <c r="J1575" s="74" t="s">
        <v>47</v>
      </c>
    </row>
    <row r="1576" spans="1:10" s="59" customFormat="1" x14ac:dyDescent="0.2">
      <c r="A1576" s="65" t="s">
        <v>3525</v>
      </c>
      <c r="B1576" s="80" t="s">
        <v>3523</v>
      </c>
      <c r="C1576" s="73" t="s">
        <v>3526</v>
      </c>
      <c r="D1576" s="73" t="s">
        <v>260</v>
      </c>
      <c r="E1576" s="74" t="s">
        <v>43</v>
      </c>
      <c r="F1576" s="74" t="s">
        <v>43</v>
      </c>
      <c r="G1576" s="74" t="s">
        <v>44</v>
      </c>
      <c r="H1576" s="74" t="s">
        <v>45</v>
      </c>
      <c r="I1576" s="74" t="s">
        <v>46</v>
      </c>
      <c r="J1576" s="74" t="s">
        <v>47</v>
      </c>
    </row>
    <row r="1577" spans="1:10" s="86" customFormat="1" x14ac:dyDescent="0.2">
      <c r="A1577" s="132" t="s">
        <v>3527</v>
      </c>
      <c r="B1577" s="80" t="s">
        <v>3528</v>
      </c>
      <c r="C1577" s="73" t="s">
        <v>3529</v>
      </c>
      <c r="D1577" s="73" t="s">
        <v>260</v>
      </c>
      <c r="E1577" s="78" t="s">
        <v>43</v>
      </c>
      <c r="F1577" s="78" t="s">
        <v>43</v>
      </c>
      <c r="G1577" s="78" t="s">
        <v>44</v>
      </c>
      <c r="H1577" s="78" t="s">
        <v>45</v>
      </c>
      <c r="I1577" s="78" t="s">
        <v>46</v>
      </c>
      <c r="J1577" s="78" t="s">
        <v>47</v>
      </c>
    </row>
    <row r="1578" spans="1:10" s="46" customFormat="1" x14ac:dyDescent="0.2">
      <c r="A1578" s="65" t="s">
        <v>3530</v>
      </c>
      <c r="B1578" s="80" t="s">
        <v>3531</v>
      </c>
      <c r="C1578" s="73" t="s">
        <v>3532</v>
      </c>
      <c r="D1578" s="73" t="s">
        <v>260</v>
      </c>
      <c r="E1578" s="78" t="s">
        <v>334</v>
      </c>
      <c r="F1578" s="78" t="s">
        <v>334</v>
      </c>
      <c r="G1578" s="74" t="s">
        <v>44</v>
      </c>
      <c r="H1578" s="74" t="s">
        <v>45</v>
      </c>
      <c r="I1578" s="74" t="s">
        <v>46</v>
      </c>
      <c r="J1578" s="74" t="s">
        <v>47</v>
      </c>
    </row>
    <row r="1579" spans="1:10" s="46" customFormat="1" x14ac:dyDescent="0.2">
      <c r="A1579" s="67" t="s">
        <v>3533</v>
      </c>
      <c r="B1579" s="67" t="s">
        <v>3534</v>
      </c>
      <c r="C1579" s="71" t="s">
        <v>3535</v>
      </c>
      <c r="D1579" s="71" t="s">
        <v>260</v>
      </c>
      <c r="E1579" s="58" t="s">
        <v>1508</v>
      </c>
      <c r="F1579" s="58" t="s">
        <v>1508</v>
      </c>
      <c r="G1579" s="58" t="s">
        <v>44</v>
      </c>
      <c r="H1579" s="58" t="s">
        <v>45</v>
      </c>
      <c r="I1579" s="58" t="s">
        <v>46</v>
      </c>
      <c r="J1579" s="58" t="s">
        <v>47</v>
      </c>
    </row>
    <row r="1580" spans="1:10" s="86" customFormat="1" x14ac:dyDescent="0.2">
      <c r="A1580" s="865" t="s">
        <v>3536</v>
      </c>
      <c r="B1580" s="67" t="s">
        <v>3537</v>
      </c>
      <c r="C1580" s="71" t="s">
        <v>3538</v>
      </c>
      <c r="D1580" s="71" t="s">
        <v>260</v>
      </c>
      <c r="E1580" s="79" t="s">
        <v>1508</v>
      </c>
      <c r="F1580" s="79" t="s">
        <v>1508</v>
      </c>
      <c r="G1580" s="79" t="s">
        <v>44</v>
      </c>
      <c r="H1580" s="79" t="s">
        <v>45</v>
      </c>
      <c r="I1580" s="79" t="s">
        <v>46</v>
      </c>
      <c r="J1580" s="79" t="s">
        <v>47</v>
      </c>
    </row>
    <row r="1581" spans="1:10" s="86" customFormat="1" x14ac:dyDescent="0.2">
      <c r="A1581" s="65" t="s">
        <v>3539</v>
      </c>
      <c r="B1581" s="80" t="s">
        <v>3540</v>
      </c>
      <c r="C1581" s="73" t="s">
        <v>3541</v>
      </c>
      <c r="D1581" s="73" t="s">
        <v>260</v>
      </c>
      <c r="E1581" s="74" t="s">
        <v>1508</v>
      </c>
      <c r="F1581" s="74" t="s">
        <v>1508</v>
      </c>
      <c r="G1581" s="74" t="s">
        <v>44</v>
      </c>
      <c r="H1581" s="74" t="s">
        <v>45</v>
      </c>
      <c r="I1581" s="74" t="s">
        <v>46</v>
      </c>
      <c r="J1581" s="74" t="s">
        <v>47</v>
      </c>
    </row>
    <row r="1582" spans="1:10" s="128" customFormat="1" x14ac:dyDescent="0.2">
      <c r="A1582" s="67" t="s">
        <v>3542</v>
      </c>
      <c r="B1582" s="80">
        <v>195007</v>
      </c>
      <c r="C1582" s="71" t="s">
        <v>3543</v>
      </c>
      <c r="D1582" s="71" t="s">
        <v>528</v>
      </c>
      <c r="E1582" s="58" t="s">
        <v>529</v>
      </c>
      <c r="F1582" s="58" t="s">
        <v>530</v>
      </c>
      <c r="G1582" s="58" t="s">
        <v>531</v>
      </c>
      <c r="H1582" s="58" t="s">
        <v>45</v>
      </c>
      <c r="I1582" s="58" t="s">
        <v>53</v>
      </c>
      <c r="J1582" s="58" t="s">
        <v>54</v>
      </c>
    </row>
    <row r="1583" spans="1:10" s="569" customFormat="1" x14ac:dyDescent="0.2">
      <c r="A1583" s="67" t="s">
        <v>3544</v>
      </c>
      <c r="B1583" s="80"/>
      <c r="C1583" s="71" t="s">
        <v>3545</v>
      </c>
      <c r="D1583" s="71" t="s">
        <v>607</v>
      </c>
      <c r="E1583" s="58" t="s">
        <v>1047</v>
      </c>
      <c r="F1583" s="58" t="s">
        <v>1047</v>
      </c>
      <c r="G1583" s="58" t="s">
        <v>44</v>
      </c>
      <c r="H1583" s="57" t="s">
        <v>45</v>
      </c>
      <c r="I1583" s="58" t="s">
        <v>46</v>
      </c>
      <c r="J1583" s="58" t="s">
        <v>47</v>
      </c>
    </row>
    <row r="1584" spans="1:10" s="86" customFormat="1" x14ac:dyDescent="0.2">
      <c r="A1584" s="96" t="s">
        <v>3546</v>
      </c>
      <c r="B1584" s="80" t="s">
        <v>3547</v>
      </c>
      <c r="C1584" s="73" t="s">
        <v>3548</v>
      </c>
      <c r="D1584" s="73" t="s">
        <v>85</v>
      </c>
      <c r="E1584" s="78" t="s">
        <v>96</v>
      </c>
      <c r="F1584" s="78" t="s">
        <v>96</v>
      </c>
      <c r="G1584" s="78" t="s">
        <v>44</v>
      </c>
      <c r="H1584" s="78" t="s">
        <v>45</v>
      </c>
      <c r="I1584" s="78" t="s">
        <v>46</v>
      </c>
      <c r="J1584" s="78" t="s">
        <v>47</v>
      </c>
    </row>
    <row r="1585" spans="1:10" s="86" customFormat="1" x14ac:dyDescent="0.2">
      <c r="A1585" s="556" t="s">
        <v>3549</v>
      </c>
      <c r="B1585" s="80"/>
      <c r="C1585" s="470" t="s">
        <v>3550</v>
      </c>
      <c r="D1585" s="470" t="s">
        <v>85</v>
      </c>
      <c r="E1585" s="387" t="s">
        <v>125</v>
      </c>
      <c r="F1585" s="387" t="s">
        <v>125</v>
      </c>
      <c r="G1585" s="387" t="s">
        <v>44</v>
      </c>
      <c r="H1585" s="568" t="s">
        <v>45</v>
      </c>
      <c r="I1585" s="387" t="s">
        <v>46</v>
      </c>
      <c r="J1585" s="387" t="s">
        <v>47</v>
      </c>
    </row>
    <row r="1586" spans="1:10" s="86" customFormat="1" x14ac:dyDescent="0.2">
      <c r="A1586" s="84" t="s">
        <v>3551</v>
      </c>
      <c r="B1586" s="80" t="s">
        <v>3552</v>
      </c>
      <c r="C1586" s="73" t="s">
        <v>3553</v>
      </c>
      <c r="D1586" s="73" t="s">
        <v>1929</v>
      </c>
      <c r="E1586" s="74" t="s">
        <v>474</v>
      </c>
      <c r="F1586" s="74" t="s">
        <v>2674</v>
      </c>
      <c r="G1586" s="74" t="s">
        <v>44</v>
      </c>
      <c r="H1586" s="74" t="s">
        <v>914</v>
      </c>
      <c r="I1586" s="74" t="s">
        <v>2023</v>
      </c>
      <c r="J1586" s="74" t="s">
        <v>2024</v>
      </c>
    </row>
    <row r="1587" spans="1:10" s="86" customFormat="1" x14ac:dyDescent="0.2">
      <c r="A1587" s="64" t="s">
        <v>3554</v>
      </c>
      <c r="B1587" s="67"/>
      <c r="C1587" s="71" t="s">
        <v>3555</v>
      </c>
      <c r="D1587" s="71" t="s">
        <v>1929</v>
      </c>
      <c r="E1587" s="58" t="s">
        <v>132</v>
      </c>
      <c r="F1587" s="58" t="s">
        <v>133</v>
      </c>
      <c r="G1587" s="58" t="s">
        <v>44</v>
      </c>
      <c r="H1587" s="57" t="s">
        <v>45</v>
      </c>
      <c r="I1587" s="58" t="s">
        <v>53</v>
      </c>
      <c r="J1587" s="58" t="s">
        <v>62</v>
      </c>
    </row>
    <row r="1588" spans="1:10" s="59" customFormat="1" x14ac:dyDescent="0.2">
      <c r="A1588" s="64" t="s">
        <v>3556</v>
      </c>
      <c r="B1588" s="80"/>
      <c r="C1588" s="72" t="s">
        <v>3555</v>
      </c>
      <c r="D1588" s="72" t="s">
        <v>1929</v>
      </c>
      <c r="E1588" s="61" t="s">
        <v>132</v>
      </c>
      <c r="F1588" s="61" t="s">
        <v>744</v>
      </c>
      <c r="G1588" s="61" t="s">
        <v>44</v>
      </c>
      <c r="H1588" s="61" t="s">
        <v>253</v>
      </c>
      <c r="I1588" s="61" t="s">
        <v>745</v>
      </c>
      <c r="J1588" s="61" t="s">
        <v>746</v>
      </c>
    </row>
    <row r="1589" spans="1:10" s="86" customFormat="1" x14ac:dyDescent="0.2">
      <c r="A1589" s="68" t="s">
        <v>3557</v>
      </c>
      <c r="B1589" s="67"/>
      <c r="C1589" s="71" t="s">
        <v>3555</v>
      </c>
      <c r="D1589" s="71" t="s">
        <v>1929</v>
      </c>
      <c r="E1589" s="79" t="s">
        <v>132</v>
      </c>
      <c r="F1589" s="79" t="s">
        <v>133</v>
      </c>
      <c r="G1589" s="79" t="s">
        <v>44</v>
      </c>
      <c r="H1589" s="552" t="s">
        <v>45</v>
      </c>
      <c r="I1589" s="79" t="s">
        <v>53</v>
      </c>
      <c r="J1589" s="79" t="s">
        <v>62</v>
      </c>
    </row>
    <row r="1590" spans="1:10" s="46" customFormat="1" x14ac:dyDescent="0.2">
      <c r="A1590" s="96" t="s">
        <v>3558</v>
      </c>
      <c r="B1590" s="123"/>
      <c r="C1590" s="91" t="s">
        <v>3555</v>
      </c>
      <c r="D1590" s="91" t="s">
        <v>1929</v>
      </c>
      <c r="E1590" s="212" t="s">
        <v>132</v>
      </c>
      <c r="F1590" s="212" t="s">
        <v>742</v>
      </c>
      <c r="G1590" s="212" t="s">
        <v>44</v>
      </c>
      <c r="H1590" s="747" t="s">
        <v>45</v>
      </c>
      <c r="I1590" s="212" t="s">
        <v>53</v>
      </c>
      <c r="J1590" s="212" t="s">
        <v>62</v>
      </c>
    </row>
    <row r="1591" spans="1:10" s="46" customFormat="1" x14ac:dyDescent="0.2">
      <c r="A1591" s="96" t="s">
        <v>3559</v>
      </c>
      <c r="B1591" s="123"/>
      <c r="C1591" s="91" t="s">
        <v>3555</v>
      </c>
      <c r="D1591" s="91" t="s">
        <v>1929</v>
      </c>
      <c r="E1591" s="212" t="s">
        <v>132</v>
      </c>
      <c r="F1591" s="212" t="s">
        <v>744</v>
      </c>
      <c r="G1591" s="212" t="s">
        <v>92</v>
      </c>
      <c r="H1591" s="212" t="s">
        <v>253</v>
      </c>
      <c r="I1591" s="212" t="s">
        <v>745</v>
      </c>
      <c r="J1591" s="212" t="s">
        <v>746</v>
      </c>
    </row>
    <row r="1592" spans="1:10" s="59" customFormat="1" x14ac:dyDescent="0.2">
      <c r="A1592" s="96" t="s">
        <v>3560</v>
      </c>
      <c r="B1592" s="80" t="s">
        <v>3561</v>
      </c>
      <c r="C1592" s="73" t="s">
        <v>3562</v>
      </c>
      <c r="D1592" s="73" t="s">
        <v>124</v>
      </c>
      <c r="E1592" s="74" t="s">
        <v>1885</v>
      </c>
      <c r="F1592" s="74" t="s">
        <v>1885</v>
      </c>
      <c r="G1592" s="74" t="s">
        <v>44</v>
      </c>
      <c r="H1592" s="74" t="s">
        <v>253</v>
      </c>
      <c r="I1592" s="74" t="s">
        <v>254</v>
      </c>
      <c r="J1592" s="74" t="s">
        <v>255</v>
      </c>
    </row>
    <row r="1593" spans="1:10" s="45" customFormat="1" x14ac:dyDescent="0.2">
      <c r="A1593" s="677" t="s">
        <v>3563</v>
      </c>
      <c r="B1593" s="80"/>
      <c r="C1593" s="470" t="s">
        <v>3564</v>
      </c>
      <c r="D1593" s="470" t="s">
        <v>124</v>
      </c>
      <c r="E1593" s="387" t="s">
        <v>125</v>
      </c>
      <c r="F1593" s="387" t="s">
        <v>125</v>
      </c>
      <c r="G1593" s="387" t="s">
        <v>44</v>
      </c>
      <c r="H1593" s="568" t="s">
        <v>253</v>
      </c>
      <c r="I1593" s="387" t="s">
        <v>254</v>
      </c>
      <c r="J1593" s="387" t="s">
        <v>255</v>
      </c>
    </row>
    <row r="1594" spans="1:10" s="59" customFormat="1" x14ac:dyDescent="0.2">
      <c r="A1594" s="96" t="s">
        <v>3565</v>
      </c>
      <c r="B1594" s="123"/>
      <c r="C1594" s="91" t="s">
        <v>3566</v>
      </c>
      <c r="D1594" s="91" t="s">
        <v>89</v>
      </c>
      <c r="E1594" s="85" t="s">
        <v>132</v>
      </c>
      <c r="F1594" s="85" t="s">
        <v>742</v>
      </c>
      <c r="G1594" s="85" t="s">
        <v>531</v>
      </c>
      <c r="H1594" s="343" t="s">
        <v>253</v>
      </c>
      <c r="I1594" s="85" t="s">
        <v>53</v>
      </c>
      <c r="J1594" s="85" t="s">
        <v>54</v>
      </c>
    </row>
    <row r="1595" spans="1:10" s="86" customFormat="1" x14ac:dyDescent="0.2">
      <c r="A1595" s="70" t="s">
        <v>3567</v>
      </c>
      <c r="B1595" s="80"/>
      <c r="C1595" s="72" t="s">
        <v>3566</v>
      </c>
      <c r="D1595" s="72" t="s">
        <v>89</v>
      </c>
      <c r="E1595" s="61" t="s">
        <v>132</v>
      </c>
      <c r="F1595" s="61" t="s">
        <v>132</v>
      </c>
      <c r="G1595" s="61" t="s">
        <v>92</v>
      </c>
      <c r="H1595" s="108" t="s">
        <v>45</v>
      </c>
      <c r="I1595" s="61" t="s">
        <v>46</v>
      </c>
      <c r="J1595" s="61" t="s">
        <v>47</v>
      </c>
    </row>
    <row r="1596" spans="1:10" s="86" customFormat="1" x14ac:dyDescent="0.2">
      <c r="A1596" s="96" t="s">
        <v>3568</v>
      </c>
      <c r="B1596" s="123"/>
      <c r="C1596" s="91" t="s">
        <v>3566</v>
      </c>
      <c r="D1596" s="91" t="s">
        <v>89</v>
      </c>
      <c r="E1596" s="212" t="s">
        <v>132</v>
      </c>
      <c r="F1596" s="212" t="s">
        <v>742</v>
      </c>
      <c r="G1596" s="212" t="s">
        <v>92</v>
      </c>
      <c r="H1596" s="747" t="s">
        <v>253</v>
      </c>
      <c r="I1596" s="212" t="s">
        <v>53</v>
      </c>
      <c r="J1596" s="212" t="s">
        <v>282</v>
      </c>
    </row>
    <row r="1597" spans="1:10" s="86" customFormat="1" x14ac:dyDescent="0.2">
      <c r="A1597" s="70" t="s">
        <v>3568</v>
      </c>
      <c r="B1597" s="80"/>
      <c r="C1597" s="72" t="s">
        <v>3566</v>
      </c>
      <c r="D1597" s="72" t="s">
        <v>89</v>
      </c>
      <c r="E1597" s="200" t="s">
        <v>132</v>
      </c>
      <c r="F1597" s="200" t="s">
        <v>742</v>
      </c>
      <c r="G1597" s="61" t="s">
        <v>92</v>
      </c>
      <c r="H1597" s="559" t="s">
        <v>45</v>
      </c>
      <c r="I1597" s="200" t="s">
        <v>53</v>
      </c>
      <c r="J1597" s="200" t="s">
        <v>282</v>
      </c>
    </row>
    <row r="1598" spans="1:10" s="86" customFormat="1" x14ac:dyDescent="0.2">
      <c r="A1598" s="70" t="s">
        <v>3569</v>
      </c>
      <c r="B1598" s="80"/>
      <c r="C1598" s="72" t="s">
        <v>3570</v>
      </c>
      <c r="D1598" s="72" t="s">
        <v>42</v>
      </c>
      <c r="E1598" s="200" t="s">
        <v>119</v>
      </c>
      <c r="F1598" s="200" t="s">
        <v>120</v>
      </c>
      <c r="G1598" s="61" t="s">
        <v>44</v>
      </c>
      <c r="H1598" s="559" t="s">
        <v>45</v>
      </c>
      <c r="I1598" s="200" t="s">
        <v>53</v>
      </c>
      <c r="J1598" s="200" t="s">
        <v>54</v>
      </c>
    </row>
    <row r="1599" spans="1:10" s="86" customFormat="1" x14ac:dyDescent="0.2">
      <c r="A1599" s="70" t="s">
        <v>3571</v>
      </c>
      <c r="B1599" s="80"/>
      <c r="C1599" s="72" t="s">
        <v>3570</v>
      </c>
      <c r="D1599" s="72" t="s">
        <v>42</v>
      </c>
      <c r="E1599" s="200" t="s">
        <v>119</v>
      </c>
      <c r="F1599" s="200" t="s">
        <v>120</v>
      </c>
      <c r="G1599" s="200" t="s">
        <v>44</v>
      </c>
      <c r="H1599" s="559" t="s">
        <v>45</v>
      </c>
      <c r="I1599" s="200" t="s">
        <v>53</v>
      </c>
      <c r="J1599" s="200" t="s">
        <v>57</v>
      </c>
    </row>
    <row r="1600" spans="1:10" s="46" customFormat="1" x14ac:dyDescent="0.2">
      <c r="A1600" s="677" t="s">
        <v>3572</v>
      </c>
      <c r="B1600" s="65"/>
      <c r="C1600" s="470" t="s">
        <v>3570</v>
      </c>
      <c r="D1600" s="470" t="s">
        <v>42</v>
      </c>
      <c r="E1600" s="580" t="s">
        <v>119</v>
      </c>
      <c r="F1600" s="580" t="s">
        <v>119</v>
      </c>
      <c r="G1600" s="580" t="s">
        <v>44</v>
      </c>
      <c r="H1600" s="568" t="s">
        <v>45</v>
      </c>
      <c r="I1600" s="387" t="s">
        <v>46</v>
      </c>
      <c r="J1600" s="387" t="s">
        <v>47</v>
      </c>
    </row>
    <row r="1601" spans="1:10" s="46" customFormat="1" x14ac:dyDescent="0.2">
      <c r="A1601" s="70" t="s">
        <v>3573</v>
      </c>
      <c r="B1601" s="80"/>
      <c r="C1601" s="72" t="s">
        <v>3570</v>
      </c>
      <c r="D1601" s="72" t="s">
        <v>42</v>
      </c>
      <c r="E1601" s="200" t="s">
        <v>119</v>
      </c>
      <c r="F1601" s="200" t="s">
        <v>120</v>
      </c>
      <c r="G1601" s="200" t="s">
        <v>44</v>
      </c>
      <c r="H1601" s="108" t="s">
        <v>45</v>
      </c>
      <c r="I1601" s="61" t="s">
        <v>53</v>
      </c>
      <c r="J1601" s="61" t="s">
        <v>62</v>
      </c>
    </row>
    <row r="1602" spans="1:10" s="59" customFormat="1" x14ac:dyDescent="0.2">
      <c r="A1602" s="65" t="s">
        <v>3574</v>
      </c>
      <c r="B1602" s="80"/>
      <c r="C1602" s="73" t="s">
        <v>3575</v>
      </c>
      <c r="D1602" s="73" t="s">
        <v>260</v>
      </c>
      <c r="E1602" s="74" t="s">
        <v>3576</v>
      </c>
      <c r="F1602" s="74" t="s">
        <v>3576</v>
      </c>
      <c r="G1602" s="74" t="s">
        <v>44</v>
      </c>
      <c r="H1602" s="74" t="s">
        <v>45</v>
      </c>
      <c r="I1602" s="74" t="s">
        <v>46</v>
      </c>
      <c r="J1602" s="74" t="s">
        <v>47</v>
      </c>
    </row>
    <row r="1603" spans="1:10" s="59" customFormat="1" x14ac:dyDescent="0.2">
      <c r="A1603" s="65" t="s">
        <v>3577</v>
      </c>
      <c r="B1603" s="80"/>
      <c r="C1603" s="73" t="s">
        <v>3578</v>
      </c>
      <c r="D1603" s="73" t="s">
        <v>260</v>
      </c>
      <c r="E1603" s="74" t="s">
        <v>3576</v>
      </c>
      <c r="F1603" s="74" t="s">
        <v>3576</v>
      </c>
      <c r="G1603" s="74" t="s">
        <v>44</v>
      </c>
      <c r="H1603" s="74" t="s">
        <v>45</v>
      </c>
      <c r="I1603" s="74" t="s">
        <v>46</v>
      </c>
      <c r="J1603" s="74" t="s">
        <v>47</v>
      </c>
    </row>
    <row r="1604" spans="1:10" s="59" customFormat="1" x14ac:dyDescent="0.2">
      <c r="A1604" s="65" t="s">
        <v>3579</v>
      </c>
      <c r="B1604" s="80"/>
      <c r="C1604" s="73" t="s">
        <v>3580</v>
      </c>
      <c r="D1604" s="73" t="s">
        <v>260</v>
      </c>
      <c r="E1604" s="74" t="s">
        <v>3576</v>
      </c>
      <c r="F1604" s="74" t="s">
        <v>3576</v>
      </c>
      <c r="G1604" s="74" t="s">
        <v>44</v>
      </c>
      <c r="H1604" s="74" t="s">
        <v>45</v>
      </c>
      <c r="I1604" s="74" t="s">
        <v>46</v>
      </c>
      <c r="J1604" s="74" t="s">
        <v>47</v>
      </c>
    </row>
    <row r="1605" spans="1:10" s="59" customFormat="1" x14ac:dyDescent="0.2">
      <c r="A1605" s="199" t="s">
        <v>3581</v>
      </c>
      <c r="B1605" s="80" t="s">
        <v>3582</v>
      </c>
      <c r="C1605" s="201" t="s">
        <v>3583</v>
      </c>
      <c r="D1605" s="201" t="s">
        <v>260</v>
      </c>
      <c r="E1605" s="130" t="s">
        <v>3584</v>
      </c>
      <c r="F1605" s="130" t="s">
        <v>3584</v>
      </c>
      <c r="G1605" s="130" t="s">
        <v>44</v>
      </c>
      <c r="H1605" s="130" t="s">
        <v>45</v>
      </c>
      <c r="I1605" s="130" t="s">
        <v>46</v>
      </c>
      <c r="J1605" s="130" t="s">
        <v>47</v>
      </c>
    </row>
    <row r="1606" spans="1:10" s="46" customFormat="1" x14ac:dyDescent="0.2">
      <c r="A1606" s="199" t="s">
        <v>3585</v>
      </c>
      <c r="B1606" s="80" t="s">
        <v>3586</v>
      </c>
      <c r="C1606" s="201" t="s">
        <v>3587</v>
      </c>
      <c r="D1606" s="201" t="s">
        <v>260</v>
      </c>
      <c r="E1606" s="130" t="s">
        <v>3584</v>
      </c>
      <c r="F1606" s="130" t="s">
        <v>3584</v>
      </c>
      <c r="G1606" s="130" t="s">
        <v>44</v>
      </c>
      <c r="H1606" s="130" t="s">
        <v>45</v>
      </c>
      <c r="I1606" s="130" t="s">
        <v>46</v>
      </c>
      <c r="J1606" s="130" t="s">
        <v>47</v>
      </c>
    </row>
    <row r="1607" spans="1:10" s="46" customFormat="1" x14ac:dyDescent="0.2">
      <c r="A1607" s="132" t="s">
        <v>3588</v>
      </c>
      <c r="B1607" s="80" t="s">
        <v>3589</v>
      </c>
      <c r="C1607" s="73" t="s">
        <v>3590</v>
      </c>
      <c r="D1607" s="73" t="s">
        <v>260</v>
      </c>
      <c r="E1607" s="78" t="s">
        <v>631</v>
      </c>
      <c r="F1607" s="78" t="s">
        <v>631</v>
      </c>
      <c r="G1607" s="78" t="s">
        <v>44</v>
      </c>
      <c r="H1607" s="78" t="s">
        <v>45</v>
      </c>
      <c r="I1607" s="78" t="s">
        <v>46</v>
      </c>
      <c r="J1607" s="78" t="s">
        <v>47</v>
      </c>
    </row>
    <row r="1608" spans="1:10" s="86" customFormat="1" x14ac:dyDescent="0.2">
      <c r="A1608" s="132" t="s">
        <v>3591</v>
      </c>
      <c r="B1608" s="80" t="s">
        <v>3592</v>
      </c>
      <c r="C1608" s="73" t="s">
        <v>3593</v>
      </c>
      <c r="D1608" s="73" t="s">
        <v>260</v>
      </c>
      <c r="E1608" s="78" t="s">
        <v>631</v>
      </c>
      <c r="F1608" s="78" t="s">
        <v>631</v>
      </c>
      <c r="G1608" s="74" t="s">
        <v>44</v>
      </c>
      <c r="H1608" s="78" t="s">
        <v>45</v>
      </c>
      <c r="I1608" s="74" t="s">
        <v>46</v>
      </c>
      <c r="J1608" s="74" t="s">
        <v>47</v>
      </c>
    </row>
    <row r="1609" spans="1:10" s="86" customFormat="1" x14ac:dyDescent="0.2">
      <c r="A1609" s="69" t="s">
        <v>3594</v>
      </c>
      <c r="B1609" s="80" t="s">
        <v>3595</v>
      </c>
      <c r="C1609" s="73" t="s">
        <v>3596</v>
      </c>
      <c r="D1609" s="73" t="s">
        <v>1676</v>
      </c>
      <c r="E1609" s="78" t="s">
        <v>849</v>
      </c>
      <c r="F1609" s="78" t="s">
        <v>407</v>
      </c>
      <c r="G1609" s="78" t="s">
        <v>44</v>
      </c>
      <c r="H1609" s="74" t="s">
        <v>45</v>
      </c>
      <c r="I1609" s="74" t="s">
        <v>53</v>
      </c>
      <c r="J1609" s="74" t="s">
        <v>54</v>
      </c>
    </row>
    <row r="1610" spans="1:10" s="46" customFormat="1" x14ac:dyDescent="0.2">
      <c r="A1610" s="64" t="s">
        <v>3597</v>
      </c>
      <c r="B1610" s="80" t="s">
        <v>3598</v>
      </c>
      <c r="C1610" s="73" t="s">
        <v>3596</v>
      </c>
      <c r="D1610" s="73" t="s">
        <v>1676</v>
      </c>
      <c r="E1610" s="74" t="s">
        <v>849</v>
      </c>
      <c r="F1610" s="74" t="s">
        <v>406</v>
      </c>
      <c r="G1610" s="74" t="s">
        <v>44</v>
      </c>
      <c r="H1610" s="74" t="s">
        <v>45</v>
      </c>
      <c r="I1610" s="74" t="s">
        <v>46</v>
      </c>
      <c r="J1610" s="74" t="s">
        <v>47</v>
      </c>
    </row>
    <row r="1611" spans="1:10" s="86" customFormat="1" x14ac:dyDescent="0.2">
      <c r="A1611" s="63" t="s">
        <v>3599</v>
      </c>
      <c r="B1611" s="80" t="s">
        <v>3600</v>
      </c>
      <c r="C1611" s="73" t="s">
        <v>3596</v>
      </c>
      <c r="D1611" s="73" t="s">
        <v>1676</v>
      </c>
      <c r="E1611" s="78" t="s">
        <v>849</v>
      </c>
      <c r="F1611" s="78" t="s">
        <v>407</v>
      </c>
      <c r="G1611" s="78" t="s">
        <v>44</v>
      </c>
      <c r="H1611" s="78" t="s">
        <v>45</v>
      </c>
      <c r="I1611" s="78" t="s">
        <v>53</v>
      </c>
      <c r="J1611" s="78" t="s">
        <v>62</v>
      </c>
    </row>
    <row r="1612" spans="1:10" s="125" customFormat="1" x14ac:dyDescent="0.2">
      <c r="A1612" s="63" t="s">
        <v>3601</v>
      </c>
      <c r="B1612" s="80" t="s">
        <v>3602</v>
      </c>
      <c r="C1612" s="73" t="s">
        <v>3603</v>
      </c>
      <c r="D1612" s="73" t="s">
        <v>1676</v>
      </c>
      <c r="E1612" s="74" t="s">
        <v>96</v>
      </c>
      <c r="F1612" s="74" t="s">
        <v>129</v>
      </c>
      <c r="G1612" s="74" t="s">
        <v>44</v>
      </c>
      <c r="H1612" s="74" t="s">
        <v>45</v>
      </c>
      <c r="I1612" s="74" t="s">
        <v>53</v>
      </c>
      <c r="J1612" s="74" t="s">
        <v>54</v>
      </c>
    </row>
    <row r="1613" spans="1:10" s="86" customFormat="1" x14ac:dyDescent="0.2">
      <c r="A1613" s="69" t="s">
        <v>3604</v>
      </c>
      <c r="B1613" s="80" t="s">
        <v>3605</v>
      </c>
      <c r="C1613" s="73" t="s">
        <v>3603</v>
      </c>
      <c r="D1613" s="73" t="s">
        <v>1676</v>
      </c>
      <c r="E1613" s="78" t="s">
        <v>96</v>
      </c>
      <c r="F1613" s="78" t="s">
        <v>96</v>
      </c>
      <c r="G1613" s="78" t="s">
        <v>44</v>
      </c>
      <c r="H1613" s="78" t="s">
        <v>45</v>
      </c>
      <c r="I1613" s="78" t="s">
        <v>46</v>
      </c>
      <c r="J1613" s="78" t="s">
        <v>47</v>
      </c>
    </row>
    <row r="1614" spans="1:10" s="46" customFormat="1" x14ac:dyDescent="0.2">
      <c r="A1614" s="63" t="s">
        <v>3606</v>
      </c>
      <c r="B1614" s="80" t="s">
        <v>3607</v>
      </c>
      <c r="C1614" s="73" t="s">
        <v>3603</v>
      </c>
      <c r="D1614" s="73" t="s">
        <v>1676</v>
      </c>
      <c r="E1614" s="74" t="s">
        <v>96</v>
      </c>
      <c r="F1614" s="74" t="s">
        <v>129</v>
      </c>
      <c r="G1614" s="74" t="s">
        <v>44</v>
      </c>
      <c r="H1614" s="74" t="s">
        <v>45</v>
      </c>
      <c r="I1614" s="74" t="s">
        <v>53</v>
      </c>
      <c r="J1614" s="74" t="s">
        <v>62</v>
      </c>
    </row>
    <row r="1615" spans="1:10" s="86" customFormat="1" x14ac:dyDescent="0.2">
      <c r="A1615" s="63" t="s">
        <v>3608</v>
      </c>
      <c r="B1615" s="67"/>
      <c r="C1615" s="71" t="s">
        <v>3609</v>
      </c>
      <c r="D1615" s="71" t="s">
        <v>89</v>
      </c>
      <c r="E1615" s="58" t="s">
        <v>459</v>
      </c>
      <c r="F1615" s="58" t="s">
        <v>460</v>
      </c>
      <c r="G1615" s="58" t="s">
        <v>79</v>
      </c>
      <c r="H1615" s="57" t="s">
        <v>80</v>
      </c>
      <c r="I1615" s="58" t="s">
        <v>140</v>
      </c>
      <c r="J1615" s="58" t="s">
        <v>82</v>
      </c>
    </row>
    <row r="1616" spans="1:10" s="59" customFormat="1" x14ac:dyDescent="0.2">
      <c r="A1616" s="698" t="s">
        <v>3610</v>
      </c>
      <c r="B1616" s="123"/>
      <c r="C1616" s="91" t="s">
        <v>3611</v>
      </c>
      <c r="D1616" s="91" t="s">
        <v>567</v>
      </c>
      <c r="E1616" s="212" t="s">
        <v>529</v>
      </c>
      <c r="F1616" s="85" t="s">
        <v>529</v>
      </c>
      <c r="G1616" s="212" t="s">
        <v>44</v>
      </c>
      <c r="H1616" s="747" t="s">
        <v>45</v>
      </c>
      <c r="I1616" s="212" t="s">
        <v>46</v>
      </c>
      <c r="J1616" s="212" t="s">
        <v>47</v>
      </c>
    </row>
    <row r="1617" spans="1:10" s="59" customFormat="1" x14ac:dyDescent="0.2">
      <c r="A1617" s="63" t="s">
        <v>3612</v>
      </c>
      <c r="B1617" s="80"/>
      <c r="C1617" s="71" t="s">
        <v>3613</v>
      </c>
      <c r="D1617" s="71" t="s">
        <v>89</v>
      </c>
      <c r="E1617" s="58" t="s">
        <v>474</v>
      </c>
      <c r="F1617" s="58" t="s">
        <v>895</v>
      </c>
      <c r="G1617" s="58" t="s">
        <v>79</v>
      </c>
      <c r="H1617" s="57" t="s">
        <v>80</v>
      </c>
      <c r="I1617" s="58" t="s">
        <v>134</v>
      </c>
      <c r="J1617" s="58" t="s">
        <v>82</v>
      </c>
    </row>
    <row r="1618" spans="1:10" s="59" customFormat="1" x14ac:dyDescent="0.2">
      <c r="A1618" s="65" t="s">
        <v>3614</v>
      </c>
      <c r="B1618" s="80"/>
      <c r="C1618" s="91" t="s">
        <v>3615</v>
      </c>
      <c r="D1618" s="91" t="s">
        <v>3616</v>
      </c>
      <c r="E1618" s="85" t="s">
        <v>3617</v>
      </c>
      <c r="F1618" s="85"/>
      <c r="G1618" s="58" t="s">
        <v>92</v>
      </c>
      <c r="H1618" s="57" t="s">
        <v>80</v>
      </c>
      <c r="I1618" s="85" t="s">
        <v>140</v>
      </c>
      <c r="J1618" s="85" t="s">
        <v>82</v>
      </c>
    </row>
    <row r="1619" spans="1:10" s="59" customFormat="1" x14ac:dyDescent="0.2">
      <c r="A1619" s="132" t="s">
        <v>3618</v>
      </c>
      <c r="B1619" s="80"/>
      <c r="C1619" s="91" t="s">
        <v>3615</v>
      </c>
      <c r="D1619" s="91" t="s">
        <v>3616</v>
      </c>
      <c r="E1619" s="85" t="s">
        <v>3617</v>
      </c>
      <c r="F1619" s="85"/>
      <c r="G1619" s="79" t="s">
        <v>92</v>
      </c>
      <c r="H1619" s="552" t="s">
        <v>80</v>
      </c>
      <c r="I1619" s="212" t="s">
        <v>140</v>
      </c>
      <c r="J1619" s="212" t="s">
        <v>245</v>
      </c>
    </row>
    <row r="1620" spans="1:10" s="59" customFormat="1" x14ac:dyDescent="0.2">
      <c r="A1620" s="65" t="s">
        <v>3619</v>
      </c>
      <c r="B1620" s="80"/>
      <c r="C1620" s="91" t="s">
        <v>3615</v>
      </c>
      <c r="D1620" s="91" t="s">
        <v>3616</v>
      </c>
      <c r="E1620" s="85" t="s">
        <v>3617</v>
      </c>
      <c r="F1620" s="85"/>
      <c r="G1620" s="58" t="s">
        <v>92</v>
      </c>
      <c r="H1620" s="57" t="s">
        <v>80</v>
      </c>
      <c r="I1620" s="61" t="s">
        <v>140</v>
      </c>
      <c r="J1620" s="61" t="s">
        <v>245</v>
      </c>
    </row>
    <row r="1621" spans="1:10" s="86" customFormat="1" x14ac:dyDescent="0.2">
      <c r="A1621" s="64" t="s">
        <v>3362</v>
      </c>
      <c r="B1621" s="80" t="s">
        <v>3363</v>
      </c>
      <c r="C1621" s="71" t="s">
        <v>3364</v>
      </c>
      <c r="D1621" s="71" t="s">
        <v>586</v>
      </c>
      <c r="E1621" s="58" t="s">
        <v>3365</v>
      </c>
      <c r="F1621" s="58" t="s">
        <v>3366</v>
      </c>
      <c r="G1621" s="58" t="s">
        <v>44</v>
      </c>
      <c r="H1621" s="58" t="s">
        <v>45</v>
      </c>
      <c r="I1621" s="58" t="s">
        <v>53</v>
      </c>
      <c r="J1621" s="58" t="s">
        <v>54</v>
      </c>
    </row>
    <row r="1622" spans="1:10" s="278" customFormat="1" x14ac:dyDescent="0.2">
      <c r="A1622" s="70" t="s">
        <v>3362</v>
      </c>
      <c r="B1622" s="80"/>
      <c r="C1622" s="72" t="s">
        <v>3620</v>
      </c>
      <c r="D1622" s="72" t="s">
        <v>586</v>
      </c>
      <c r="E1622" s="200" t="s">
        <v>3621</v>
      </c>
      <c r="F1622" s="61" t="s">
        <v>3621</v>
      </c>
      <c r="G1622" s="200" t="s">
        <v>44</v>
      </c>
      <c r="H1622" s="559" t="s">
        <v>45</v>
      </c>
      <c r="I1622" s="200" t="s">
        <v>53</v>
      </c>
      <c r="J1622" s="200" t="s">
        <v>54</v>
      </c>
    </row>
    <row r="1623" spans="1:10" s="125" customFormat="1" x14ac:dyDescent="0.2">
      <c r="A1623" s="68" t="s">
        <v>3622</v>
      </c>
      <c r="B1623" s="80" t="s">
        <v>3623</v>
      </c>
      <c r="C1623" s="71" t="s">
        <v>3624</v>
      </c>
      <c r="D1623" s="71" t="s">
        <v>586</v>
      </c>
      <c r="E1623" s="79" t="s">
        <v>3625</v>
      </c>
      <c r="F1623" s="58" t="s">
        <v>3626</v>
      </c>
      <c r="G1623" s="58" t="s">
        <v>44</v>
      </c>
      <c r="H1623" s="57" t="s">
        <v>45</v>
      </c>
      <c r="I1623" s="58" t="s">
        <v>53</v>
      </c>
      <c r="J1623" s="79" t="s">
        <v>57</v>
      </c>
    </row>
    <row r="1624" spans="1:10" s="128" customFormat="1" x14ac:dyDescent="0.2">
      <c r="A1624" s="64" t="s">
        <v>3627</v>
      </c>
      <c r="B1624" s="80" t="s">
        <v>3628</v>
      </c>
      <c r="C1624" s="73" t="s">
        <v>3364</v>
      </c>
      <c r="D1624" s="73" t="s">
        <v>586</v>
      </c>
      <c r="E1624" s="74" t="s">
        <v>3365</v>
      </c>
      <c r="F1624" s="74" t="s">
        <v>3365</v>
      </c>
      <c r="G1624" s="74" t="s">
        <v>44</v>
      </c>
      <c r="H1624" s="74" t="s">
        <v>45</v>
      </c>
      <c r="I1624" s="74" t="s">
        <v>46</v>
      </c>
      <c r="J1624" s="78" t="s">
        <v>47</v>
      </c>
    </row>
    <row r="1625" spans="1:10" s="125" customFormat="1" x14ac:dyDescent="0.2">
      <c r="A1625" s="66" t="s">
        <v>3627</v>
      </c>
      <c r="B1625" s="80" t="s">
        <v>3628</v>
      </c>
      <c r="C1625" s="72" t="s">
        <v>3364</v>
      </c>
      <c r="D1625" s="72" t="s">
        <v>586</v>
      </c>
      <c r="E1625" s="61" t="s">
        <v>3365</v>
      </c>
      <c r="F1625" s="61" t="s">
        <v>3365</v>
      </c>
      <c r="G1625" s="61" t="s">
        <v>44</v>
      </c>
      <c r="H1625" s="61" t="s">
        <v>45</v>
      </c>
      <c r="I1625" s="61" t="s">
        <v>46</v>
      </c>
      <c r="J1625" s="200" t="s">
        <v>47</v>
      </c>
    </row>
    <row r="1626" spans="1:10" s="128" customFormat="1" x14ac:dyDescent="0.2">
      <c r="A1626" s="64" t="s">
        <v>3629</v>
      </c>
      <c r="B1626" s="67"/>
      <c r="C1626" s="71" t="s">
        <v>3630</v>
      </c>
      <c r="D1626" s="71" t="s">
        <v>1129</v>
      </c>
      <c r="E1626" s="58" t="s">
        <v>3228</v>
      </c>
      <c r="F1626" s="58" t="s">
        <v>3228</v>
      </c>
      <c r="G1626" s="58" t="s">
        <v>44</v>
      </c>
      <c r="H1626" s="57" t="s">
        <v>45</v>
      </c>
      <c r="I1626" s="58" t="s">
        <v>46</v>
      </c>
      <c r="J1626" s="79" t="s">
        <v>47</v>
      </c>
    </row>
    <row r="1627" spans="1:10" s="46" customFormat="1" x14ac:dyDescent="0.2">
      <c r="A1627" s="64" t="s">
        <v>3631</v>
      </c>
      <c r="B1627" s="67"/>
      <c r="C1627" s="71" t="s">
        <v>3632</v>
      </c>
      <c r="D1627" s="71" t="s">
        <v>1129</v>
      </c>
      <c r="E1627" s="58" t="s">
        <v>3228</v>
      </c>
      <c r="F1627" s="58" t="s">
        <v>3228</v>
      </c>
      <c r="G1627" s="58" t="s">
        <v>44</v>
      </c>
      <c r="H1627" s="57" t="s">
        <v>45</v>
      </c>
      <c r="I1627" s="58" t="s">
        <v>46</v>
      </c>
      <c r="J1627" s="79" t="s">
        <v>47</v>
      </c>
    </row>
    <row r="1628" spans="1:10" s="46" customFormat="1" x14ac:dyDescent="0.2">
      <c r="A1628" s="64" t="s">
        <v>3633</v>
      </c>
      <c r="B1628" s="67"/>
      <c r="C1628" s="71" t="s">
        <v>3634</v>
      </c>
      <c r="D1628" s="71" t="s">
        <v>1129</v>
      </c>
      <c r="E1628" s="58" t="s">
        <v>3228</v>
      </c>
      <c r="F1628" s="58" t="s">
        <v>3228</v>
      </c>
      <c r="G1628" s="58" t="s">
        <v>44</v>
      </c>
      <c r="H1628" s="57" t="s">
        <v>45</v>
      </c>
      <c r="I1628" s="58" t="s">
        <v>46</v>
      </c>
      <c r="J1628" s="79" t="s">
        <v>47</v>
      </c>
    </row>
    <row r="1629" spans="1:10" s="59" customFormat="1" x14ac:dyDescent="0.2">
      <c r="A1629" s="64" t="s">
        <v>3635</v>
      </c>
      <c r="B1629" s="67"/>
      <c r="C1629" s="71" t="s">
        <v>3636</v>
      </c>
      <c r="D1629" s="71" t="s">
        <v>1129</v>
      </c>
      <c r="E1629" s="58" t="s">
        <v>3228</v>
      </c>
      <c r="F1629" s="58" t="s">
        <v>3228</v>
      </c>
      <c r="G1629" s="58" t="s">
        <v>44</v>
      </c>
      <c r="H1629" s="57" t="s">
        <v>45</v>
      </c>
      <c r="I1629" s="58" t="s">
        <v>46</v>
      </c>
      <c r="J1629" s="58" t="s">
        <v>47</v>
      </c>
    </row>
    <row r="1630" spans="1:10" s="59" customFormat="1" x14ac:dyDescent="0.2">
      <c r="A1630" s="66" t="s">
        <v>3637</v>
      </c>
      <c r="B1630" s="80"/>
      <c r="C1630" s="72" t="s">
        <v>3638</v>
      </c>
      <c r="D1630" s="72" t="s">
        <v>128</v>
      </c>
      <c r="E1630" s="61" t="s">
        <v>1428</v>
      </c>
      <c r="F1630" s="61" t="s">
        <v>2155</v>
      </c>
      <c r="G1630" s="61" t="s">
        <v>44</v>
      </c>
      <c r="H1630" s="108" t="s">
        <v>45</v>
      </c>
      <c r="I1630" s="61" t="s">
        <v>67</v>
      </c>
      <c r="J1630" s="61" t="s">
        <v>68</v>
      </c>
    </row>
    <row r="1631" spans="1:10" s="59" customFormat="1" x14ac:dyDescent="0.2">
      <c r="A1631" s="66" t="s">
        <v>3639</v>
      </c>
      <c r="B1631" s="80"/>
      <c r="C1631" s="72" t="s">
        <v>3638</v>
      </c>
      <c r="D1631" s="72" t="s">
        <v>128</v>
      </c>
      <c r="E1631" s="61" t="s">
        <v>1428</v>
      </c>
      <c r="F1631" s="61" t="s">
        <v>2155</v>
      </c>
      <c r="G1631" s="61" t="s">
        <v>44</v>
      </c>
      <c r="H1631" s="108" t="s">
        <v>45</v>
      </c>
      <c r="I1631" s="61" t="s">
        <v>67</v>
      </c>
      <c r="J1631" s="61" t="s">
        <v>268</v>
      </c>
    </row>
    <row r="1632" spans="1:10" s="59" customFormat="1" x14ac:dyDescent="0.2">
      <c r="A1632" s="64" t="s">
        <v>3640</v>
      </c>
      <c r="B1632" s="67"/>
      <c r="C1632" s="71" t="s">
        <v>3638</v>
      </c>
      <c r="D1632" s="71" t="s">
        <v>128</v>
      </c>
      <c r="E1632" s="58" t="s">
        <v>1428</v>
      </c>
      <c r="F1632" s="58" t="s">
        <v>1428</v>
      </c>
      <c r="G1632" s="58" t="s">
        <v>44</v>
      </c>
      <c r="H1632" s="57" t="s">
        <v>45</v>
      </c>
      <c r="I1632" s="58" t="s">
        <v>46</v>
      </c>
      <c r="J1632" s="58" t="s">
        <v>47</v>
      </c>
    </row>
    <row r="1633" spans="1:10" s="86" customFormat="1" x14ac:dyDescent="0.2">
      <c r="A1633" s="84" t="s">
        <v>3641</v>
      </c>
      <c r="B1633" s="123"/>
      <c r="C1633" s="91" t="s">
        <v>3642</v>
      </c>
      <c r="D1633" s="91" t="s">
        <v>89</v>
      </c>
      <c r="E1633" s="85" t="s">
        <v>3643</v>
      </c>
      <c r="F1633" s="85" t="s">
        <v>3644</v>
      </c>
      <c r="G1633" s="85" t="s">
        <v>92</v>
      </c>
      <c r="H1633" s="343" t="s">
        <v>45</v>
      </c>
      <c r="I1633" s="85" t="s">
        <v>53</v>
      </c>
      <c r="J1633" s="85" t="s">
        <v>282</v>
      </c>
    </row>
    <row r="1634" spans="1:10" s="86" customFormat="1" x14ac:dyDescent="0.2">
      <c r="A1634" s="64" t="s">
        <v>3645</v>
      </c>
      <c r="B1634" s="80" t="s">
        <v>3646</v>
      </c>
      <c r="C1634" s="73" t="s">
        <v>3364</v>
      </c>
      <c r="D1634" s="73" t="s">
        <v>586</v>
      </c>
      <c r="E1634" s="74" t="s">
        <v>3365</v>
      </c>
      <c r="F1634" s="74" t="s">
        <v>3366</v>
      </c>
      <c r="G1634" s="74" t="s">
        <v>44</v>
      </c>
      <c r="H1634" s="74" t="s">
        <v>45</v>
      </c>
      <c r="I1634" s="74" t="s">
        <v>53</v>
      </c>
      <c r="J1634" s="74" t="s">
        <v>62</v>
      </c>
    </row>
    <row r="1635" spans="1:10" s="86" customFormat="1" x14ac:dyDescent="0.2">
      <c r="A1635" s="66" t="s">
        <v>3645</v>
      </c>
      <c r="B1635" s="80" t="s">
        <v>3646</v>
      </c>
      <c r="C1635" s="72" t="s">
        <v>3364</v>
      </c>
      <c r="D1635" s="72" t="s">
        <v>586</v>
      </c>
      <c r="E1635" s="61" t="s">
        <v>3365</v>
      </c>
      <c r="F1635" s="61" t="s">
        <v>3366</v>
      </c>
      <c r="G1635" s="61" t="s">
        <v>44</v>
      </c>
      <c r="H1635" s="61" t="s">
        <v>45</v>
      </c>
      <c r="I1635" s="61" t="s">
        <v>53</v>
      </c>
      <c r="J1635" s="61" t="s">
        <v>62</v>
      </c>
    </row>
    <row r="1636" spans="1:10" s="59" customFormat="1" x14ac:dyDescent="0.2">
      <c r="A1636" s="66" t="s">
        <v>3647</v>
      </c>
      <c r="B1636" s="80"/>
      <c r="C1636" s="72" t="s">
        <v>3648</v>
      </c>
      <c r="D1636" s="72" t="s">
        <v>89</v>
      </c>
      <c r="E1636" s="61" t="s">
        <v>133</v>
      </c>
      <c r="F1636" s="61" t="s">
        <v>133</v>
      </c>
      <c r="G1636" s="61" t="s">
        <v>92</v>
      </c>
      <c r="H1636" s="108" t="s">
        <v>45</v>
      </c>
      <c r="I1636" s="61" t="s">
        <v>100</v>
      </c>
      <c r="J1636" s="61" t="s">
        <v>101</v>
      </c>
    </row>
    <row r="1637" spans="1:10" s="59" customFormat="1" x14ac:dyDescent="0.2">
      <c r="A1637" s="66" t="s">
        <v>3649</v>
      </c>
      <c r="B1637" s="80"/>
      <c r="C1637" s="72" t="s">
        <v>3650</v>
      </c>
      <c r="D1637" s="72" t="s">
        <v>89</v>
      </c>
      <c r="E1637" s="61" t="s">
        <v>99</v>
      </c>
      <c r="F1637" s="61" t="s">
        <v>3651</v>
      </c>
      <c r="G1637" s="61" t="s">
        <v>92</v>
      </c>
      <c r="H1637" s="108" t="s">
        <v>45</v>
      </c>
      <c r="I1637" s="61" t="s">
        <v>745</v>
      </c>
      <c r="J1637" s="61" t="s">
        <v>746</v>
      </c>
    </row>
    <row r="1638" spans="1:10" s="59" customFormat="1" x14ac:dyDescent="0.2">
      <c r="A1638" s="66" t="s">
        <v>3652</v>
      </c>
      <c r="B1638" s="80"/>
      <c r="C1638" s="72" t="s">
        <v>3653</v>
      </c>
      <c r="D1638" s="72" t="s">
        <v>89</v>
      </c>
      <c r="E1638" s="61" t="s">
        <v>3654</v>
      </c>
      <c r="F1638" s="61" t="s">
        <v>3655</v>
      </c>
      <c r="G1638" s="61" t="s">
        <v>92</v>
      </c>
      <c r="H1638" s="108" t="s">
        <v>45</v>
      </c>
      <c r="I1638" s="61" t="s">
        <v>745</v>
      </c>
      <c r="J1638" s="61" t="s">
        <v>746</v>
      </c>
    </row>
    <row r="1639" spans="1:10" s="86" customFormat="1" x14ac:dyDescent="0.2">
      <c r="A1639" s="66" t="s">
        <v>3656</v>
      </c>
      <c r="B1639" s="80"/>
      <c r="C1639" s="72" t="s">
        <v>3657</v>
      </c>
      <c r="D1639" s="72" t="s">
        <v>89</v>
      </c>
      <c r="E1639" s="61" t="s">
        <v>3658</v>
      </c>
      <c r="F1639" s="61" t="s">
        <v>2166</v>
      </c>
      <c r="G1639" s="61" t="s">
        <v>92</v>
      </c>
      <c r="H1639" s="108" t="s">
        <v>45</v>
      </c>
      <c r="I1639" s="61" t="s">
        <v>53</v>
      </c>
      <c r="J1639" s="61" t="s">
        <v>282</v>
      </c>
    </row>
    <row r="1640" spans="1:10" s="86" customFormat="1" x14ac:dyDescent="0.2">
      <c r="A1640" s="84" t="s">
        <v>3659</v>
      </c>
      <c r="B1640" s="123"/>
      <c r="C1640" s="635" t="s">
        <v>3660</v>
      </c>
      <c r="D1640" s="91" t="s">
        <v>89</v>
      </c>
      <c r="E1640" s="85" t="s">
        <v>125</v>
      </c>
      <c r="F1640" s="85" t="s">
        <v>1306</v>
      </c>
      <c r="G1640" s="85" t="s">
        <v>92</v>
      </c>
      <c r="H1640" s="343" t="s">
        <v>253</v>
      </c>
      <c r="I1640" s="85" t="s">
        <v>745</v>
      </c>
      <c r="J1640" s="85" t="s">
        <v>746</v>
      </c>
    </row>
    <row r="1641" spans="1:10" s="59" customFormat="1" x14ac:dyDescent="0.2">
      <c r="A1641" s="84" t="s">
        <v>3661</v>
      </c>
      <c r="B1641" s="123"/>
      <c r="C1641" s="635" t="s">
        <v>3660</v>
      </c>
      <c r="D1641" s="91" t="s">
        <v>89</v>
      </c>
      <c r="E1641" s="85" t="s">
        <v>125</v>
      </c>
      <c r="F1641" s="85" t="s">
        <v>1306</v>
      </c>
      <c r="G1641" s="85" t="s">
        <v>531</v>
      </c>
      <c r="H1641" s="343" t="s">
        <v>253</v>
      </c>
      <c r="I1641" s="85" t="s">
        <v>745</v>
      </c>
      <c r="J1641" s="85" t="s">
        <v>746</v>
      </c>
    </row>
    <row r="1642" spans="1:10" s="59" customFormat="1" x14ac:dyDescent="0.2">
      <c r="A1642" s="66" t="s">
        <v>3662</v>
      </c>
      <c r="B1642" s="80"/>
      <c r="C1642" s="72" t="s">
        <v>3663</v>
      </c>
      <c r="D1642" s="72" t="s">
        <v>89</v>
      </c>
      <c r="E1642" s="61" t="s">
        <v>474</v>
      </c>
      <c r="F1642" s="61" t="s">
        <v>472</v>
      </c>
      <c r="G1642" s="61" t="s">
        <v>92</v>
      </c>
      <c r="H1642" s="108" t="s">
        <v>45</v>
      </c>
      <c r="I1642" s="61" t="s">
        <v>53</v>
      </c>
      <c r="J1642" s="61" t="s">
        <v>282</v>
      </c>
    </row>
    <row r="1643" spans="1:10" s="86" customFormat="1" x14ac:dyDescent="0.2">
      <c r="A1643" s="66" t="s">
        <v>3664</v>
      </c>
      <c r="B1643" s="80"/>
      <c r="C1643" s="72" t="s">
        <v>3665</v>
      </c>
      <c r="D1643" s="72" t="s">
        <v>89</v>
      </c>
      <c r="E1643" s="61" t="s">
        <v>316</v>
      </c>
      <c r="F1643" s="61" t="s">
        <v>316</v>
      </c>
      <c r="G1643" s="61" t="s">
        <v>92</v>
      </c>
      <c r="H1643" s="108" t="s">
        <v>45</v>
      </c>
      <c r="I1643" s="61" t="s">
        <v>100</v>
      </c>
      <c r="J1643" s="61" t="s">
        <v>101</v>
      </c>
    </row>
    <row r="1644" spans="1:10" s="59" customFormat="1" x14ac:dyDescent="0.2">
      <c r="A1644" s="84" t="s">
        <v>3666</v>
      </c>
      <c r="B1644" s="123"/>
      <c r="C1644" s="91" t="s">
        <v>3667</v>
      </c>
      <c r="D1644" s="91" t="s">
        <v>89</v>
      </c>
      <c r="E1644" s="85" t="s">
        <v>460</v>
      </c>
      <c r="F1644" s="85" t="s">
        <v>3668</v>
      </c>
      <c r="G1644" s="85" t="s">
        <v>79</v>
      </c>
      <c r="H1644" s="343" t="s">
        <v>80</v>
      </c>
      <c r="I1644" s="85" t="s">
        <v>140</v>
      </c>
      <c r="J1644" s="85" t="s">
        <v>245</v>
      </c>
    </row>
    <row r="1645" spans="1:10" s="59" customFormat="1" x14ac:dyDescent="0.2">
      <c r="A1645" s="69" t="s">
        <v>3669</v>
      </c>
      <c r="B1645" s="80" t="s">
        <v>3670</v>
      </c>
      <c r="C1645" s="73" t="s">
        <v>3671</v>
      </c>
      <c r="D1645" s="73" t="s">
        <v>338</v>
      </c>
      <c r="E1645" s="78" t="s">
        <v>96</v>
      </c>
      <c r="F1645" s="74" t="s">
        <v>96</v>
      </c>
      <c r="G1645" s="78" t="s">
        <v>44</v>
      </c>
      <c r="H1645" s="78" t="s">
        <v>45</v>
      </c>
      <c r="I1645" s="74" t="s">
        <v>46</v>
      </c>
      <c r="J1645" s="78" t="s">
        <v>47</v>
      </c>
    </row>
    <row r="1646" spans="1:10" s="59" customFormat="1" x14ac:dyDescent="0.2">
      <c r="A1646" s="63" t="s">
        <v>3672</v>
      </c>
      <c r="B1646" s="80" t="s">
        <v>3673</v>
      </c>
      <c r="C1646" s="73" t="s">
        <v>3674</v>
      </c>
      <c r="D1646" s="73" t="s">
        <v>3491</v>
      </c>
      <c r="E1646" s="74" t="s">
        <v>1162</v>
      </c>
      <c r="F1646" s="74" t="s">
        <v>1162</v>
      </c>
      <c r="G1646" s="74" t="s">
        <v>44</v>
      </c>
      <c r="H1646" s="74" t="s">
        <v>45</v>
      </c>
      <c r="I1646" s="74" t="s">
        <v>46</v>
      </c>
      <c r="J1646" s="74" t="s">
        <v>47</v>
      </c>
    </row>
    <row r="1647" spans="1:10" s="59" customFormat="1" x14ac:dyDescent="0.2">
      <c r="A1647" s="63" t="s">
        <v>3675</v>
      </c>
      <c r="B1647" s="80" t="s">
        <v>3676</v>
      </c>
      <c r="C1647" s="73" t="s">
        <v>3677</v>
      </c>
      <c r="D1647" s="73" t="s">
        <v>3491</v>
      </c>
      <c r="E1647" s="74" t="s">
        <v>1162</v>
      </c>
      <c r="F1647" s="74" t="s">
        <v>1162</v>
      </c>
      <c r="G1647" s="74" t="s">
        <v>44</v>
      </c>
      <c r="H1647" s="74" t="s">
        <v>45</v>
      </c>
      <c r="I1647" s="74" t="s">
        <v>46</v>
      </c>
      <c r="J1647" s="74" t="s">
        <v>47</v>
      </c>
    </row>
    <row r="1648" spans="1:10" s="45" customFormat="1" x14ac:dyDescent="0.2">
      <c r="A1648" s="470" t="s">
        <v>3678</v>
      </c>
      <c r="B1648" s="80"/>
      <c r="C1648" s="72" t="s">
        <v>3679</v>
      </c>
      <c r="D1648" s="72" t="s">
        <v>314</v>
      </c>
      <c r="E1648" s="61" t="s">
        <v>3680</v>
      </c>
      <c r="F1648" s="61" t="s">
        <v>3681</v>
      </c>
      <c r="G1648" s="61" t="s">
        <v>44</v>
      </c>
      <c r="H1648" s="61" t="s">
        <v>45</v>
      </c>
      <c r="I1648" s="61" t="s">
        <v>46</v>
      </c>
      <c r="J1648" s="61" t="s">
        <v>54</v>
      </c>
    </row>
    <row r="1649" spans="1:10" s="59" customFormat="1" x14ac:dyDescent="0.2">
      <c r="A1649" s="470" t="s">
        <v>3682</v>
      </c>
      <c r="B1649" s="80"/>
      <c r="C1649" s="470" t="s">
        <v>3683</v>
      </c>
      <c r="D1649" s="470" t="s">
        <v>314</v>
      </c>
      <c r="E1649" s="387" t="s">
        <v>132</v>
      </c>
      <c r="F1649" s="387" t="s">
        <v>742</v>
      </c>
      <c r="G1649" s="387" t="s">
        <v>44</v>
      </c>
      <c r="H1649" s="568" t="s">
        <v>45</v>
      </c>
      <c r="I1649" s="387" t="s">
        <v>53</v>
      </c>
      <c r="J1649" s="387" t="s">
        <v>62</v>
      </c>
    </row>
    <row r="1650" spans="1:10" s="59" customFormat="1" x14ac:dyDescent="0.2">
      <c r="A1650" s="889" t="s">
        <v>3684</v>
      </c>
      <c r="B1650" s="80" t="s">
        <v>3685</v>
      </c>
      <c r="C1650" s="73" t="s">
        <v>3686</v>
      </c>
      <c r="D1650" s="73" t="s">
        <v>260</v>
      </c>
      <c r="E1650" s="621" t="s">
        <v>3584</v>
      </c>
      <c r="F1650" s="621" t="s">
        <v>3687</v>
      </c>
      <c r="G1650" s="78" t="s">
        <v>44</v>
      </c>
      <c r="H1650" s="78" t="s">
        <v>45</v>
      </c>
      <c r="I1650" s="78" t="s">
        <v>53</v>
      </c>
      <c r="J1650" s="78" t="s">
        <v>54</v>
      </c>
    </row>
    <row r="1651" spans="1:10" s="59" customFormat="1" x14ac:dyDescent="0.2">
      <c r="A1651" s="889" t="s">
        <v>3688</v>
      </c>
      <c r="B1651" s="80" t="s">
        <v>3689</v>
      </c>
      <c r="C1651" s="73" t="s">
        <v>3690</v>
      </c>
      <c r="D1651" s="73" t="s">
        <v>260</v>
      </c>
      <c r="E1651" s="621" t="s">
        <v>3584</v>
      </c>
      <c r="F1651" s="621" t="s">
        <v>3687</v>
      </c>
      <c r="G1651" s="78" t="s">
        <v>44</v>
      </c>
      <c r="H1651" s="78" t="s">
        <v>45</v>
      </c>
      <c r="I1651" s="78" t="s">
        <v>53</v>
      </c>
      <c r="J1651" s="78" t="s">
        <v>54</v>
      </c>
    </row>
    <row r="1652" spans="1:10" s="59" customFormat="1" x14ac:dyDescent="0.2">
      <c r="A1652" s="84" t="s">
        <v>3691</v>
      </c>
      <c r="B1652" s="80" t="s">
        <v>3692</v>
      </c>
      <c r="C1652" s="73" t="s">
        <v>3693</v>
      </c>
      <c r="D1652" s="73" t="s">
        <v>1511</v>
      </c>
      <c r="E1652" s="74" t="s">
        <v>631</v>
      </c>
      <c r="F1652" s="74" t="s">
        <v>632</v>
      </c>
      <c r="G1652" s="74" t="s">
        <v>44</v>
      </c>
      <c r="H1652" s="74" t="s">
        <v>914</v>
      </c>
      <c r="I1652" s="74" t="s">
        <v>53</v>
      </c>
      <c r="J1652" s="74" t="s">
        <v>54</v>
      </c>
    </row>
    <row r="1653" spans="1:10" s="59" customFormat="1" x14ac:dyDescent="0.2">
      <c r="A1653" s="64" t="s">
        <v>3694</v>
      </c>
      <c r="B1653" s="80" t="s">
        <v>3695</v>
      </c>
      <c r="C1653" s="73" t="s">
        <v>3696</v>
      </c>
      <c r="D1653" s="73" t="s">
        <v>1511</v>
      </c>
      <c r="E1653" s="74" t="s">
        <v>617</v>
      </c>
      <c r="F1653" s="74" t="s">
        <v>530</v>
      </c>
      <c r="G1653" s="74" t="s">
        <v>44</v>
      </c>
      <c r="H1653" s="74" t="s">
        <v>45</v>
      </c>
      <c r="I1653" s="74" t="s">
        <v>53</v>
      </c>
      <c r="J1653" s="74" t="s">
        <v>54</v>
      </c>
    </row>
    <row r="1654" spans="1:10" s="59" customFormat="1" x14ac:dyDescent="0.2">
      <c r="A1654" s="887" t="s">
        <v>3697</v>
      </c>
      <c r="B1654" s="80"/>
      <c r="C1654" s="72" t="s">
        <v>3698</v>
      </c>
      <c r="D1654" s="72" t="s">
        <v>1511</v>
      </c>
      <c r="E1654" s="678" t="s">
        <v>631</v>
      </c>
      <c r="F1654" s="678" t="s">
        <v>631</v>
      </c>
      <c r="G1654" s="200" t="s">
        <v>44</v>
      </c>
      <c r="H1654" s="559" t="s">
        <v>45</v>
      </c>
      <c r="I1654" s="200" t="s">
        <v>46</v>
      </c>
      <c r="J1654" s="200"/>
    </row>
    <row r="1655" spans="1:10" s="86" customFormat="1" x14ac:dyDescent="0.2">
      <c r="A1655" s="84" t="s">
        <v>3699</v>
      </c>
      <c r="B1655" s="80" t="s">
        <v>3700</v>
      </c>
      <c r="C1655" s="73" t="s">
        <v>3701</v>
      </c>
      <c r="D1655" s="73" t="s">
        <v>1511</v>
      </c>
      <c r="E1655" s="74" t="s">
        <v>631</v>
      </c>
      <c r="F1655" s="74" t="s">
        <v>632</v>
      </c>
      <c r="G1655" s="74" t="s">
        <v>44</v>
      </c>
      <c r="H1655" s="74" t="s">
        <v>914</v>
      </c>
      <c r="I1655" s="74" t="s">
        <v>53</v>
      </c>
      <c r="J1655" s="74" t="s">
        <v>54</v>
      </c>
    </row>
    <row r="1656" spans="1:10" s="59" customFormat="1" x14ac:dyDescent="0.2">
      <c r="A1656" s="64" t="s">
        <v>3702</v>
      </c>
      <c r="B1656" s="80" t="s">
        <v>3703</v>
      </c>
      <c r="C1656" s="73" t="s">
        <v>3701</v>
      </c>
      <c r="D1656" s="73" t="s">
        <v>1511</v>
      </c>
      <c r="E1656" s="621" t="s">
        <v>3704</v>
      </c>
      <c r="F1656" s="621" t="s">
        <v>632</v>
      </c>
      <c r="G1656" s="78" t="s">
        <v>44</v>
      </c>
      <c r="H1656" s="78" t="s">
        <v>45</v>
      </c>
      <c r="I1656" s="78" t="s">
        <v>53</v>
      </c>
      <c r="J1656" s="78" t="s">
        <v>54</v>
      </c>
    </row>
    <row r="1657" spans="1:10" s="59" customFormat="1" x14ac:dyDescent="0.2">
      <c r="A1657" s="84" t="s">
        <v>3705</v>
      </c>
      <c r="B1657" s="80" t="s">
        <v>3706</v>
      </c>
      <c r="C1657" s="73" t="s">
        <v>3707</v>
      </c>
      <c r="D1657" s="73" t="s">
        <v>1511</v>
      </c>
      <c r="E1657" s="74" t="s">
        <v>631</v>
      </c>
      <c r="F1657" s="74" t="s">
        <v>632</v>
      </c>
      <c r="G1657" s="74" t="s">
        <v>44</v>
      </c>
      <c r="H1657" s="74" t="s">
        <v>914</v>
      </c>
      <c r="I1657" s="74" t="s">
        <v>53</v>
      </c>
      <c r="J1657" s="74" t="s">
        <v>54</v>
      </c>
    </row>
    <row r="1658" spans="1:10" s="59" customFormat="1" x14ac:dyDescent="0.2">
      <c r="A1658" s="64" t="s">
        <v>3708</v>
      </c>
      <c r="B1658" s="80" t="s">
        <v>3709</v>
      </c>
      <c r="C1658" s="73" t="s">
        <v>3707</v>
      </c>
      <c r="D1658" s="73" t="s">
        <v>1511</v>
      </c>
      <c r="E1658" s="621" t="s">
        <v>3704</v>
      </c>
      <c r="F1658" s="621" t="s">
        <v>632</v>
      </c>
      <c r="G1658" s="78" t="s">
        <v>44</v>
      </c>
      <c r="H1658" s="78" t="s">
        <v>45</v>
      </c>
      <c r="I1658" s="78" t="s">
        <v>53</v>
      </c>
      <c r="J1658" s="78" t="s">
        <v>54</v>
      </c>
    </row>
    <row r="1659" spans="1:10" s="59" customFormat="1" x14ac:dyDescent="0.2">
      <c r="A1659" s="84" t="s">
        <v>3710</v>
      </c>
      <c r="B1659" s="80" t="s">
        <v>3711</v>
      </c>
      <c r="C1659" s="73" t="s">
        <v>3712</v>
      </c>
      <c r="D1659" s="73" t="s">
        <v>1511</v>
      </c>
      <c r="E1659" s="74" t="s">
        <v>631</v>
      </c>
      <c r="F1659" s="74" t="s">
        <v>632</v>
      </c>
      <c r="G1659" s="74" t="s">
        <v>44</v>
      </c>
      <c r="H1659" s="74" t="s">
        <v>914</v>
      </c>
      <c r="I1659" s="74" t="s">
        <v>53</v>
      </c>
      <c r="J1659" s="74" t="s">
        <v>54</v>
      </c>
    </row>
    <row r="1660" spans="1:10" s="59" customFormat="1" x14ac:dyDescent="0.2">
      <c r="A1660" s="64" t="s">
        <v>3713</v>
      </c>
      <c r="B1660" s="80" t="s">
        <v>3714</v>
      </c>
      <c r="C1660" s="73" t="s">
        <v>3712</v>
      </c>
      <c r="D1660" s="73" t="s">
        <v>1511</v>
      </c>
      <c r="E1660" s="621" t="s">
        <v>3704</v>
      </c>
      <c r="F1660" s="621" t="s">
        <v>632</v>
      </c>
      <c r="G1660" s="78" t="s">
        <v>44</v>
      </c>
      <c r="H1660" s="74" t="s">
        <v>45</v>
      </c>
      <c r="I1660" s="74" t="s">
        <v>53</v>
      </c>
      <c r="J1660" s="74" t="s">
        <v>54</v>
      </c>
    </row>
    <row r="1661" spans="1:10" s="59" customFormat="1" x14ac:dyDescent="0.2">
      <c r="A1661" s="84" t="s">
        <v>3715</v>
      </c>
      <c r="B1661" s="80" t="s">
        <v>3716</v>
      </c>
      <c r="C1661" s="73" t="s">
        <v>3717</v>
      </c>
      <c r="D1661" s="73" t="s">
        <v>1511</v>
      </c>
      <c r="E1661" s="74" t="s">
        <v>631</v>
      </c>
      <c r="F1661" s="74" t="s">
        <v>632</v>
      </c>
      <c r="G1661" s="74" t="s">
        <v>44</v>
      </c>
      <c r="H1661" s="74" t="s">
        <v>914</v>
      </c>
      <c r="I1661" s="74" t="s">
        <v>53</v>
      </c>
      <c r="J1661" s="74" t="s">
        <v>54</v>
      </c>
    </row>
    <row r="1662" spans="1:10" s="86" customFormat="1" x14ac:dyDescent="0.2">
      <c r="A1662" s="64" t="s">
        <v>3718</v>
      </c>
      <c r="B1662" s="80" t="s">
        <v>3719</v>
      </c>
      <c r="C1662" s="73" t="s">
        <v>3717</v>
      </c>
      <c r="D1662" s="73" t="s">
        <v>1511</v>
      </c>
      <c r="E1662" s="621" t="s">
        <v>3704</v>
      </c>
      <c r="F1662" s="621" t="s">
        <v>632</v>
      </c>
      <c r="G1662" s="78" t="s">
        <v>44</v>
      </c>
      <c r="H1662" s="74" t="s">
        <v>45</v>
      </c>
      <c r="I1662" s="78" t="s">
        <v>53</v>
      </c>
      <c r="J1662" s="78" t="s">
        <v>54</v>
      </c>
    </row>
    <row r="1663" spans="1:10" s="59" customFormat="1" x14ac:dyDescent="0.2">
      <c r="A1663" s="84" t="s">
        <v>3720</v>
      </c>
      <c r="B1663" s="80" t="s">
        <v>3721</v>
      </c>
      <c r="C1663" s="73" t="s">
        <v>3722</v>
      </c>
      <c r="D1663" s="73" t="s">
        <v>1511</v>
      </c>
      <c r="E1663" s="74" t="s">
        <v>631</v>
      </c>
      <c r="F1663" s="74" t="s">
        <v>632</v>
      </c>
      <c r="G1663" s="74" t="s">
        <v>44</v>
      </c>
      <c r="H1663" s="74" t="s">
        <v>914</v>
      </c>
      <c r="I1663" s="74" t="s">
        <v>53</v>
      </c>
      <c r="J1663" s="74" t="s">
        <v>54</v>
      </c>
    </row>
    <row r="1664" spans="1:10" s="86" customFormat="1" x14ac:dyDescent="0.2">
      <c r="A1664" s="64" t="s">
        <v>3723</v>
      </c>
      <c r="B1664" s="80" t="s">
        <v>3724</v>
      </c>
      <c r="C1664" s="73" t="s">
        <v>3722</v>
      </c>
      <c r="D1664" s="73" t="s">
        <v>1511</v>
      </c>
      <c r="E1664" s="74" t="s">
        <v>3704</v>
      </c>
      <c r="F1664" s="74" t="s">
        <v>632</v>
      </c>
      <c r="G1664" s="74" t="s">
        <v>44</v>
      </c>
      <c r="H1664" s="74" t="s">
        <v>45</v>
      </c>
      <c r="I1664" s="74" t="s">
        <v>53</v>
      </c>
      <c r="J1664" s="74" t="s">
        <v>54</v>
      </c>
    </row>
    <row r="1665" spans="1:10" s="110" customFormat="1" x14ac:dyDescent="0.2">
      <c r="A1665" s="63" t="s">
        <v>3725</v>
      </c>
      <c r="B1665" s="80" t="s">
        <v>3726</v>
      </c>
      <c r="C1665" s="73" t="s">
        <v>3727</v>
      </c>
      <c r="D1665" s="73" t="s">
        <v>729</v>
      </c>
      <c r="E1665" s="621" t="s">
        <v>125</v>
      </c>
      <c r="F1665" s="621" t="s">
        <v>988</v>
      </c>
      <c r="G1665" s="74" t="s">
        <v>44</v>
      </c>
      <c r="H1665" s="74" t="s">
        <v>45</v>
      </c>
      <c r="I1665" s="74" t="s">
        <v>53</v>
      </c>
      <c r="J1665" s="74" t="s">
        <v>54</v>
      </c>
    </row>
    <row r="1666" spans="1:10" s="659" customFormat="1" x14ac:dyDescent="0.2">
      <c r="A1666" s="505" t="s">
        <v>3728</v>
      </c>
      <c r="B1666" s="123"/>
      <c r="C1666" s="91" t="s">
        <v>3727</v>
      </c>
      <c r="D1666" s="91" t="s">
        <v>729</v>
      </c>
      <c r="E1666" s="753" t="s">
        <v>125</v>
      </c>
      <c r="F1666" s="753" t="s">
        <v>125</v>
      </c>
      <c r="G1666" s="85" t="s">
        <v>44</v>
      </c>
      <c r="H1666" s="85" t="s">
        <v>45</v>
      </c>
      <c r="I1666" s="85" t="s">
        <v>46</v>
      </c>
      <c r="J1666" s="85" t="s">
        <v>47</v>
      </c>
    </row>
    <row r="1667" spans="1:10" s="86" customFormat="1" x14ac:dyDescent="0.2">
      <c r="A1667" s="63" t="s">
        <v>3729</v>
      </c>
      <c r="B1667" s="80" t="s">
        <v>3730</v>
      </c>
      <c r="C1667" s="73" t="s">
        <v>3731</v>
      </c>
      <c r="D1667" s="73" t="s">
        <v>729</v>
      </c>
      <c r="E1667" s="621" t="s">
        <v>125</v>
      </c>
      <c r="F1667" s="621" t="s">
        <v>988</v>
      </c>
      <c r="G1667" s="74" t="s">
        <v>44</v>
      </c>
      <c r="H1667" s="78" t="s">
        <v>45</v>
      </c>
      <c r="I1667" s="74" t="s">
        <v>53</v>
      </c>
      <c r="J1667" s="74" t="s">
        <v>54</v>
      </c>
    </row>
    <row r="1668" spans="1:10" s="59" customFormat="1" x14ac:dyDescent="0.2">
      <c r="A1668" s="505" t="s">
        <v>3732</v>
      </c>
      <c r="B1668" s="123"/>
      <c r="C1668" s="91" t="s">
        <v>3731</v>
      </c>
      <c r="D1668" s="91" t="s">
        <v>729</v>
      </c>
      <c r="E1668" s="753" t="s">
        <v>125</v>
      </c>
      <c r="F1668" s="753" t="s">
        <v>125</v>
      </c>
      <c r="G1668" s="85" t="s">
        <v>44</v>
      </c>
      <c r="H1668" s="212" t="s">
        <v>45</v>
      </c>
      <c r="I1668" s="85" t="s">
        <v>46</v>
      </c>
      <c r="J1668" s="85" t="s">
        <v>47</v>
      </c>
    </row>
    <row r="1669" spans="1:10" s="125" customFormat="1" x14ac:dyDescent="0.2">
      <c r="A1669" s="64" t="s">
        <v>3733</v>
      </c>
      <c r="B1669" s="80" t="s">
        <v>3734</v>
      </c>
      <c r="C1669" s="73" t="s">
        <v>3735</v>
      </c>
      <c r="D1669" s="73" t="s">
        <v>271</v>
      </c>
      <c r="E1669" s="74" t="s">
        <v>617</v>
      </c>
      <c r="F1669" s="74" t="s">
        <v>530</v>
      </c>
      <c r="G1669" s="74" t="s">
        <v>44</v>
      </c>
      <c r="H1669" s="74" t="s">
        <v>45</v>
      </c>
      <c r="I1669" s="74" t="s">
        <v>53</v>
      </c>
      <c r="J1669" s="74" t="s">
        <v>54</v>
      </c>
    </row>
    <row r="1670" spans="1:10" s="59" customFormat="1" x14ac:dyDescent="0.2">
      <c r="A1670" s="114" t="s">
        <v>3736</v>
      </c>
      <c r="B1670" s="80" t="s">
        <v>3737</v>
      </c>
      <c r="C1670" s="113" t="s">
        <v>3738</v>
      </c>
      <c r="D1670" s="113" t="s">
        <v>85</v>
      </c>
      <c r="E1670" s="111" t="s">
        <v>947</v>
      </c>
      <c r="F1670" s="111" t="s">
        <v>947</v>
      </c>
      <c r="G1670" s="111" t="s">
        <v>44</v>
      </c>
      <c r="H1670" s="111" t="s">
        <v>45</v>
      </c>
      <c r="I1670" s="111" t="s">
        <v>46</v>
      </c>
      <c r="J1670" s="111" t="s">
        <v>47</v>
      </c>
    </row>
    <row r="1671" spans="1:10" s="59" customFormat="1" x14ac:dyDescent="0.2">
      <c r="A1671" s="64" t="s">
        <v>3739</v>
      </c>
      <c r="B1671" s="80"/>
      <c r="C1671" s="197" t="s">
        <v>3740</v>
      </c>
      <c r="D1671" s="197" t="s">
        <v>85</v>
      </c>
      <c r="E1671" s="878" t="s">
        <v>514</v>
      </c>
      <c r="F1671" s="878" t="s">
        <v>514</v>
      </c>
      <c r="G1671" s="316" t="s">
        <v>44</v>
      </c>
      <c r="H1671" s="316" t="s">
        <v>45</v>
      </c>
      <c r="I1671" s="316" t="s">
        <v>46</v>
      </c>
      <c r="J1671" s="316" t="s">
        <v>47</v>
      </c>
    </row>
    <row r="1672" spans="1:10" s="59" customFormat="1" x14ac:dyDescent="0.2">
      <c r="A1672" s="737" t="s">
        <v>3741</v>
      </c>
      <c r="B1672" s="738"/>
      <c r="C1672" s="739" t="s">
        <v>3742</v>
      </c>
      <c r="D1672" s="739"/>
      <c r="E1672" s="916"/>
      <c r="F1672" s="916"/>
      <c r="G1672" s="737" t="s">
        <v>92</v>
      </c>
      <c r="H1672" s="923"/>
      <c r="I1672" s="737"/>
      <c r="J1672" s="737"/>
    </row>
    <row r="1673" spans="1:10" s="59" customFormat="1" x14ac:dyDescent="0.2">
      <c r="A1673" s="66"/>
      <c r="B1673" s="80"/>
      <c r="C1673" s="72" t="s">
        <v>3743</v>
      </c>
      <c r="D1673" s="72" t="s">
        <v>42</v>
      </c>
      <c r="E1673" s="678" t="s">
        <v>1912</v>
      </c>
      <c r="F1673" s="678" t="s">
        <v>119</v>
      </c>
      <c r="G1673" s="61" t="s">
        <v>44</v>
      </c>
      <c r="H1673" s="559" t="s">
        <v>253</v>
      </c>
      <c r="I1673" s="61" t="s">
        <v>254</v>
      </c>
      <c r="J1673" s="61" t="s">
        <v>255</v>
      </c>
    </row>
    <row r="1674" spans="1:10" s="59" customFormat="1" x14ac:dyDescent="0.2">
      <c r="A1674" s="112" t="s">
        <v>3744</v>
      </c>
      <c r="B1674" s="80" t="s">
        <v>3745</v>
      </c>
      <c r="C1674" s="112" t="s">
        <v>3746</v>
      </c>
      <c r="D1674" s="113" t="s">
        <v>350</v>
      </c>
      <c r="E1674" s="117" t="s">
        <v>1912</v>
      </c>
      <c r="F1674" s="117" t="s">
        <v>1912</v>
      </c>
      <c r="G1674" s="117" t="s">
        <v>44</v>
      </c>
      <c r="H1674" s="117" t="s">
        <v>45</v>
      </c>
      <c r="I1674" s="117" t="s">
        <v>46</v>
      </c>
      <c r="J1674" s="117" t="s">
        <v>47</v>
      </c>
    </row>
    <row r="1675" spans="1:10" s="167" customFormat="1" x14ac:dyDescent="0.2">
      <c r="A1675" s="118" t="s">
        <v>3747</v>
      </c>
      <c r="B1675" s="80"/>
      <c r="C1675" s="118" t="s">
        <v>3746</v>
      </c>
      <c r="D1675" s="109" t="s">
        <v>350</v>
      </c>
      <c r="E1675" s="185" t="s">
        <v>1912</v>
      </c>
      <c r="F1675" s="185" t="s">
        <v>240</v>
      </c>
      <c r="G1675" s="185" t="s">
        <v>92</v>
      </c>
      <c r="H1675" s="185" t="s">
        <v>80</v>
      </c>
      <c r="I1675" s="185" t="s">
        <v>140</v>
      </c>
      <c r="J1675" s="185" t="s">
        <v>82</v>
      </c>
    </row>
    <row r="1676" spans="1:10" s="59" customFormat="1" x14ac:dyDescent="0.2">
      <c r="A1676" s="118" t="s">
        <v>3748</v>
      </c>
      <c r="B1676" s="80"/>
      <c r="C1676" s="118" t="s">
        <v>3746</v>
      </c>
      <c r="D1676" s="109" t="s">
        <v>350</v>
      </c>
      <c r="E1676" s="914" t="s">
        <v>1912</v>
      </c>
      <c r="F1676" s="914" t="s">
        <v>240</v>
      </c>
      <c r="G1676" s="185" t="s">
        <v>92</v>
      </c>
      <c r="H1676" s="945" t="s">
        <v>80</v>
      </c>
      <c r="I1676" s="185" t="s">
        <v>140</v>
      </c>
      <c r="J1676" s="185" t="s">
        <v>245</v>
      </c>
    </row>
    <row r="1677" spans="1:10" s="86" customFormat="1" x14ac:dyDescent="0.2">
      <c r="A1677" s="199" t="s">
        <v>3749</v>
      </c>
      <c r="B1677" s="80"/>
      <c r="C1677" s="199" t="s">
        <v>3746</v>
      </c>
      <c r="D1677" s="201" t="s">
        <v>350</v>
      </c>
      <c r="E1677" s="131" t="s">
        <v>1912</v>
      </c>
      <c r="F1677" s="131" t="s">
        <v>1912</v>
      </c>
      <c r="G1677" s="131" t="s">
        <v>44</v>
      </c>
      <c r="H1677" s="131" t="s">
        <v>45</v>
      </c>
      <c r="I1677" s="131" t="s">
        <v>46</v>
      </c>
      <c r="J1677" s="131" t="s">
        <v>47</v>
      </c>
    </row>
    <row r="1678" spans="1:10" s="59" customFormat="1" x14ac:dyDescent="0.2">
      <c r="A1678" s="303" t="s">
        <v>3750</v>
      </c>
      <c r="B1678" s="80"/>
      <c r="C1678" s="303" t="s">
        <v>3751</v>
      </c>
      <c r="D1678" s="109" t="s">
        <v>350</v>
      </c>
      <c r="E1678" s="185" t="s">
        <v>1912</v>
      </c>
      <c r="F1678" s="185" t="s">
        <v>120</v>
      </c>
      <c r="G1678" s="185" t="s">
        <v>44</v>
      </c>
      <c r="H1678" s="108" t="s">
        <v>45</v>
      </c>
      <c r="I1678" s="185" t="s">
        <v>1348</v>
      </c>
      <c r="J1678" s="61" t="s">
        <v>54</v>
      </c>
    </row>
    <row r="1679" spans="1:10" s="59" customFormat="1" x14ac:dyDescent="0.2">
      <c r="A1679" s="754" t="s">
        <v>3749</v>
      </c>
      <c r="B1679" s="755"/>
      <c r="C1679" s="754" t="s">
        <v>3751</v>
      </c>
      <c r="D1679" s="756" t="s">
        <v>350</v>
      </c>
      <c r="E1679" s="960" t="s">
        <v>1912</v>
      </c>
      <c r="F1679" s="960" t="s">
        <v>1912</v>
      </c>
      <c r="G1679" s="757" t="s">
        <v>44</v>
      </c>
      <c r="H1679" s="963" t="s">
        <v>45</v>
      </c>
      <c r="I1679" s="757" t="s">
        <v>254</v>
      </c>
      <c r="J1679" s="758" t="s">
        <v>47</v>
      </c>
    </row>
    <row r="1680" spans="1:10" s="59" customFormat="1" x14ac:dyDescent="0.2">
      <c r="A1680" s="303" t="s">
        <v>3752</v>
      </c>
      <c r="B1680" s="80"/>
      <c r="C1680" s="303" t="s">
        <v>3751</v>
      </c>
      <c r="D1680" s="109" t="s">
        <v>350</v>
      </c>
      <c r="E1680" s="914" t="s">
        <v>1912</v>
      </c>
      <c r="F1680" s="914" t="s">
        <v>120</v>
      </c>
      <c r="G1680" s="185" t="s">
        <v>44</v>
      </c>
      <c r="H1680" s="108" t="s">
        <v>45</v>
      </c>
      <c r="I1680" s="185" t="s">
        <v>1351</v>
      </c>
      <c r="J1680" s="61" t="s">
        <v>62</v>
      </c>
    </row>
    <row r="1681" spans="1:10" s="86" customFormat="1" x14ac:dyDescent="0.2">
      <c r="A1681" s="303" t="s">
        <v>3753</v>
      </c>
      <c r="B1681" s="80"/>
      <c r="C1681" s="303" t="s">
        <v>3754</v>
      </c>
      <c r="D1681" s="109" t="s">
        <v>350</v>
      </c>
      <c r="E1681" s="914" t="s">
        <v>1912</v>
      </c>
      <c r="F1681" s="914" t="s">
        <v>1912</v>
      </c>
      <c r="G1681" s="196" t="s">
        <v>92</v>
      </c>
      <c r="H1681" s="61" t="s">
        <v>172</v>
      </c>
      <c r="I1681" s="196" t="s">
        <v>173</v>
      </c>
      <c r="J1681" s="196" t="s">
        <v>174</v>
      </c>
    </row>
    <row r="1682" spans="1:10" s="86" customFormat="1" x14ac:dyDescent="0.2">
      <c r="A1682" s="123" t="s">
        <v>3755</v>
      </c>
      <c r="B1682" s="123"/>
      <c r="C1682" s="91" t="s">
        <v>3756</v>
      </c>
      <c r="D1682" s="91" t="s">
        <v>886</v>
      </c>
      <c r="E1682" s="753" t="s">
        <v>646</v>
      </c>
      <c r="F1682" s="753" t="s">
        <v>1879</v>
      </c>
      <c r="G1682" s="85" t="s">
        <v>79</v>
      </c>
      <c r="H1682" s="212" t="s">
        <v>80</v>
      </c>
      <c r="I1682" s="85" t="s">
        <v>140</v>
      </c>
      <c r="J1682" s="85" t="s">
        <v>82</v>
      </c>
    </row>
    <row r="1683" spans="1:10" s="46" customFormat="1" x14ac:dyDescent="0.2">
      <c r="A1683" s="67" t="s">
        <v>3757</v>
      </c>
      <c r="B1683" s="67"/>
      <c r="C1683" s="71" t="s">
        <v>3756</v>
      </c>
      <c r="D1683" s="71" t="s">
        <v>886</v>
      </c>
      <c r="E1683" s="881" t="s">
        <v>646</v>
      </c>
      <c r="F1683" s="881" t="s">
        <v>1879</v>
      </c>
      <c r="G1683" s="58" t="s">
        <v>79</v>
      </c>
      <c r="H1683" s="79" t="s">
        <v>80</v>
      </c>
      <c r="I1683" s="58" t="s">
        <v>140</v>
      </c>
      <c r="J1683" s="58" t="s">
        <v>245</v>
      </c>
    </row>
    <row r="1684" spans="1:10" s="59" customFormat="1" x14ac:dyDescent="0.2">
      <c r="A1684" s="123" t="s">
        <v>3758</v>
      </c>
      <c r="B1684" s="123"/>
      <c r="C1684" s="91" t="s">
        <v>3759</v>
      </c>
      <c r="D1684" s="91" t="s">
        <v>886</v>
      </c>
      <c r="E1684" s="753" t="s">
        <v>646</v>
      </c>
      <c r="F1684" s="753" t="s">
        <v>1879</v>
      </c>
      <c r="G1684" s="85" t="s">
        <v>79</v>
      </c>
      <c r="H1684" s="212" t="s">
        <v>80</v>
      </c>
      <c r="I1684" s="85" t="s">
        <v>140</v>
      </c>
      <c r="J1684" s="85" t="s">
        <v>82</v>
      </c>
    </row>
    <row r="1685" spans="1:10" s="86" customFormat="1" x14ac:dyDescent="0.2">
      <c r="A1685" s="64" t="s">
        <v>3760</v>
      </c>
      <c r="B1685" s="80" t="s">
        <v>3761</v>
      </c>
      <c r="C1685" s="73" t="s">
        <v>3123</v>
      </c>
      <c r="D1685" s="73" t="s">
        <v>586</v>
      </c>
      <c r="E1685" s="621" t="s">
        <v>3124</v>
      </c>
      <c r="F1685" s="621" t="s">
        <v>3125</v>
      </c>
      <c r="G1685" s="74" t="s">
        <v>44</v>
      </c>
      <c r="H1685" s="78" t="s">
        <v>45</v>
      </c>
      <c r="I1685" s="74" t="s">
        <v>53</v>
      </c>
      <c r="J1685" s="74" t="s">
        <v>54</v>
      </c>
    </row>
    <row r="1686" spans="1:10" s="59" customFormat="1" x14ac:dyDescent="0.2">
      <c r="A1686" s="66" t="s">
        <v>3760</v>
      </c>
      <c r="B1686" s="80" t="s">
        <v>3761</v>
      </c>
      <c r="C1686" s="72" t="s">
        <v>3123</v>
      </c>
      <c r="D1686" s="72" t="s">
        <v>586</v>
      </c>
      <c r="E1686" s="678" t="s">
        <v>3124</v>
      </c>
      <c r="F1686" s="678" t="s">
        <v>3125</v>
      </c>
      <c r="G1686" s="61" t="s">
        <v>44</v>
      </c>
      <c r="H1686" s="200" t="s">
        <v>45</v>
      </c>
      <c r="I1686" s="61" t="s">
        <v>53</v>
      </c>
      <c r="J1686" s="61" t="s">
        <v>54</v>
      </c>
    </row>
    <row r="1687" spans="1:10" s="59" customFormat="1" x14ac:dyDescent="0.2">
      <c r="A1687" s="184" t="s">
        <v>3762</v>
      </c>
      <c r="B1687" s="80"/>
      <c r="C1687" s="72" t="s">
        <v>3763</v>
      </c>
      <c r="D1687" s="72" t="s">
        <v>89</v>
      </c>
      <c r="E1687" s="678" t="s">
        <v>3764</v>
      </c>
      <c r="F1687" s="678" t="s">
        <v>3765</v>
      </c>
      <c r="G1687" s="61" t="s">
        <v>79</v>
      </c>
      <c r="H1687" s="108" t="s">
        <v>80</v>
      </c>
      <c r="I1687" s="61" t="s">
        <v>140</v>
      </c>
      <c r="J1687" s="61" t="s">
        <v>461</v>
      </c>
    </row>
    <row r="1688" spans="1:10" s="59" customFormat="1" x14ac:dyDescent="0.2">
      <c r="A1688" s="184" t="s">
        <v>3766</v>
      </c>
      <c r="B1688" s="80"/>
      <c r="C1688" s="72" t="s">
        <v>3767</v>
      </c>
      <c r="D1688" s="72" t="s">
        <v>89</v>
      </c>
      <c r="E1688" s="678" t="s">
        <v>3764</v>
      </c>
      <c r="F1688" s="678" t="s">
        <v>3765</v>
      </c>
      <c r="G1688" s="61" t="s">
        <v>79</v>
      </c>
      <c r="H1688" s="108" t="s">
        <v>80</v>
      </c>
      <c r="I1688" s="61" t="s">
        <v>140</v>
      </c>
      <c r="J1688" s="61" t="s">
        <v>461</v>
      </c>
    </row>
    <row r="1689" spans="1:10" s="45" customFormat="1" x14ac:dyDescent="0.2">
      <c r="A1689" s="63" t="s">
        <v>3768</v>
      </c>
      <c r="B1689" s="80" t="s">
        <v>3769</v>
      </c>
      <c r="C1689" s="73" t="s">
        <v>3770</v>
      </c>
      <c r="D1689" s="73" t="s">
        <v>1774</v>
      </c>
      <c r="E1689" s="621" t="s">
        <v>1639</v>
      </c>
      <c r="F1689" s="621" t="s">
        <v>1639</v>
      </c>
      <c r="G1689" s="74" t="s">
        <v>44</v>
      </c>
      <c r="H1689" s="74" t="s">
        <v>45</v>
      </c>
      <c r="I1689" s="74" t="s">
        <v>46</v>
      </c>
      <c r="J1689" s="74" t="s">
        <v>47</v>
      </c>
    </row>
    <row r="1690" spans="1:10" s="59" customFormat="1" x14ac:dyDescent="0.2">
      <c r="A1690" s="184" t="s">
        <v>3771</v>
      </c>
      <c r="B1690" s="80"/>
      <c r="C1690" s="72" t="s">
        <v>3772</v>
      </c>
      <c r="D1690" s="72" t="s">
        <v>276</v>
      </c>
      <c r="E1690" s="678" t="s">
        <v>343</v>
      </c>
      <c r="F1690" s="678" t="s">
        <v>913</v>
      </c>
      <c r="G1690" s="61" t="s">
        <v>44</v>
      </c>
      <c r="H1690" s="108" t="s">
        <v>45</v>
      </c>
      <c r="I1690" s="61" t="s">
        <v>53</v>
      </c>
      <c r="J1690" s="61" t="s">
        <v>54</v>
      </c>
    </row>
    <row r="1691" spans="1:10" s="45" customFormat="1" x14ac:dyDescent="0.2">
      <c r="A1691" s="641" t="s">
        <v>3773</v>
      </c>
      <c r="B1691" s="65"/>
      <c r="C1691" s="470" t="s">
        <v>3772</v>
      </c>
      <c r="D1691" s="470" t="s">
        <v>276</v>
      </c>
      <c r="E1691" s="877" t="s">
        <v>343</v>
      </c>
      <c r="F1691" s="877" t="s">
        <v>343</v>
      </c>
      <c r="G1691" s="387" t="s">
        <v>44</v>
      </c>
      <c r="H1691" s="568" t="s">
        <v>45</v>
      </c>
      <c r="I1691" s="387" t="s">
        <v>46</v>
      </c>
      <c r="J1691" s="387" t="s">
        <v>47</v>
      </c>
    </row>
    <row r="1692" spans="1:10" s="59" customFormat="1" x14ac:dyDescent="0.2">
      <c r="A1692" s="184" t="s">
        <v>3774</v>
      </c>
      <c r="B1692" s="80"/>
      <c r="C1692" s="72" t="s">
        <v>3775</v>
      </c>
      <c r="D1692" s="72" t="s">
        <v>276</v>
      </c>
      <c r="E1692" s="678" t="s">
        <v>343</v>
      </c>
      <c r="F1692" s="678" t="s">
        <v>913</v>
      </c>
      <c r="G1692" s="61" t="s">
        <v>44</v>
      </c>
      <c r="H1692" s="108" t="s">
        <v>45</v>
      </c>
      <c r="I1692" s="61" t="s">
        <v>53</v>
      </c>
      <c r="J1692" s="61" t="s">
        <v>54</v>
      </c>
    </row>
    <row r="1693" spans="1:10" s="59" customFormat="1" x14ac:dyDescent="0.2">
      <c r="A1693" s="641" t="s">
        <v>3776</v>
      </c>
      <c r="B1693" s="65"/>
      <c r="C1693" s="470" t="s">
        <v>3775</v>
      </c>
      <c r="D1693" s="470" t="s">
        <v>276</v>
      </c>
      <c r="E1693" s="877" t="s">
        <v>343</v>
      </c>
      <c r="F1693" s="877" t="s">
        <v>343</v>
      </c>
      <c r="G1693" s="387" t="s">
        <v>44</v>
      </c>
      <c r="H1693" s="568" t="s">
        <v>45</v>
      </c>
      <c r="I1693" s="387" t="s">
        <v>46</v>
      </c>
      <c r="J1693" s="387" t="s">
        <v>47</v>
      </c>
    </row>
    <row r="1694" spans="1:10" s="59" customFormat="1" x14ac:dyDescent="0.2">
      <c r="A1694" s="184" t="s">
        <v>3777</v>
      </c>
      <c r="B1694" s="80" t="s">
        <v>3778</v>
      </c>
      <c r="C1694" s="73" t="s">
        <v>3779</v>
      </c>
      <c r="D1694" s="73" t="s">
        <v>128</v>
      </c>
      <c r="E1694" s="621" t="s">
        <v>968</v>
      </c>
      <c r="F1694" s="621" t="s">
        <v>968</v>
      </c>
      <c r="G1694" s="74" t="s">
        <v>44</v>
      </c>
      <c r="H1694" s="74" t="s">
        <v>45</v>
      </c>
      <c r="I1694" s="74" t="s">
        <v>46</v>
      </c>
      <c r="J1694" s="74" t="s">
        <v>47</v>
      </c>
    </row>
    <row r="1695" spans="1:10" s="46" customFormat="1" x14ac:dyDescent="0.2">
      <c r="A1695" s="63" t="s">
        <v>3780</v>
      </c>
      <c r="B1695" s="80" t="s">
        <v>3781</v>
      </c>
      <c r="C1695" s="73" t="s">
        <v>3782</v>
      </c>
      <c r="D1695" s="73" t="s">
        <v>128</v>
      </c>
      <c r="E1695" s="74" t="s">
        <v>3430</v>
      </c>
      <c r="F1695" s="74" t="s">
        <v>3430</v>
      </c>
      <c r="G1695" s="74" t="s">
        <v>44</v>
      </c>
      <c r="H1695" s="74" t="s">
        <v>45</v>
      </c>
      <c r="I1695" s="74" t="s">
        <v>46</v>
      </c>
      <c r="J1695" s="74" t="s">
        <v>47</v>
      </c>
    </row>
    <row r="1696" spans="1:10" s="59" customFormat="1" x14ac:dyDescent="0.2">
      <c r="A1696" s="184" t="s">
        <v>3783</v>
      </c>
      <c r="B1696" s="80" t="s">
        <v>3784</v>
      </c>
      <c r="C1696" s="73" t="s">
        <v>3785</v>
      </c>
      <c r="D1696" s="73" t="s">
        <v>128</v>
      </c>
      <c r="E1696" s="74" t="s">
        <v>968</v>
      </c>
      <c r="F1696" s="74" t="s">
        <v>968</v>
      </c>
      <c r="G1696" s="74" t="s">
        <v>44</v>
      </c>
      <c r="H1696" s="74" t="s">
        <v>45</v>
      </c>
      <c r="I1696" s="74" t="s">
        <v>46</v>
      </c>
      <c r="J1696" s="74" t="s">
        <v>47</v>
      </c>
    </row>
    <row r="1697" spans="1:10" s="59" customFormat="1" x14ac:dyDescent="0.2">
      <c r="A1697" s="63" t="s">
        <v>3786</v>
      </c>
      <c r="B1697" s="80" t="s">
        <v>3787</v>
      </c>
      <c r="C1697" s="73" t="s">
        <v>3788</v>
      </c>
      <c r="D1697" s="73" t="s">
        <v>128</v>
      </c>
      <c r="E1697" s="74" t="s">
        <v>3430</v>
      </c>
      <c r="F1697" s="74" t="s">
        <v>3430</v>
      </c>
      <c r="G1697" s="74" t="s">
        <v>44</v>
      </c>
      <c r="H1697" s="74" t="s">
        <v>45</v>
      </c>
      <c r="I1697" s="74" t="s">
        <v>46</v>
      </c>
      <c r="J1697" s="74" t="s">
        <v>47</v>
      </c>
    </row>
    <row r="1698" spans="1:10" s="59" customFormat="1" x14ac:dyDescent="0.2">
      <c r="A1698" s="63" t="s">
        <v>3789</v>
      </c>
      <c r="B1698" s="80">
        <v>177074</v>
      </c>
      <c r="C1698" s="71" t="s">
        <v>3790</v>
      </c>
      <c r="D1698" s="71" t="s">
        <v>89</v>
      </c>
      <c r="E1698" s="58" t="s">
        <v>132</v>
      </c>
      <c r="F1698" s="58" t="s">
        <v>132</v>
      </c>
      <c r="G1698" s="58" t="s">
        <v>92</v>
      </c>
      <c r="H1698" s="57" t="s">
        <v>45</v>
      </c>
      <c r="I1698" s="89" t="s">
        <v>100</v>
      </c>
      <c r="J1698" s="58" t="s">
        <v>101</v>
      </c>
    </row>
    <row r="1699" spans="1:10" s="59" customFormat="1" x14ac:dyDescent="0.2">
      <c r="A1699" s="63" t="s">
        <v>3791</v>
      </c>
      <c r="B1699" s="80"/>
      <c r="C1699" s="73" t="s">
        <v>3792</v>
      </c>
      <c r="D1699" s="73" t="s">
        <v>271</v>
      </c>
      <c r="E1699" s="74" t="s">
        <v>119</v>
      </c>
      <c r="F1699" s="74" t="s">
        <v>240</v>
      </c>
      <c r="G1699" s="74" t="s">
        <v>44</v>
      </c>
      <c r="H1699" s="74" t="s">
        <v>45</v>
      </c>
      <c r="I1699" s="74" t="s">
        <v>53</v>
      </c>
      <c r="J1699" s="74" t="s">
        <v>62</v>
      </c>
    </row>
    <row r="1700" spans="1:10" s="59" customFormat="1" x14ac:dyDescent="0.2">
      <c r="A1700" s="184" t="s">
        <v>3793</v>
      </c>
      <c r="B1700" s="80"/>
      <c r="C1700" s="72" t="s">
        <v>3794</v>
      </c>
      <c r="D1700" s="72" t="s">
        <v>89</v>
      </c>
      <c r="E1700" s="61" t="s">
        <v>3795</v>
      </c>
      <c r="F1700" s="61" t="s">
        <v>315</v>
      </c>
      <c r="G1700" s="61" t="s">
        <v>79</v>
      </c>
      <c r="H1700" s="108" t="s">
        <v>80</v>
      </c>
      <c r="I1700" s="61" t="s">
        <v>1249</v>
      </c>
      <c r="J1700" s="61" t="s">
        <v>82</v>
      </c>
    </row>
    <row r="1701" spans="1:10" s="59" customFormat="1" ht="16" x14ac:dyDescent="0.2">
      <c r="A1701" s="205" t="s">
        <v>3796</v>
      </c>
      <c r="B1701" s="80"/>
      <c r="C1701" s="206" t="s">
        <v>3797</v>
      </c>
      <c r="D1701" s="206" t="s">
        <v>108</v>
      </c>
      <c r="E1701" s="207" t="s">
        <v>3798</v>
      </c>
      <c r="F1701" s="207" t="s">
        <v>3798</v>
      </c>
      <c r="G1701" s="131" t="s">
        <v>44</v>
      </c>
      <c r="H1701" s="131" t="s">
        <v>45</v>
      </c>
      <c r="I1701" s="207" t="s">
        <v>46</v>
      </c>
      <c r="J1701" s="131" t="s">
        <v>47</v>
      </c>
    </row>
    <row r="1702" spans="1:10" s="59" customFormat="1" ht="16" x14ac:dyDescent="0.2">
      <c r="A1702" s="205" t="s">
        <v>3799</v>
      </c>
      <c r="B1702" s="80"/>
      <c r="C1702" s="206" t="s">
        <v>3800</v>
      </c>
      <c r="D1702" s="206" t="s">
        <v>108</v>
      </c>
      <c r="E1702" s="207" t="s">
        <v>3801</v>
      </c>
      <c r="F1702" s="207" t="s">
        <v>3801</v>
      </c>
      <c r="G1702" s="131" t="s">
        <v>44</v>
      </c>
      <c r="H1702" s="131" t="s">
        <v>45</v>
      </c>
      <c r="I1702" s="207" t="s">
        <v>46</v>
      </c>
      <c r="J1702" s="131" t="s">
        <v>47</v>
      </c>
    </row>
    <row r="1703" spans="1:10" s="46" customFormat="1" x14ac:dyDescent="0.2">
      <c r="A1703" s="63" t="s">
        <v>3802</v>
      </c>
      <c r="B1703" s="80"/>
      <c r="C1703" s="71" t="s">
        <v>3803</v>
      </c>
      <c r="D1703" s="201" t="s">
        <v>76</v>
      </c>
      <c r="E1703" s="58" t="s">
        <v>77</v>
      </c>
      <c r="F1703" s="58" t="s">
        <v>78</v>
      </c>
      <c r="G1703" s="58" t="s">
        <v>79</v>
      </c>
      <c r="H1703" s="57" t="s">
        <v>80</v>
      </c>
      <c r="I1703" s="652" t="s">
        <v>81</v>
      </c>
      <c r="J1703" s="58" t="s">
        <v>82</v>
      </c>
    </row>
    <row r="1704" spans="1:10" s="46" customFormat="1" x14ac:dyDescent="0.2">
      <c r="A1704" s="64" t="s">
        <v>3804</v>
      </c>
      <c r="B1704" s="80" t="s">
        <v>3805</v>
      </c>
      <c r="C1704" s="71" t="s">
        <v>3123</v>
      </c>
      <c r="D1704" s="71" t="s">
        <v>586</v>
      </c>
      <c r="E1704" s="58" t="s">
        <v>3806</v>
      </c>
      <c r="F1704" s="58" t="s">
        <v>3125</v>
      </c>
      <c r="G1704" s="58" t="s">
        <v>44</v>
      </c>
      <c r="H1704" s="58" t="s">
        <v>45</v>
      </c>
      <c r="I1704" s="58" t="s">
        <v>53</v>
      </c>
      <c r="J1704" s="58" t="s">
        <v>57</v>
      </c>
    </row>
    <row r="1705" spans="1:10" s="46" customFormat="1" x14ac:dyDescent="0.2">
      <c r="A1705" s="737" t="s">
        <v>3807</v>
      </c>
      <c r="B1705" s="738"/>
      <c r="C1705" s="739" t="s">
        <v>3808</v>
      </c>
      <c r="D1705" s="739"/>
      <c r="E1705" s="737"/>
      <c r="F1705" s="737"/>
      <c r="G1705" s="737" t="s">
        <v>44</v>
      </c>
      <c r="H1705" s="740"/>
      <c r="I1705" s="737"/>
      <c r="J1705" s="737"/>
    </row>
    <row r="1706" spans="1:10" s="45" customFormat="1" x14ac:dyDescent="0.2">
      <c r="A1706" s="737" t="s">
        <v>3809</v>
      </c>
      <c r="B1706" s="84"/>
      <c r="C1706" s="739" t="s">
        <v>3810</v>
      </c>
      <c r="D1706" s="91"/>
      <c r="E1706" s="85"/>
      <c r="F1706" s="85"/>
      <c r="G1706" s="58" t="s">
        <v>44</v>
      </c>
      <c r="H1706" s="57"/>
      <c r="I1706" s="58"/>
      <c r="J1706" s="85"/>
    </row>
    <row r="1707" spans="1:10" s="59" customFormat="1" x14ac:dyDescent="0.2">
      <c r="A1707" s="64" t="s">
        <v>3811</v>
      </c>
      <c r="B1707" s="80"/>
      <c r="C1707" s="71" t="s">
        <v>3812</v>
      </c>
      <c r="D1707" s="71" t="s">
        <v>338</v>
      </c>
      <c r="E1707" s="58" t="s">
        <v>947</v>
      </c>
      <c r="F1707" s="58" t="s">
        <v>947</v>
      </c>
      <c r="G1707" s="58" t="s">
        <v>44</v>
      </c>
      <c r="H1707" s="57" t="s">
        <v>45</v>
      </c>
      <c r="I1707" s="58" t="s">
        <v>46</v>
      </c>
      <c r="J1707" s="58" t="s">
        <v>47</v>
      </c>
    </row>
    <row r="1708" spans="1:10" s="59" customFormat="1" x14ac:dyDescent="0.2">
      <c r="A1708" s="64" t="s">
        <v>3813</v>
      </c>
      <c r="B1708" s="80"/>
      <c r="C1708" s="71" t="s">
        <v>3814</v>
      </c>
      <c r="D1708" s="71" t="s">
        <v>338</v>
      </c>
      <c r="E1708" s="58" t="s">
        <v>947</v>
      </c>
      <c r="F1708" s="58" t="s">
        <v>947</v>
      </c>
      <c r="G1708" s="58" t="s">
        <v>44</v>
      </c>
      <c r="H1708" s="57" t="s">
        <v>45</v>
      </c>
      <c r="I1708" s="58" t="s">
        <v>46</v>
      </c>
      <c r="J1708" s="58" t="s">
        <v>47</v>
      </c>
    </row>
    <row r="1709" spans="1:10" s="59" customFormat="1" x14ac:dyDescent="0.2">
      <c r="A1709" s="66" t="s">
        <v>3815</v>
      </c>
      <c r="B1709" s="80"/>
      <c r="C1709" s="72" t="s">
        <v>3816</v>
      </c>
      <c r="D1709" s="72" t="s">
        <v>128</v>
      </c>
      <c r="E1709" s="61" t="s">
        <v>553</v>
      </c>
      <c r="F1709" s="61" t="s">
        <v>2314</v>
      </c>
      <c r="G1709" s="61" t="s">
        <v>44</v>
      </c>
      <c r="H1709" s="108" t="s">
        <v>45</v>
      </c>
      <c r="I1709" s="61" t="s">
        <v>67</v>
      </c>
      <c r="J1709" s="61" t="s">
        <v>68</v>
      </c>
    </row>
    <row r="1710" spans="1:10" s="59" customFormat="1" x14ac:dyDescent="0.2">
      <c r="A1710" s="66" t="s">
        <v>3817</v>
      </c>
      <c r="B1710" s="80"/>
      <c r="C1710" s="72" t="s">
        <v>3816</v>
      </c>
      <c r="D1710" s="72" t="s">
        <v>128</v>
      </c>
      <c r="E1710" s="61" t="s">
        <v>553</v>
      </c>
      <c r="F1710" s="61" t="s">
        <v>2314</v>
      </c>
      <c r="G1710" s="61" t="s">
        <v>44</v>
      </c>
      <c r="H1710" s="108" t="s">
        <v>45</v>
      </c>
      <c r="I1710" s="61" t="s">
        <v>67</v>
      </c>
      <c r="J1710" s="61" t="s">
        <v>268</v>
      </c>
    </row>
    <row r="1711" spans="1:10" s="86" customFormat="1" x14ac:dyDescent="0.2">
      <c r="A1711" s="84" t="s">
        <v>3818</v>
      </c>
      <c r="B1711" s="123"/>
      <c r="C1711" s="91" t="s">
        <v>3816</v>
      </c>
      <c r="D1711" s="91" t="s">
        <v>128</v>
      </c>
      <c r="E1711" s="85" t="s">
        <v>553</v>
      </c>
      <c r="F1711" s="85" t="s">
        <v>553</v>
      </c>
      <c r="G1711" s="85" t="s">
        <v>44</v>
      </c>
      <c r="H1711" s="343" t="s">
        <v>45</v>
      </c>
      <c r="I1711" s="85" t="s">
        <v>46</v>
      </c>
      <c r="J1711" s="85" t="s">
        <v>47</v>
      </c>
    </row>
    <row r="1712" spans="1:10" s="86" customFormat="1" x14ac:dyDescent="0.2">
      <c r="A1712" s="84" t="s">
        <v>3819</v>
      </c>
      <c r="B1712" s="80"/>
      <c r="C1712" s="91" t="s">
        <v>3820</v>
      </c>
      <c r="D1712" s="91" t="s">
        <v>128</v>
      </c>
      <c r="E1712" s="85" t="s">
        <v>1047</v>
      </c>
      <c r="F1712" s="85" t="s">
        <v>1047</v>
      </c>
      <c r="G1712" s="85" t="s">
        <v>44</v>
      </c>
      <c r="H1712" s="343" t="s">
        <v>45</v>
      </c>
      <c r="I1712" s="85" t="s">
        <v>46</v>
      </c>
      <c r="J1712" s="85" t="s">
        <v>47</v>
      </c>
    </row>
    <row r="1713" spans="1:243" s="59" customFormat="1" x14ac:dyDescent="0.2">
      <c r="A1713" s="470" t="s">
        <v>3821</v>
      </c>
      <c r="B1713" s="80"/>
      <c r="C1713" s="470" t="s">
        <v>3822</v>
      </c>
      <c r="D1713" s="470" t="s">
        <v>128</v>
      </c>
      <c r="E1713" s="387" t="s">
        <v>1047</v>
      </c>
      <c r="F1713" s="387" t="s">
        <v>1050</v>
      </c>
      <c r="G1713" s="387" t="s">
        <v>44</v>
      </c>
      <c r="H1713" s="568" t="s">
        <v>45</v>
      </c>
      <c r="I1713" s="387" t="s">
        <v>53</v>
      </c>
      <c r="J1713" s="387" t="s">
        <v>54</v>
      </c>
    </row>
    <row r="1714" spans="1:243" s="59" customFormat="1" x14ac:dyDescent="0.2">
      <c r="A1714" s="165" t="s">
        <v>3823</v>
      </c>
      <c r="B1714" s="80"/>
      <c r="C1714" s="158" t="s">
        <v>3824</v>
      </c>
      <c r="D1714" s="158" t="s">
        <v>3825</v>
      </c>
      <c r="E1714" s="157" t="s">
        <v>43</v>
      </c>
      <c r="F1714" s="157" t="s">
        <v>43</v>
      </c>
      <c r="G1714" s="157" t="s">
        <v>44</v>
      </c>
      <c r="H1714" s="157" t="s">
        <v>45</v>
      </c>
      <c r="I1714" s="157" t="s">
        <v>46</v>
      </c>
      <c r="J1714" s="157" t="s">
        <v>47</v>
      </c>
    </row>
    <row r="1715" spans="1:243" s="86" customFormat="1" x14ac:dyDescent="0.2">
      <c r="A1715" s="165" t="s">
        <v>3826</v>
      </c>
      <c r="B1715" s="80"/>
      <c r="C1715" s="158" t="s">
        <v>3827</v>
      </c>
      <c r="D1715" s="158" t="s">
        <v>3825</v>
      </c>
      <c r="E1715" s="157" t="s">
        <v>43</v>
      </c>
      <c r="F1715" s="157" t="s">
        <v>43</v>
      </c>
      <c r="G1715" s="157" t="s">
        <v>92</v>
      </c>
      <c r="H1715" s="157" t="s">
        <v>45</v>
      </c>
      <c r="I1715" s="157" t="s">
        <v>46</v>
      </c>
      <c r="J1715" s="157" t="s">
        <v>47</v>
      </c>
    </row>
    <row r="1716" spans="1:243" s="46" customFormat="1" x14ac:dyDescent="0.2">
      <c r="A1716" s="64" t="s">
        <v>3828</v>
      </c>
      <c r="B1716" s="67"/>
      <c r="C1716" s="71" t="s">
        <v>3829</v>
      </c>
      <c r="D1716" s="71" t="s">
        <v>3825</v>
      </c>
      <c r="E1716" s="58" t="s">
        <v>1047</v>
      </c>
      <c r="F1716" s="58" t="s">
        <v>1050</v>
      </c>
      <c r="G1716" s="58" t="s">
        <v>44</v>
      </c>
      <c r="H1716" s="57" t="s">
        <v>45</v>
      </c>
      <c r="I1716" s="58" t="s">
        <v>53</v>
      </c>
      <c r="J1716" s="58" t="s">
        <v>54</v>
      </c>
    </row>
    <row r="1717" spans="1:243" s="46" customFormat="1" x14ac:dyDescent="0.2">
      <c r="A1717" s="64" t="s">
        <v>3828</v>
      </c>
      <c r="B1717" s="67"/>
      <c r="C1717" s="71" t="s">
        <v>3829</v>
      </c>
      <c r="D1717" s="71" t="s">
        <v>3825</v>
      </c>
      <c r="E1717" s="58" t="s">
        <v>1047</v>
      </c>
      <c r="F1717" s="58" t="s">
        <v>1050</v>
      </c>
      <c r="G1717" s="58" t="s">
        <v>44</v>
      </c>
      <c r="H1717" s="57" t="s">
        <v>45</v>
      </c>
      <c r="I1717" s="58" t="s">
        <v>53</v>
      </c>
      <c r="J1717" s="58" t="s">
        <v>54</v>
      </c>
    </row>
    <row r="1718" spans="1:243" s="46" customFormat="1" x14ac:dyDescent="0.2">
      <c r="A1718" s="267" t="s">
        <v>3830</v>
      </c>
      <c r="B1718" s="123"/>
      <c r="C1718" s="91" t="s">
        <v>3829</v>
      </c>
      <c r="D1718" s="91" t="s">
        <v>3825</v>
      </c>
      <c r="E1718" s="85" t="s">
        <v>1047</v>
      </c>
      <c r="F1718" s="85" t="s">
        <v>1047</v>
      </c>
      <c r="G1718" s="85" t="s">
        <v>44</v>
      </c>
      <c r="H1718" s="343" t="s">
        <v>45</v>
      </c>
      <c r="I1718" s="85" t="s">
        <v>46</v>
      </c>
      <c r="J1718" s="85" t="s">
        <v>47</v>
      </c>
    </row>
    <row r="1719" spans="1:243" s="59" customFormat="1" x14ac:dyDescent="0.2">
      <c r="A1719" s="84" t="s">
        <v>3830</v>
      </c>
      <c r="B1719" s="80"/>
      <c r="C1719" s="91" t="s">
        <v>3829</v>
      </c>
      <c r="D1719" s="91" t="s">
        <v>3825</v>
      </c>
      <c r="E1719" s="85" t="s">
        <v>1047</v>
      </c>
      <c r="F1719" s="85" t="s">
        <v>1047</v>
      </c>
      <c r="G1719" s="85" t="s">
        <v>44</v>
      </c>
      <c r="H1719" s="343" t="s">
        <v>45</v>
      </c>
      <c r="I1719" s="85" t="s">
        <v>46</v>
      </c>
      <c r="J1719" s="85" t="s">
        <v>47</v>
      </c>
    </row>
    <row r="1720" spans="1:243" s="59" customFormat="1" x14ac:dyDescent="0.2">
      <c r="A1720" s="165" t="s">
        <v>3830</v>
      </c>
      <c r="B1720" s="80" t="s">
        <v>3831</v>
      </c>
      <c r="C1720" s="158" t="s">
        <v>3832</v>
      </c>
      <c r="D1720" s="158" t="s">
        <v>3825</v>
      </c>
      <c r="E1720" s="157" t="s">
        <v>3833</v>
      </c>
      <c r="F1720" s="157" t="s">
        <v>3833</v>
      </c>
      <c r="G1720" s="157" t="s">
        <v>44</v>
      </c>
      <c r="H1720" s="391" t="s">
        <v>45</v>
      </c>
      <c r="I1720" s="157" t="s">
        <v>46</v>
      </c>
      <c r="J1720" s="157" t="s">
        <v>47</v>
      </c>
      <c r="II1720" s="59" t="s">
        <v>3834</v>
      </c>
    </row>
    <row r="1721" spans="1:243" s="59" customFormat="1" x14ac:dyDescent="0.2">
      <c r="A1721" s="165" t="s">
        <v>3835</v>
      </c>
      <c r="B1721" s="80"/>
      <c r="C1721" s="158" t="s">
        <v>3832</v>
      </c>
      <c r="D1721" s="158" t="s">
        <v>3825</v>
      </c>
      <c r="E1721" s="157" t="s">
        <v>3833</v>
      </c>
      <c r="F1721" s="157" t="s">
        <v>3836</v>
      </c>
      <c r="G1721" s="157" t="s">
        <v>44</v>
      </c>
      <c r="H1721" s="391" t="s">
        <v>45</v>
      </c>
      <c r="I1721" s="157" t="s">
        <v>67</v>
      </c>
      <c r="J1721" s="157" t="s">
        <v>300</v>
      </c>
    </row>
    <row r="1722" spans="1:243" s="59" customFormat="1" x14ac:dyDescent="0.2">
      <c r="A1722" s="165" t="s">
        <v>3823</v>
      </c>
      <c r="B1722" s="80"/>
      <c r="C1722" s="158" t="s">
        <v>3832</v>
      </c>
      <c r="D1722" s="158" t="s">
        <v>3825</v>
      </c>
      <c r="E1722" s="157" t="s">
        <v>3833</v>
      </c>
      <c r="F1722" s="157" t="s">
        <v>3836</v>
      </c>
      <c r="G1722" s="157" t="s">
        <v>44</v>
      </c>
      <c r="H1722" s="391" t="s">
        <v>45</v>
      </c>
      <c r="I1722" s="157" t="s">
        <v>53</v>
      </c>
      <c r="J1722" s="157" t="s">
        <v>62</v>
      </c>
    </row>
    <row r="1723" spans="1:243" s="86" customFormat="1" x14ac:dyDescent="0.2">
      <c r="A1723" s="64" t="s">
        <v>3837</v>
      </c>
      <c r="B1723" s="80"/>
      <c r="C1723" s="71" t="s">
        <v>3838</v>
      </c>
      <c r="D1723" s="71" t="s">
        <v>816</v>
      </c>
      <c r="E1723" s="58" t="s">
        <v>455</v>
      </c>
      <c r="F1723" s="58" t="s">
        <v>475</v>
      </c>
      <c r="G1723" s="58" t="s">
        <v>79</v>
      </c>
      <c r="H1723" s="57" t="s">
        <v>80</v>
      </c>
      <c r="I1723" s="58" t="s">
        <v>140</v>
      </c>
      <c r="J1723" s="58" t="s">
        <v>82</v>
      </c>
    </row>
    <row r="1724" spans="1:243" s="59" customFormat="1" x14ac:dyDescent="0.2">
      <c r="A1724" s="66" t="s">
        <v>3839</v>
      </c>
      <c r="B1724" s="80"/>
      <c r="C1724" s="72" t="s">
        <v>3840</v>
      </c>
      <c r="D1724" s="72" t="s">
        <v>816</v>
      </c>
      <c r="E1724" s="61" t="s">
        <v>3841</v>
      </c>
      <c r="F1724" s="61" t="s">
        <v>755</v>
      </c>
      <c r="G1724" s="61" t="s">
        <v>79</v>
      </c>
      <c r="H1724" s="108" t="s">
        <v>80</v>
      </c>
      <c r="I1724" s="61" t="s">
        <v>140</v>
      </c>
      <c r="J1724" s="61" t="s">
        <v>82</v>
      </c>
    </row>
    <row r="1725" spans="1:243" s="86" customFormat="1" x14ac:dyDescent="0.2">
      <c r="A1725" s="66" t="s">
        <v>3842</v>
      </c>
      <c r="B1725" s="80"/>
      <c r="C1725" s="72" t="s">
        <v>3843</v>
      </c>
      <c r="D1725" s="72" t="s">
        <v>816</v>
      </c>
      <c r="E1725" s="61" t="s">
        <v>3844</v>
      </c>
      <c r="F1725" s="61" t="s">
        <v>3845</v>
      </c>
      <c r="G1725" s="61" t="s">
        <v>79</v>
      </c>
      <c r="H1725" s="108" t="s">
        <v>80</v>
      </c>
      <c r="I1725" s="61" t="s">
        <v>140</v>
      </c>
      <c r="J1725" s="61" t="s">
        <v>82</v>
      </c>
    </row>
    <row r="1726" spans="1:243" s="86" customFormat="1" x14ac:dyDescent="0.2">
      <c r="A1726" s="84" t="s">
        <v>3846</v>
      </c>
      <c r="B1726" s="123"/>
      <c r="C1726" s="91" t="s">
        <v>3847</v>
      </c>
      <c r="D1726" s="91" t="s">
        <v>816</v>
      </c>
      <c r="E1726" s="85" t="s">
        <v>171</v>
      </c>
      <c r="F1726" s="85" t="s">
        <v>556</v>
      </c>
      <c r="G1726" s="85" t="s">
        <v>79</v>
      </c>
      <c r="H1726" s="343" t="s">
        <v>80</v>
      </c>
      <c r="I1726" s="85" t="s">
        <v>140</v>
      </c>
      <c r="J1726" s="85" t="s">
        <v>82</v>
      </c>
    </row>
    <row r="1727" spans="1:243" s="59" customFormat="1" x14ac:dyDescent="0.2">
      <c r="A1727" s="66" t="s">
        <v>3848</v>
      </c>
      <c r="B1727" s="80"/>
      <c r="C1727" s="72" t="s">
        <v>3849</v>
      </c>
      <c r="D1727" s="72" t="s">
        <v>1929</v>
      </c>
      <c r="E1727" s="61" t="s">
        <v>132</v>
      </c>
      <c r="F1727" s="61" t="s">
        <v>133</v>
      </c>
      <c r="G1727" s="61" t="s">
        <v>44</v>
      </c>
      <c r="H1727" s="108" t="s">
        <v>45</v>
      </c>
      <c r="I1727" s="61" t="s">
        <v>67</v>
      </c>
      <c r="J1727" s="61" t="s">
        <v>68</v>
      </c>
    </row>
    <row r="1728" spans="1:243" s="59" customFormat="1" x14ac:dyDescent="0.2">
      <c r="A1728" s="84" t="s">
        <v>3850</v>
      </c>
      <c r="B1728" s="123"/>
      <c r="C1728" s="91" t="s">
        <v>3849</v>
      </c>
      <c r="D1728" s="91" t="s">
        <v>1929</v>
      </c>
      <c r="E1728" s="85" t="s">
        <v>132</v>
      </c>
      <c r="F1728" s="85" t="s">
        <v>742</v>
      </c>
      <c r="G1728" s="85" t="s">
        <v>44</v>
      </c>
      <c r="H1728" s="343" t="s">
        <v>45</v>
      </c>
      <c r="I1728" s="85" t="s">
        <v>53</v>
      </c>
      <c r="J1728" s="85" t="s">
        <v>54</v>
      </c>
    </row>
    <row r="1729" spans="1:10" s="46" customFormat="1" x14ac:dyDescent="0.2">
      <c r="A1729" s="84" t="s">
        <v>3851</v>
      </c>
      <c r="B1729" s="80" t="s">
        <v>3852</v>
      </c>
      <c r="C1729" s="73" t="s">
        <v>3849</v>
      </c>
      <c r="D1729" s="73" t="s">
        <v>1929</v>
      </c>
      <c r="E1729" s="74" t="s">
        <v>132</v>
      </c>
      <c r="F1729" s="74" t="s">
        <v>744</v>
      </c>
      <c r="G1729" s="74" t="s">
        <v>44</v>
      </c>
      <c r="H1729" s="74" t="s">
        <v>914</v>
      </c>
      <c r="I1729" s="74" t="s">
        <v>2023</v>
      </c>
      <c r="J1729" s="74" t="s">
        <v>2024</v>
      </c>
    </row>
    <row r="1730" spans="1:10" s="46" customFormat="1" x14ac:dyDescent="0.2">
      <c r="A1730" s="84" t="s">
        <v>3853</v>
      </c>
      <c r="B1730" s="123"/>
      <c r="C1730" s="91" t="s">
        <v>3849</v>
      </c>
      <c r="D1730" s="91" t="s">
        <v>1929</v>
      </c>
      <c r="E1730" s="85" t="s">
        <v>132</v>
      </c>
      <c r="F1730" s="85" t="s">
        <v>744</v>
      </c>
      <c r="G1730" s="85" t="s">
        <v>44</v>
      </c>
      <c r="H1730" s="85" t="s">
        <v>253</v>
      </c>
      <c r="I1730" s="85" t="s">
        <v>745</v>
      </c>
      <c r="J1730" s="85" t="s">
        <v>746</v>
      </c>
    </row>
    <row r="1731" spans="1:10" s="59" customFormat="1" x14ac:dyDescent="0.2">
      <c r="A1731" s="66" t="s">
        <v>3853</v>
      </c>
      <c r="B1731" s="80"/>
      <c r="C1731" s="72" t="s">
        <v>3849</v>
      </c>
      <c r="D1731" s="72" t="s">
        <v>1929</v>
      </c>
      <c r="E1731" s="61" t="s">
        <v>132</v>
      </c>
      <c r="F1731" s="61" t="s">
        <v>744</v>
      </c>
      <c r="G1731" s="61" t="s">
        <v>44</v>
      </c>
      <c r="H1731" s="61" t="s">
        <v>253</v>
      </c>
      <c r="I1731" s="61" t="s">
        <v>745</v>
      </c>
      <c r="J1731" s="61" t="s">
        <v>746</v>
      </c>
    </row>
    <row r="1732" spans="1:10" s="59" customFormat="1" x14ac:dyDescent="0.2">
      <c r="A1732" s="66" t="s">
        <v>3854</v>
      </c>
      <c r="B1732" s="80"/>
      <c r="C1732" s="72" t="s">
        <v>3849</v>
      </c>
      <c r="D1732" s="72" t="s">
        <v>1929</v>
      </c>
      <c r="E1732" s="61" t="s">
        <v>132</v>
      </c>
      <c r="F1732" s="61" t="s">
        <v>133</v>
      </c>
      <c r="G1732" s="61" t="s">
        <v>44</v>
      </c>
      <c r="H1732" s="108" t="s">
        <v>45</v>
      </c>
      <c r="I1732" s="61" t="s">
        <v>67</v>
      </c>
      <c r="J1732" s="61" t="s">
        <v>300</v>
      </c>
    </row>
    <row r="1733" spans="1:10" s="59" customFormat="1" x14ac:dyDescent="0.2">
      <c r="A1733" s="66" t="s">
        <v>3855</v>
      </c>
      <c r="B1733" s="80"/>
      <c r="C1733" s="72" t="s">
        <v>3849</v>
      </c>
      <c r="D1733" s="72" t="s">
        <v>1929</v>
      </c>
      <c r="E1733" s="61" t="s">
        <v>132</v>
      </c>
      <c r="F1733" s="61" t="s">
        <v>744</v>
      </c>
      <c r="G1733" s="61" t="s">
        <v>92</v>
      </c>
      <c r="H1733" s="108" t="s">
        <v>253</v>
      </c>
      <c r="I1733" s="61" t="s">
        <v>745</v>
      </c>
      <c r="J1733" s="61" t="s">
        <v>746</v>
      </c>
    </row>
    <row r="1734" spans="1:10" s="59" customFormat="1" x14ac:dyDescent="0.2">
      <c r="A1734" s="66" t="s">
        <v>3856</v>
      </c>
      <c r="B1734" s="80"/>
      <c r="C1734" s="72" t="s">
        <v>3857</v>
      </c>
      <c r="D1734" s="72" t="s">
        <v>89</v>
      </c>
      <c r="E1734" s="61" t="s">
        <v>3858</v>
      </c>
      <c r="F1734" s="61" t="s">
        <v>2680</v>
      </c>
      <c r="G1734" s="61" t="s">
        <v>92</v>
      </c>
      <c r="H1734" s="108" t="s">
        <v>45</v>
      </c>
      <c r="I1734" s="61" t="s">
        <v>53</v>
      </c>
      <c r="J1734" s="61" t="s">
        <v>282</v>
      </c>
    </row>
    <row r="1735" spans="1:10" s="86" customFormat="1" x14ac:dyDescent="0.2">
      <c r="A1735" s="64" t="s">
        <v>3859</v>
      </c>
      <c r="B1735" s="80">
        <v>184560</v>
      </c>
      <c r="C1735" s="71" t="s">
        <v>3860</v>
      </c>
      <c r="D1735" s="71" t="s">
        <v>287</v>
      </c>
      <c r="E1735" s="58" t="s">
        <v>43</v>
      </c>
      <c r="F1735" s="58" t="s">
        <v>329</v>
      </c>
      <c r="G1735" s="58" t="s">
        <v>44</v>
      </c>
      <c r="H1735" s="57" t="s">
        <v>45</v>
      </c>
      <c r="I1735" s="58" t="s">
        <v>53</v>
      </c>
      <c r="J1735" s="58" t="s">
        <v>62</v>
      </c>
    </row>
    <row r="1736" spans="1:10" s="86" customFormat="1" x14ac:dyDescent="0.2">
      <c r="A1736" s="80" t="s">
        <v>3861</v>
      </c>
      <c r="B1736" s="80"/>
      <c r="C1736" s="72" t="s">
        <v>3862</v>
      </c>
      <c r="D1736" s="72" t="s">
        <v>886</v>
      </c>
      <c r="E1736" s="61" t="s">
        <v>3863</v>
      </c>
      <c r="F1736" s="61"/>
      <c r="G1736" s="61" t="s">
        <v>139</v>
      </c>
      <c r="H1736" s="61" t="s">
        <v>80</v>
      </c>
      <c r="I1736" s="61" t="s">
        <v>140</v>
      </c>
      <c r="J1736" s="61" t="s">
        <v>68</v>
      </c>
    </row>
    <row r="1737" spans="1:10" s="86" customFormat="1" x14ac:dyDescent="0.2">
      <c r="A1737" s="64" t="s">
        <v>3864</v>
      </c>
      <c r="B1737" s="80">
        <v>184636</v>
      </c>
      <c r="C1737" s="71" t="s">
        <v>3865</v>
      </c>
      <c r="D1737" s="71" t="s">
        <v>287</v>
      </c>
      <c r="E1737" s="58" t="s">
        <v>43</v>
      </c>
      <c r="F1737" s="58" t="s">
        <v>329</v>
      </c>
      <c r="G1737" s="58" t="s">
        <v>44</v>
      </c>
      <c r="H1737" s="57" t="s">
        <v>45</v>
      </c>
      <c r="I1737" s="58" t="s">
        <v>53</v>
      </c>
      <c r="J1737" s="58" t="s">
        <v>62</v>
      </c>
    </row>
    <row r="1738" spans="1:10" s="769" customFormat="1" x14ac:dyDescent="0.2">
      <c r="A1738" s="226" t="s">
        <v>3866</v>
      </c>
      <c r="B1738" s="80"/>
      <c r="C1738" s="197" t="s">
        <v>3867</v>
      </c>
      <c r="D1738" s="197" t="s">
        <v>3825</v>
      </c>
      <c r="E1738" s="196" t="s">
        <v>1529</v>
      </c>
      <c r="F1738" s="196" t="s">
        <v>1529</v>
      </c>
      <c r="G1738" s="196" t="s">
        <v>44</v>
      </c>
      <c r="H1738" s="238" t="s">
        <v>45</v>
      </c>
      <c r="I1738" s="196" t="s">
        <v>46</v>
      </c>
      <c r="J1738" s="196" t="s">
        <v>47</v>
      </c>
    </row>
    <row r="1739" spans="1:10" s="86" customFormat="1" x14ac:dyDescent="0.2">
      <c r="A1739" s="824" t="s">
        <v>3868</v>
      </c>
      <c r="B1739" s="123"/>
      <c r="C1739" s="822" t="s">
        <v>3869</v>
      </c>
      <c r="D1739" s="822" t="s">
        <v>3825</v>
      </c>
      <c r="E1739" s="279" t="s">
        <v>406</v>
      </c>
      <c r="F1739" s="920" t="s">
        <v>406</v>
      </c>
      <c r="G1739" s="279" t="s">
        <v>92</v>
      </c>
      <c r="H1739" s="349" t="s">
        <v>45</v>
      </c>
      <c r="I1739" s="279" t="s">
        <v>46</v>
      </c>
      <c r="J1739" s="279" t="s">
        <v>47</v>
      </c>
    </row>
    <row r="1740" spans="1:10" s="59" customFormat="1" x14ac:dyDescent="0.2">
      <c r="A1740" s="824" t="s">
        <v>3868</v>
      </c>
      <c r="B1740" s="123"/>
      <c r="C1740" s="822" t="s">
        <v>3869</v>
      </c>
      <c r="D1740" s="822" t="s">
        <v>3825</v>
      </c>
      <c r="E1740" s="279" t="s">
        <v>406</v>
      </c>
      <c r="F1740" s="920" t="s">
        <v>406</v>
      </c>
      <c r="G1740" s="279" t="s">
        <v>44</v>
      </c>
      <c r="H1740" s="349" t="s">
        <v>45</v>
      </c>
      <c r="I1740" s="279" t="s">
        <v>46</v>
      </c>
      <c r="J1740" s="279" t="s">
        <v>47</v>
      </c>
    </row>
    <row r="1741" spans="1:10" s="46" customFormat="1" x14ac:dyDescent="0.2">
      <c r="A1741" s="68" t="s">
        <v>3870</v>
      </c>
      <c r="B1741" s="80"/>
      <c r="C1741" s="346" t="s">
        <v>3871</v>
      </c>
      <c r="D1741" s="346" t="s">
        <v>287</v>
      </c>
      <c r="E1741" s="58" t="s">
        <v>359</v>
      </c>
      <c r="F1741" s="58" t="s">
        <v>362</v>
      </c>
      <c r="G1741" s="58" t="s">
        <v>44</v>
      </c>
      <c r="H1741" s="57" t="s">
        <v>45</v>
      </c>
      <c r="I1741" s="58" t="s">
        <v>53</v>
      </c>
      <c r="J1741" s="58" t="s">
        <v>62</v>
      </c>
    </row>
    <row r="1742" spans="1:10" s="46" customFormat="1" x14ac:dyDescent="0.2">
      <c r="A1742" s="68" t="s">
        <v>3872</v>
      </c>
      <c r="B1742" s="67"/>
      <c r="C1742" s="346" t="s">
        <v>3873</v>
      </c>
      <c r="D1742" s="346" t="s">
        <v>276</v>
      </c>
      <c r="E1742" s="58" t="s">
        <v>755</v>
      </c>
      <c r="F1742" s="58" t="s">
        <v>755</v>
      </c>
      <c r="G1742" s="58" t="s">
        <v>44</v>
      </c>
      <c r="H1742" s="57" t="s">
        <v>45</v>
      </c>
      <c r="I1742" s="58" t="s">
        <v>46</v>
      </c>
      <c r="J1742" s="58" t="s">
        <v>47</v>
      </c>
    </row>
    <row r="1743" spans="1:10" s="59" customFormat="1" x14ac:dyDescent="0.2">
      <c r="A1743" s="68" t="s">
        <v>3874</v>
      </c>
      <c r="B1743" s="67"/>
      <c r="C1743" s="346" t="s">
        <v>3875</v>
      </c>
      <c r="D1743" s="346" t="s">
        <v>276</v>
      </c>
      <c r="E1743" s="58" t="s">
        <v>755</v>
      </c>
      <c r="F1743" s="58" t="s">
        <v>755</v>
      </c>
      <c r="G1743" s="58" t="s">
        <v>44</v>
      </c>
      <c r="H1743" s="57" t="s">
        <v>45</v>
      </c>
      <c r="I1743" s="58" t="s">
        <v>46</v>
      </c>
      <c r="J1743" s="58" t="s">
        <v>47</v>
      </c>
    </row>
    <row r="1744" spans="1:10" s="86" customFormat="1" x14ac:dyDescent="0.2">
      <c r="A1744" s="66"/>
      <c r="B1744" s="80"/>
      <c r="C1744" s="72" t="s">
        <v>3876</v>
      </c>
      <c r="D1744" s="263" t="s">
        <v>287</v>
      </c>
      <c r="E1744" s="61" t="s">
        <v>359</v>
      </c>
      <c r="F1744" s="61" t="s">
        <v>362</v>
      </c>
      <c r="G1744" s="61" t="s">
        <v>44</v>
      </c>
      <c r="H1744" s="108" t="s">
        <v>45</v>
      </c>
      <c r="I1744" s="61" t="s">
        <v>53</v>
      </c>
      <c r="J1744" s="61" t="s">
        <v>62</v>
      </c>
    </row>
    <row r="1745" spans="1:10" s="86" customFormat="1" x14ac:dyDescent="0.2">
      <c r="A1745" s="84" t="s">
        <v>3877</v>
      </c>
      <c r="B1745" s="123"/>
      <c r="C1745" s="91" t="s">
        <v>3878</v>
      </c>
      <c r="D1745" s="229" t="s">
        <v>287</v>
      </c>
      <c r="E1745" s="85" t="s">
        <v>359</v>
      </c>
      <c r="F1745" s="85" t="s">
        <v>359</v>
      </c>
      <c r="G1745" s="85" t="s">
        <v>44</v>
      </c>
      <c r="H1745" s="343" t="s">
        <v>45</v>
      </c>
      <c r="I1745" s="85" t="s">
        <v>46</v>
      </c>
      <c r="J1745" s="85" t="s">
        <v>47</v>
      </c>
    </row>
    <row r="1746" spans="1:10" s="86" customFormat="1" x14ac:dyDescent="0.2">
      <c r="A1746" s="64" t="s">
        <v>3879</v>
      </c>
      <c r="B1746" s="80">
        <v>180938</v>
      </c>
      <c r="C1746" s="71" t="s">
        <v>3878</v>
      </c>
      <c r="D1746" s="346" t="s">
        <v>287</v>
      </c>
      <c r="E1746" s="58" t="s">
        <v>359</v>
      </c>
      <c r="F1746" s="58" t="s">
        <v>362</v>
      </c>
      <c r="G1746" s="58" t="s">
        <v>44</v>
      </c>
      <c r="H1746" s="57" t="s">
        <v>45</v>
      </c>
      <c r="I1746" s="58" t="s">
        <v>53</v>
      </c>
      <c r="J1746" s="58" t="s">
        <v>62</v>
      </c>
    </row>
    <row r="1747" spans="1:10" s="86" customFormat="1" x14ac:dyDescent="0.2">
      <c r="A1747" s="348" t="s">
        <v>3880</v>
      </c>
      <c r="B1747" s="123"/>
      <c r="C1747" s="280" t="s">
        <v>3881</v>
      </c>
      <c r="D1747" s="822" t="s">
        <v>1302</v>
      </c>
      <c r="E1747" s="279" t="s">
        <v>1143</v>
      </c>
      <c r="F1747" s="279" t="s">
        <v>1143</v>
      </c>
      <c r="G1747" s="279" t="s">
        <v>44</v>
      </c>
      <c r="H1747" s="349" t="s">
        <v>45</v>
      </c>
      <c r="I1747" s="279" t="s">
        <v>46</v>
      </c>
      <c r="J1747" s="279" t="s">
        <v>47</v>
      </c>
    </row>
    <row r="1748" spans="1:10" s="125" customFormat="1" x14ac:dyDescent="0.2">
      <c r="A1748" s="211" t="s">
        <v>3882</v>
      </c>
      <c r="B1748" s="80"/>
      <c r="C1748" s="201" t="s">
        <v>3883</v>
      </c>
      <c r="D1748" s="465" t="s">
        <v>1302</v>
      </c>
      <c r="E1748" s="130" t="s">
        <v>1143</v>
      </c>
      <c r="F1748" s="130" t="s">
        <v>3341</v>
      </c>
      <c r="G1748" s="130" t="s">
        <v>44</v>
      </c>
      <c r="H1748" s="218" t="s">
        <v>45</v>
      </c>
      <c r="I1748" s="130" t="s">
        <v>53</v>
      </c>
      <c r="J1748" s="130" t="s">
        <v>62</v>
      </c>
    </row>
    <row r="1749" spans="1:10" s="86" customFormat="1" x14ac:dyDescent="0.2">
      <c r="A1749" s="66" t="s">
        <v>3884</v>
      </c>
      <c r="B1749" s="80"/>
      <c r="C1749" s="72" t="s">
        <v>3885</v>
      </c>
      <c r="D1749" s="263" t="s">
        <v>1302</v>
      </c>
      <c r="E1749" s="61"/>
      <c r="F1749" s="61"/>
      <c r="G1749" s="61"/>
      <c r="H1749" s="108"/>
      <c r="I1749" s="61"/>
      <c r="J1749" s="61" t="s">
        <v>62</v>
      </c>
    </row>
    <row r="1750" spans="1:10" s="86" customFormat="1" x14ac:dyDescent="0.2">
      <c r="A1750" s="211" t="s">
        <v>3886</v>
      </c>
      <c r="B1750" s="80"/>
      <c r="C1750" s="201" t="s">
        <v>3887</v>
      </c>
      <c r="D1750" s="465" t="s">
        <v>1302</v>
      </c>
      <c r="E1750" s="130" t="s">
        <v>1143</v>
      </c>
      <c r="F1750" s="130" t="s">
        <v>3341</v>
      </c>
      <c r="G1750" s="130" t="s">
        <v>44</v>
      </c>
      <c r="H1750" s="218" t="s">
        <v>45</v>
      </c>
      <c r="I1750" s="130" t="s">
        <v>53</v>
      </c>
      <c r="J1750" s="130" t="s">
        <v>62</v>
      </c>
    </row>
    <row r="1751" spans="1:10" s="86" customFormat="1" x14ac:dyDescent="0.2">
      <c r="A1751" s="211" t="s">
        <v>3888</v>
      </c>
      <c r="B1751" s="80"/>
      <c r="C1751" s="201" t="s">
        <v>3889</v>
      </c>
      <c r="D1751" s="465" t="s">
        <v>1302</v>
      </c>
      <c r="E1751" s="130" t="s">
        <v>1143</v>
      </c>
      <c r="F1751" s="130" t="s">
        <v>3341</v>
      </c>
      <c r="G1751" s="130" t="s">
        <v>44</v>
      </c>
      <c r="H1751" s="218" t="s">
        <v>45</v>
      </c>
      <c r="I1751" s="130" t="s">
        <v>53</v>
      </c>
      <c r="J1751" s="130" t="s">
        <v>62</v>
      </c>
    </row>
    <row r="1752" spans="1:10" s="59" customFormat="1" x14ac:dyDescent="0.2">
      <c r="A1752" s="348" t="s">
        <v>3890</v>
      </c>
      <c r="B1752" s="123"/>
      <c r="C1752" s="280" t="s">
        <v>3891</v>
      </c>
      <c r="D1752" s="822" t="s">
        <v>1302</v>
      </c>
      <c r="E1752" s="279" t="s">
        <v>1143</v>
      </c>
      <c r="F1752" s="279" t="s">
        <v>1143</v>
      </c>
      <c r="G1752" s="279" t="s">
        <v>92</v>
      </c>
      <c r="H1752" s="349" t="s">
        <v>45</v>
      </c>
      <c r="I1752" s="279" t="s">
        <v>46</v>
      </c>
      <c r="J1752" s="279" t="s">
        <v>47</v>
      </c>
    </row>
    <row r="1753" spans="1:10" s="59" customFormat="1" x14ac:dyDescent="0.2">
      <c r="A1753" s="84" t="s">
        <v>3892</v>
      </c>
      <c r="B1753" s="123"/>
      <c r="C1753" s="91" t="s">
        <v>3891</v>
      </c>
      <c r="D1753" s="229" t="s">
        <v>1302</v>
      </c>
      <c r="E1753" s="85" t="s">
        <v>1143</v>
      </c>
      <c r="F1753" s="85" t="s">
        <v>3341</v>
      </c>
      <c r="G1753" s="85" t="s">
        <v>44</v>
      </c>
      <c r="H1753" s="343" t="s">
        <v>45</v>
      </c>
      <c r="I1753" s="85" t="s">
        <v>53</v>
      </c>
      <c r="J1753" s="85" t="s">
        <v>62</v>
      </c>
    </row>
    <row r="1754" spans="1:10" s="59" customFormat="1" x14ac:dyDescent="0.2">
      <c r="A1754" s="211" t="s">
        <v>3893</v>
      </c>
      <c r="B1754" s="80"/>
      <c r="C1754" s="201" t="s">
        <v>3894</v>
      </c>
      <c r="D1754" s="465" t="s">
        <v>1302</v>
      </c>
      <c r="E1754" s="130" t="s">
        <v>1143</v>
      </c>
      <c r="F1754" s="130" t="s">
        <v>3341</v>
      </c>
      <c r="G1754" s="130" t="s">
        <v>44</v>
      </c>
      <c r="H1754" s="218" t="s">
        <v>45</v>
      </c>
      <c r="I1754" s="130" t="s">
        <v>53</v>
      </c>
      <c r="J1754" s="130" t="s">
        <v>62</v>
      </c>
    </row>
    <row r="1755" spans="1:10" s="59" customFormat="1" x14ac:dyDescent="0.2">
      <c r="A1755" s="211" t="s">
        <v>3895</v>
      </c>
      <c r="B1755" s="80"/>
      <c r="C1755" s="201" t="s">
        <v>3896</v>
      </c>
      <c r="D1755" s="465" t="s">
        <v>1302</v>
      </c>
      <c r="E1755" s="130" t="s">
        <v>1143</v>
      </c>
      <c r="F1755" s="130" t="s">
        <v>3341</v>
      </c>
      <c r="G1755" s="130" t="s">
        <v>44</v>
      </c>
      <c r="H1755" s="218" t="s">
        <v>45</v>
      </c>
      <c r="I1755" s="130" t="s">
        <v>53</v>
      </c>
      <c r="J1755" s="130" t="s">
        <v>62</v>
      </c>
    </row>
    <row r="1756" spans="1:10" s="59" customFormat="1" x14ac:dyDescent="0.2">
      <c r="A1756" s="84" t="s">
        <v>3897</v>
      </c>
      <c r="B1756" s="80" t="s">
        <v>3898</v>
      </c>
      <c r="C1756" s="73" t="s">
        <v>3899</v>
      </c>
      <c r="D1756" s="73" t="s">
        <v>3900</v>
      </c>
      <c r="E1756" s="74" t="s">
        <v>99</v>
      </c>
      <c r="F1756" s="74" t="s">
        <v>3901</v>
      </c>
      <c r="G1756" s="74" t="s">
        <v>44</v>
      </c>
      <c r="H1756" s="74" t="s">
        <v>80</v>
      </c>
      <c r="I1756" s="74" t="s">
        <v>1249</v>
      </c>
      <c r="J1756" s="85" t="s">
        <v>82</v>
      </c>
    </row>
    <row r="1757" spans="1:10" s="59" customFormat="1" x14ac:dyDescent="0.2">
      <c r="A1757" s="84" t="s">
        <v>3902</v>
      </c>
      <c r="B1757" s="80" t="s">
        <v>3903</v>
      </c>
      <c r="C1757" s="73" t="s">
        <v>3904</v>
      </c>
      <c r="D1757" s="73" t="s">
        <v>3900</v>
      </c>
      <c r="E1757" s="74" t="s">
        <v>99</v>
      </c>
      <c r="F1757" s="74" t="s">
        <v>3901</v>
      </c>
      <c r="G1757" s="74" t="s">
        <v>44</v>
      </c>
      <c r="H1757" s="74" t="s">
        <v>80</v>
      </c>
      <c r="I1757" s="74" t="s">
        <v>1249</v>
      </c>
      <c r="J1757" s="85" t="s">
        <v>82</v>
      </c>
    </row>
    <row r="1758" spans="1:10" s="59" customFormat="1" x14ac:dyDescent="0.2">
      <c r="A1758" s="84" t="s">
        <v>3905</v>
      </c>
      <c r="B1758" s="80" t="s">
        <v>3906</v>
      </c>
      <c r="C1758" s="73" t="s">
        <v>3907</v>
      </c>
      <c r="D1758" s="73" t="s">
        <v>3900</v>
      </c>
      <c r="E1758" s="74" t="s">
        <v>99</v>
      </c>
      <c r="F1758" s="74" t="s">
        <v>3901</v>
      </c>
      <c r="G1758" s="74" t="s">
        <v>44</v>
      </c>
      <c r="H1758" s="74" t="s">
        <v>80</v>
      </c>
      <c r="I1758" s="74" t="s">
        <v>1249</v>
      </c>
      <c r="J1758" s="85" t="s">
        <v>82</v>
      </c>
    </row>
    <row r="1759" spans="1:10" s="59" customFormat="1" x14ac:dyDescent="0.2">
      <c r="A1759" s="84" t="s">
        <v>3908</v>
      </c>
      <c r="B1759" s="80" t="s">
        <v>3909</v>
      </c>
      <c r="C1759" s="73" t="s">
        <v>3910</v>
      </c>
      <c r="D1759" s="73" t="s">
        <v>3900</v>
      </c>
      <c r="E1759" s="74" t="s">
        <v>99</v>
      </c>
      <c r="F1759" s="74" t="s">
        <v>3901</v>
      </c>
      <c r="G1759" s="74" t="s">
        <v>44</v>
      </c>
      <c r="H1759" s="74" t="s">
        <v>80</v>
      </c>
      <c r="I1759" s="74" t="s">
        <v>1249</v>
      </c>
      <c r="J1759" s="85" t="s">
        <v>82</v>
      </c>
    </row>
    <row r="1760" spans="1:10" s="59" customFormat="1" x14ac:dyDescent="0.2">
      <c r="A1760" s="84" t="s">
        <v>3911</v>
      </c>
      <c r="B1760" s="80" t="s">
        <v>3912</v>
      </c>
      <c r="C1760" s="73" t="s">
        <v>3913</v>
      </c>
      <c r="D1760" s="73" t="s">
        <v>3900</v>
      </c>
      <c r="E1760" s="74" t="s">
        <v>99</v>
      </c>
      <c r="F1760" s="74" t="s">
        <v>3901</v>
      </c>
      <c r="G1760" s="74" t="s">
        <v>44</v>
      </c>
      <c r="H1760" s="74" t="s">
        <v>80</v>
      </c>
      <c r="I1760" s="74" t="s">
        <v>1249</v>
      </c>
      <c r="J1760" s="85" t="s">
        <v>82</v>
      </c>
    </row>
    <row r="1761" spans="1:10" s="59" customFormat="1" x14ac:dyDescent="0.2">
      <c r="A1761" s="84" t="s">
        <v>3914</v>
      </c>
      <c r="B1761" s="80" t="s">
        <v>3915</v>
      </c>
      <c r="C1761" s="73" t="s">
        <v>3916</v>
      </c>
      <c r="D1761" s="73" t="s">
        <v>3900</v>
      </c>
      <c r="E1761" s="74" t="s">
        <v>99</v>
      </c>
      <c r="F1761" s="74" t="s">
        <v>3901</v>
      </c>
      <c r="G1761" s="74" t="s">
        <v>44</v>
      </c>
      <c r="H1761" s="74" t="s">
        <v>80</v>
      </c>
      <c r="I1761" s="74" t="s">
        <v>1249</v>
      </c>
      <c r="J1761" s="85" t="s">
        <v>82</v>
      </c>
    </row>
    <row r="1762" spans="1:10" s="59" customFormat="1" x14ac:dyDescent="0.2">
      <c r="A1762" s="84" t="s">
        <v>3917</v>
      </c>
      <c r="B1762" s="80" t="s">
        <v>3918</v>
      </c>
      <c r="C1762" s="73" t="s">
        <v>3919</v>
      </c>
      <c r="D1762" s="73" t="s">
        <v>3900</v>
      </c>
      <c r="E1762" s="74" t="s">
        <v>99</v>
      </c>
      <c r="F1762" s="74" t="s">
        <v>3901</v>
      </c>
      <c r="G1762" s="74" t="s">
        <v>44</v>
      </c>
      <c r="H1762" s="74" t="s">
        <v>80</v>
      </c>
      <c r="I1762" s="74" t="s">
        <v>1249</v>
      </c>
      <c r="J1762" s="85" t="s">
        <v>82</v>
      </c>
    </row>
    <row r="1763" spans="1:10" s="86" customFormat="1" x14ac:dyDescent="0.2">
      <c r="A1763" s="84" t="s">
        <v>3920</v>
      </c>
      <c r="B1763" s="80" t="s">
        <v>3921</v>
      </c>
      <c r="C1763" s="73" t="s">
        <v>3922</v>
      </c>
      <c r="D1763" s="73" t="s">
        <v>3900</v>
      </c>
      <c r="E1763" s="74" t="s">
        <v>99</v>
      </c>
      <c r="F1763" s="74" t="s">
        <v>3901</v>
      </c>
      <c r="G1763" s="74" t="s">
        <v>44</v>
      </c>
      <c r="H1763" s="74" t="s">
        <v>80</v>
      </c>
      <c r="I1763" s="74" t="s">
        <v>1249</v>
      </c>
      <c r="J1763" s="85" t="s">
        <v>82</v>
      </c>
    </row>
    <row r="1764" spans="1:10" s="787" customFormat="1" x14ac:dyDescent="0.2">
      <c r="A1764" s="84" t="s">
        <v>3923</v>
      </c>
      <c r="B1764" s="80" t="s">
        <v>3924</v>
      </c>
      <c r="C1764" s="73" t="s">
        <v>3925</v>
      </c>
      <c r="D1764" s="73" t="s">
        <v>3900</v>
      </c>
      <c r="E1764" s="74" t="s">
        <v>99</v>
      </c>
      <c r="F1764" s="74" t="s">
        <v>3901</v>
      </c>
      <c r="G1764" s="74" t="s">
        <v>44</v>
      </c>
      <c r="H1764" s="74" t="s">
        <v>80</v>
      </c>
      <c r="I1764" s="74" t="s">
        <v>1249</v>
      </c>
      <c r="J1764" s="85" t="s">
        <v>82</v>
      </c>
    </row>
    <row r="1765" spans="1:10" s="46" customFormat="1" x14ac:dyDescent="0.2">
      <c r="A1765" s="84" t="s">
        <v>3926</v>
      </c>
      <c r="B1765" s="84"/>
      <c r="C1765" s="91" t="s">
        <v>3927</v>
      </c>
      <c r="D1765" s="91" t="s">
        <v>3928</v>
      </c>
      <c r="E1765" s="85" t="s">
        <v>2677</v>
      </c>
      <c r="F1765" s="85" t="s">
        <v>3764</v>
      </c>
      <c r="G1765" s="85" t="s">
        <v>44</v>
      </c>
      <c r="H1765" s="343" t="s">
        <v>45</v>
      </c>
      <c r="I1765" s="85" t="s">
        <v>67</v>
      </c>
      <c r="J1765" s="85" t="s">
        <v>68</v>
      </c>
    </row>
    <row r="1766" spans="1:10" s="86" customFormat="1" x14ac:dyDescent="0.2">
      <c r="A1766" s="785" t="s">
        <v>3929</v>
      </c>
      <c r="B1766" s="785"/>
      <c r="C1766" s="781" t="s">
        <v>3927</v>
      </c>
      <c r="D1766" s="781" t="s">
        <v>3928</v>
      </c>
      <c r="E1766" s="493" t="s">
        <v>2677</v>
      </c>
      <c r="F1766" s="493" t="s">
        <v>1098</v>
      </c>
      <c r="G1766" s="493" t="s">
        <v>44</v>
      </c>
      <c r="H1766" s="786" t="s">
        <v>45</v>
      </c>
      <c r="I1766" s="493" t="s">
        <v>53</v>
      </c>
      <c r="J1766" s="493" t="s">
        <v>54</v>
      </c>
    </row>
    <row r="1767" spans="1:10" s="86" customFormat="1" x14ac:dyDescent="0.2">
      <c r="A1767" s="84" t="s">
        <v>3929</v>
      </c>
      <c r="B1767" s="84"/>
      <c r="C1767" s="91" t="s">
        <v>3927</v>
      </c>
      <c r="D1767" s="91" t="s">
        <v>3928</v>
      </c>
      <c r="E1767" s="85" t="s">
        <v>2677</v>
      </c>
      <c r="F1767" s="85" t="s">
        <v>1098</v>
      </c>
      <c r="G1767" s="85" t="s">
        <v>44</v>
      </c>
      <c r="H1767" s="343" t="s">
        <v>45</v>
      </c>
      <c r="I1767" s="85" t="s">
        <v>53</v>
      </c>
      <c r="J1767" s="85" t="s">
        <v>54</v>
      </c>
    </row>
    <row r="1768" spans="1:10" s="787" customFormat="1" x14ac:dyDescent="0.2">
      <c r="A1768" s="84" t="s">
        <v>3930</v>
      </c>
      <c r="B1768" s="123"/>
      <c r="C1768" s="91" t="s">
        <v>3927</v>
      </c>
      <c r="D1768" s="91" t="s">
        <v>3928</v>
      </c>
      <c r="E1768" s="85" t="s">
        <v>2677</v>
      </c>
      <c r="F1768" s="85" t="s">
        <v>2677</v>
      </c>
      <c r="G1768" s="85" t="s">
        <v>44</v>
      </c>
      <c r="H1768" s="343" t="s">
        <v>45</v>
      </c>
      <c r="I1768" s="85" t="s">
        <v>46</v>
      </c>
      <c r="J1768" s="85" t="s">
        <v>47</v>
      </c>
    </row>
    <row r="1769" spans="1:10" s="59" customFormat="1" x14ac:dyDescent="0.2">
      <c r="A1769" s="84" t="s">
        <v>3931</v>
      </c>
      <c r="B1769" s="84"/>
      <c r="C1769" s="91" t="s">
        <v>3927</v>
      </c>
      <c r="D1769" s="91" t="s">
        <v>3928</v>
      </c>
      <c r="E1769" s="85" t="s">
        <v>2677</v>
      </c>
      <c r="F1769" s="85" t="s">
        <v>3764</v>
      </c>
      <c r="G1769" s="85" t="s">
        <v>44</v>
      </c>
      <c r="H1769" s="343" t="s">
        <v>45</v>
      </c>
      <c r="I1769" s="85" t="s">
        <v>67</v>
      </c>
      <c r="J1769" s="85" t="s">
        <v>300</v>
      </c>
    </row>
    <row r="1770" spans="1:10" s="791" customFormat="1" x14ac:dyDescent="0.2">
      <c r="A1770" s="84" t="s">
        <v>3932</v>
      </c>
      <c r="B1770" s="84"/>
      <c r="C1770" s="91" t="s">
        <v>3927</v>
      </c>
      <c r="D1770" s="91" t="s">
        <v>3928</v>
      </c>
      <c r="E1770" s="85" t="s">
        <v>2677</v>
      </c>
      <c r="F1770" s="85" t="s">
        <v>1098</v>
      </c>
      <c r="G1770" s="85" t="s">
        <v>44</v>
      </c>
      <c r="H1770" s="343" t="s">
        <v>45</v>
      </c>
      <c r="I1770" s="85" t="s">
        <v>53</v>
      </c>
      <c r="J1770" s="85" t="s">
        <v>62</v>
      </c>
    </row>
    <row r="1771" spans="1:10" s="46" customFormat="1" x14ac:dyDescent="0.2">
      <c r="A1771" s="788" t="s">
        <v>3933</v>
      </c>
      <c r="B1771" s="788"/>
      <c r="C1771" s="789" t="s">
        <v>3934</v>
      </c>
      <c r="D1771" s="789" t="s">
        <v>3928</v>
      </c>
      <c r="E1771" s="625" t="s">
        <v>3704</v>
      </c>
      <c r="F1771" s="625" t="s">
        <v>632</v>
      </c>
      <c r="G1771" s="625" t="s">
        <v>44</v>
      </c>
      <c r="H1771" s="790" t="s">
        <v>45</v>
      </c>
      <c r="I1771" s="625" t="s">
        <v>53</v>
      </c>
      <c r="J1771" s="625" t="s">
        <v>54</v>
      </c>
    </row>
    <row r="1772" spans="1:10" s="59" customFormat="1" x14ac:dyDescent="0.2">
      <c r="A1772" s="80" t="s">
        <v>3935</v>
      </c>
      <c r="B1772" s="80"/>
      <c r="C1772" s="72" t="s">
        <v>3936</v>
      </c>
      <c r="D1772" s="72" t="s">
        <v>114</v>
      </c>
      <c r="E1772" s="61" t="s">
        <v>86</v>
      </c>
      <c r="F1772" s="61"/>
      <c r="G1772" s="61" t="s">
        <v>44</v>
      </c>
      <c r="H1772" s="61" t="s">
        <v>45</v>
      </c>
      <c r="I1772" s="61" t="s">
        <v>46</v>
      </c>
      <c r="J1772" s="61" t="s">
        <v>47</v>
      </c>
    </row>
    <row r="1773" spans="1:10" s="46" customFormat="1" x14ac:dyDescent="0.2">
      <c r="A1773" s="165" t="s">
        <v>3937</v>
      </c>
      <c r="B1773" s="80" t="s">
        <v>3938</v>
      </c>
      <c r="C1773" s="158" t="s">
        <v>3939</v>
      </c>
      <c r="D1773" s="158" t="s">
        <v>114</v>
      </c>
      <c r="E1773" s="157" t="s">
        <v>3940</v>
      </c>
      <c r="F1773" s="157" t="s">
        <v>3940</v>
      </c>
      <c r="G1773" s="157" t="s">
        <v>44</v>
      </c>
      <c r="H1773" s="157" t="s">
        <v>45</v>
      </c>
      <c r="I1773" s="157" t="s">
        <v>46</v>
      </c>
      <c r="J1773" s="157" t="s">
        <v>47</v>
      </c>
    </row>
    <row r="1774" spans="1:10" s="59" customFormat="1" x14ac:dyDescent="0.2">
      <c r="A1774" s="173" t="s">
        <v>3941</v>
      </c>
      <c r="B1774" s="80" t="s">
        <v>3938</v>
      </c>
      <c r="C1774" s="158" t="s">
        <v>3942</v>
      </c>
      <c r="D1774" s="158" t="s">
        <v>114</v>
      </c>
      <c r="E1774" s="157" t="s">
        <v>3940</v>
      </c>
      <c r="F1774" s="157" t="s">
        <v>3940</v>
      </c>
      <c r="G1774" s="157" t="s">
        <v>92</v>
      </c>
      <c r="H1774" s="157" t="s">
        <v>45</v>
      </c>
      <c r="I1774" s="157" t="s">
        <v>46</v>
      </c>
      <c r="J1774" s="157" t="s">
        <v>47</v>
      </c>
    </row>
    <row r="1775" spans="1:10" s="59" customFormat="1" x14ac:dyDescent="0.2">
      <c r="A1775" s="173" t="s">
        <v>3943</v>
      </c>
      <c r="B1775" s="80"/>
      <c r="C1775" s="158" t="s">
        <v>3944</v>
      </c>
      <c r="D1775" s="158" t="s">
        <v>114</v>
      </c>
      <c r="E1775" s="157" t="s">
        <v>617</v>
      </c>
      <c r="F1775" s="157" t="s">
        <v>617</v>
      </c>
      <c r="G1775" s="157" t="s">
        <v>44</v>
      </c>
      <c r="H1775" s="157" t="s">
        <v>45</v>
      </c>
      <c r="I1775" s="157" t="s">
        <v>46</v>
      </c>
      <c r="J1775" s="157" t="s">
        <v>47</v>
      </c>
    </row>
    <row r="1776" spans="1:10" s="59" customFormat="1" x14ac:dyDescent="0.2">
      <c r="A1776" s="173" t="s">
        <v>3945</v>
      </c>
      <c r="B1776" s="80"/>
      <c r="C1776" s="158" t="s">
        <v>3946</v>
      </c>
      <c r="D1776" s="158" t="s">
        <v>114</v>
      </c>
      <c r="E1776" s="157" t="s">
        <v>617</v>
      </c>
      <c r="F1776" s="157" t="s">
        <v>617</v>
      </c>
      <c r="G1776" s="157" t="s">
        <v>92</v>
      </c>
      <c r="H1776" s="157" t="s">
        <v>45</v>
      </c>
      <c r="I1776" s="157" t="s">
        <v>46</v>
      </c>
      <c r="J1776" s="157" t="s">
        <v>47</v>
      </c>
    </row>
    <row r="1777" spans="1:10" s="59" customFormat="1" x14ac:dyDescent="0.2">
      <c r="A1777" s="80" t="s">
        <v>3947</v>
      </c>
      <c r="B1777" s="80"/>
      <c r="C1777" s="72" t="s">
        <v>3948</v>
      </c>
      <c r="D1777" s="72" t="s">
        <v>845</v>
      </c>
      <c r="E1777" s="61" t="s">
        <v>3082</v>
      </c>
      <c r="F1777" s="61"/>
      <c r="G1777" s="61" t="s">
        <v>139</v>
      </c>
      <c r="H1777" s="61" t="s">
        <v>80</v>
      </c>
      <c r="I1777" s="61" t="s">
        <v>140</v>
      </c>
      <c r="J1777" s="61" t="s">
        <v>68</v>
      </c>
    </row>
    <row r="1778" spans="1:10" s="45" customFormat="1" x14ac:dyDescent="0.2">
      <c r="A1778" s="80" t="s">
        <v>3949</v>
      </c>
      <c r="B1778" s="80"/>
      <c r="C1778" s="72" t="s">
        <v>3950</v>
      </c>
      <c r="D1778" s="72" t="s">
        <v>845</v>
      </c>
      <c r="E1778" s="61" t="s">
        <v>3082</v>
      </c>
      <c r="F1778" s="61"/>
      <c r="G1778" s="61" t="s">
        <v>139</v>
      </c>
      <c r="H1778" s="61" t="s">
        <v>80</v>
      </c>
      <c r="I1778" s="61" t="s">
        <v>140</v>
      </c>
      <c r="J1778" s="61" t="s">
        <v>68</v>
      </c>
    </row>
    <row r="1779" spans="1:10" s="86" customFormat="1" x14ac:dyDescent="0.2">
      <c r="A1779" s="63" t="s">
        <v>3951</v>
      </c>
      <c r="B1779" s="80" t="s">
        <v>3952</v>
      </c>
      <c r="C1779" s="71" t="s">
        <v>3953</v>
      </c>
      <c r="D1779" s="71" t="s">
        <v>536</v>
      </c>
      <c r="E1779" s="58" t="s">
        <v>611</v>
      </c>
      <c r="F1779" s="58" t="s">
        <v>612</v>
      </c>
      <c r="G1779" s="58" t="s">
        <v>44</v>
      </c>
      <c r="H1779" s="57" t="s">
        <v>45</v>
      </c>
      <c r="I1779" s="58" t="s">
        <v>67</v>
      </c>
      <c r="J1779" s="58" t="s">
        <v>268</v>
      </c>
    </row>
    <row r="1780" spans="1:10" s="46" customFormat="1" x14ac:dyDescent="0.2">
      <c r="A1780" s="71" t="s">
        <v>3954</v>
      </c>
      <c r="B1780" s="67"/>
      <c r="C1780" s="71" t="s">
        <v>3955</v>
      </c>
      <c r="D1780" s="71" t="s">
        <v>314</v>
      </c>
      <c r="E1780" s="58" t="s">
        <v>1078</v>
      </c>
      <c r="F1780" s="58" t="s">
        <v>3956</v>
      </c>
      <c r="G1780" s="58" t="s">
        <v>44</v>
      </c>
      <c r="H1780" s="58" t="s">
        <v>45</v>
      </c>
      <c r="I1780" s="58" t="s">
        <v>67</v>
      </c>
      <c r="J1780" s="58" t="s">
        <v>68</v>
      </c>
    </row>
    <row r="1781" spans="1:10" s="46" customFormat="1" x14ac:dyDescent="0.2">
      <c r="A1781" s="71" t="s">
        <v>3957</v>
      </c>
      <c r="B1781" s="67"/>
      <c r="C1781" s="71" t="s">
        <v>3955</v>
      </c>
      <c r="D1781" s="71" t="s">
        <v>314</v>
      </c>
      <c r="E1781" s="58" t="s">
        <v>1078</v>
      </c>
      <c r="F1781" s="58" t="s">
        <v>3956</v>
      </c>
      <c r="G1781" s="58" t="s">
        <v>44</v>
      </c>
      <c r="H1781" s="58" t="s">
        <v>45</v>
      </c>
      <c r="I1781" s="58" t="s">
        <v>67</v>
      </c>
      <c r="J1781" s="58" t="s">
        <v>300</v>
      </c>
    </row>
    <row r="1782" spans="1:10" s="59" customFormat="1" x14ac:dyDescent="0.2">
      <c r="A1782" s="80" t="s">
        <v>3958</v>
      </c>
      <c r="B1782" s="80"/>
      <c r="C1782" s="72" t="s">
        <v>3959</v>
      </c>
      <c r="D1782" s="72" t="s">
        <v>528</v>
      </c>
      <c r="E1782" s="61" t="s">
        <v>1529</v>
      </c>
      <c r="F1782" s="61" t="s">
        <v>1547</v>
      </c>
      <c r="G1782" s="61" t="s">
        <v>92</v>
      </c>
      <c r="H1782" s="61" t="s">
        <v>45</v>
      </c>
      <c r="I1782" s="61" t="s">
        <v>53</v>
      </c>
      <c r="J1782" s="61" t="s">
        <v>54</v>
      </c>
    </row>
    <row r="1783" spans="1:10" s="45" customFormat="1" x14ac:dyDescent="0.2">
      <c r="A1783" s="67" t="s">
        <v>3960</v>
      </c>
      <c r="B1783" s="80"/>
      <c r="C1783" s="71" t="s">
        <v>3961</v>
      </c>
      <c r="D1783" s="71" t="s">
        <v>528</v>
      </c>
      <c r="E1783" s="58" t="s">
        <v>406</v>
      </c>
      <c r="F1783" s="58" t="s">
        <v>406</v>
      </c>
      <c r="G1783" s="58" t="s">
        <v>92</v>
      </c>
      <c r="H1783" s="58" t="s">
        <v>45</v>
      </c>
      <c r="I1783" s="58" t="s">
        <v>46</v>
      </c>
      <c r="J1783" s="58" t="s">
        <v>47</v>
      </c>
    </row>
    <row r="1784" spans="1:10" s="59" customFormat="1" x14ac:dyDescent="0.2">
      <c r="A1784" s="66" t="s">
        <v>3962</v>
      </c>
      <c r="B1784" s="80"/>
      <c r="C1784" s="72" t="s">
        <v>3963</v>
      </c>
      <c r="D1784" s="72" t="s">
        <v>108</v>
      </c>
      <c r="E1784" s="61" t="s">
        <v>1445</v>
      </c>
      <c r="F1784" s="61" t="s">
        <v>909</v>
      </c>
      <c r="G1784" s="61" t="s">
        <v>44</v>
      </c>
      <c r="H1784" s="61" t="s">
        <v>45</v>
      </c>
      <c r="I1784" s="61" t="s">
        <v>53</v>
      </c>
      <c r="J1784" s="61" t="s">
        <v>62</v>
      </c>
    </row>
    <row r="1785" spans="1:10" s="59" customFormat="1" x14ac:dyDescent="0.2">
      <c r="A1785" s="84" t="s">
        <v>3962</v>
      </c>
      <c r="B1785" s="80" t="s">
        <v>3964</v>
      </c>
      <c r="C1785" s="73" t="s">
        <v>3963</v>
      </c>
      <c r="D1785" s="73" t="s">
        <v>108</v>
      </c>
      <c r="E1785" s="74" t="s">
        <v>1445</v>
      </c>
      <c r="F1785" s="74" t="s">
        <v>909</v>
      </c>
      <c r="G1785" s="74" t="s">
        <v>44</v>
      </c>
      <c r="H1785" s="74" t="s">
        <v>45</v>
      </c>
      <c r="I1785" s="74" t="s">
        <v>53</v>
      </c>
      <c r="J1785" s="74" t="s">
        <v>62</v>
      </c>
    </row>
    <row r="1786" spans="1:10" s="45" customFormat="1" x14ac:dyDescent="0.2">
      <c r="A1786" s="165" t="s">
        <v>3965</v>
      </c>
      <c r="B1786" s="80"/>
      <c r="C1786" s="158" t="s">
        <v>3966</v>
      </c>
      <c r="D1786" s="158" t="s">
        <v>114</v>
      </c>
      <c r="E1786" s="157" t="s">
        <v>3967</v>
      </c>
      <c r="F1786" s="157" t="s">
        <v>3967</v>
      </c>
      <c r="G1786" s="157" t="s">
        <v>44</v>
      </c>
      <c r="H1786" s="157" t="s">
        <v>45</v>
      </c>
      <c r="I1786" s="157" t="s">
        <v>46</v>
      </c>
      <c r="J1786" s="157" t="s">
        <v>47</v>
      </c>
    </row>
    <row r="1787" spans="1:10" s="59" customFormat="1" x14ac:dyDescent="0.2">
      <c r="A1787" s="165" t="s">
        <v>3968</v>
      </c>
      <c r="B1787" s="80"/>
      <c r="C1787" s="158" t="s">
        <v>3969</v>
      </c>
      <c r="D1787" s="158" t="s">
        <v>114</v>
      </c>
      <c r="E1787" s="157" t="s">
        <v>3967</v>
      </c>
      <c r="F1787" s="157" t="s">
        <v>3967</v>
      </c>
      <c r="G1787" s="157" t="s">
        <v>92</v>
      </c>
      <c r="H1787" s="157" t="s">
        <v>45</v>
      </c>
      <c r="I1787" s="157" t="s">
        <v>46</v>
      </c>
      <c r="J1787" s="157" t="s">
        <v>47</v>
      </c>
    </row>
    <row r="1788" spans="1:10" s="45" customFormat="1" x14ac:dyDescent="0.2">
      <c r="A1788" s="224" t="s">
        <v>3970</v>
      </c>
      <c r="B1788" s="80"/>
      <c r="C1788" s="197" t="s">
        <v>3971</v>
      </c>
      <c r="D1788" s="197" t="s">
        <v>114</v>
      </c>
      <c r="E1788" s="196" t="s">
        <v>474</v>
      </c>
      <c r="F1788" s="196" t="s">
        <v>474</v>
      </c>
      <c r="G1788" s="196" t="s">
        <v>44</v>
      </c>
      <c r="H1788" s="238" t="s">
        <v>45</v>
      </c>
      <c r="I1788" s="196" t="s">
        <v>46</v>
      </c>
      <c r="J1788" s="196" t="s">
        <v>47</v>
      </c>
    </row>
    <row r="1789" spans="1:10" s="45" customFormat="1" x14ac:dyDescent="0.2">
      <c r="A1789" s="224" t="s">
        <v>3970</v>
      </c>
      <c r="B1789" s="80"/>
      <c r="C1789" s="197" t="s">
        <v>3971</v>
      </c>
      <c r="D1789" s="197" t="s">
        <v>114</v>
      </c>
      <c r="E1789" s="196" t="s">
        <v>474</v>
      </c>
      <c r="F1789" s="196" t="s">
        <v>474</v>
      </c>
      <c r="G1789" s="196" t="s">
        <v>44</v>
      </c>
      <c r="H1789" s="238" t="s">
        <v>45</v>
      </c>
      <c r="I1789" s="196" t="s">
        <v>46</v>
      </c>
      <c r="J1789" s="196" t="s">
        <v>47</v>
      </c>
    </row>
    <row r="1790" spans="1:10" s="86" customFormat="1" x14ac:dyDescent="0.2">
      <c r="A1790" s="495" t="s">
        <v>3972</v>
      </c>
      <c r="B1790" s="80">
        <v>177162</v>
      </c>
      <c r="C1790" s="280" t="s">
        <v>3971</v>
      </c>
      <c r="D1790" s="280" t="s">
        <v>114</v>
      </c>
      <c r="E1790" s="85" t="s">
        <v>474</v>
      </c>
      <c r="F1790" s="85" t="s">
        <v>641</v>
      </c>
      <c r="G1790" s="85" t="s">
        <v>92</v>
      </c>
      <c r="H1790" s="343" t="s">
        <v>45</v>
      </c>
      <c r="I1790" s="85" t="s">
        <v>53</v>
      </c>
      <c r="J1790" s="85" t="s">
        <v>62</v>
      </c>
    </row>
    <row r="1791" spans="1:10" s="278" customFormat="1" x14ac:dyDescent="0.2">
      <c r="A1791" s="123" t="s">
        <v>3973</v>
      </c>
      <c r="B1791" s="80"/>
      <c r="C1791" s="727" t="s">
        <v>3971</v>
      </c>
      <c r="D1791" s="280" t="s">
        <v>114</v>
      </c>
      <c r="E1791" s="85" t="s">
        <v>474</v>
      </c>
      <c r="F1791" s="85" t="s">
        <v>641</v>
      </c>
      <c r="G1791" s="85" t="s">
        <v>79</v>
      </c>
      <c r="H1791" s="343" t="s">
        <v>80</v>
      </c>
      <c r="I1791" s="85" t="s">
        <v>67</v>
      </c>
      <c r="J1791" s="85" t="s">
        <v>3974</v>
      </c>
    </row>
    <row r="1792" spans="1:10" s="278" customFormat="1" x14ac:dyDescent="0.2">
      <c r="A1792" s="556" t="s">
        <v>3975</v>
      </c>
      <c r="B1792" s="80"/>
      <c r="C1792" s="470" t="s">
        <v>3976</v>
      </c>
      <c r="D1792" s="470" t="s">
        <v>128</v>
      </c>
      <c r="E1792" s="387" t="s">
        <v>1021</v>
      </c>
      <c r="F1792" s="387" t="s">
        <v>2792</v>
      </c>
      <c r="G1792" s="387" t="s">
        <v>44</v>
      </c>
      <c r="H1792" s="568" t="s">
        <v>45</v>
      </c>
      <c r="I1792" s="387" t="s">
        <v>67</v>
      </c>
      <c r="J1792" s="387" t="s">
        <v>68</v>
      </c>
    </row>
    <row r="1793" spans="1:10" s="125" customFormat="1" x14ac:dyDescent="0.2">
      <c r="A1793" s="84" t="s">
        <v>3977</v>
      </c>
      <c r="B1793" s="80" t="s">
        <v>3978</v>
      </c>
      <c r="C1793" s="73" t="s">
        <v>3976</v>
      </c>
      <c r="D1793" s="73" t="s">
        <v>128</v>
      </c>
      <c r="E1793" s="74" t="s">
        <v>1021</v>
      </c>
      <c r="F1793" s="74" t="s">
        <v>2792</v>
      </c>
      <c r="G1793" s="74" t="s">
        <v>44</v>
      </c>
      <c r="H1793" s="74" t="s">
        <v>914</v>
      </c>
      <c r="I1793" s="74" t="s">
        <v>53</v>
      </c>
      <c r="J1793" s="74" t="s">
        <v>54</v>
      </c>
    </row>
    <row r="1794" spans="1:10" s="59" customFormat="1" x14ac:dyDescent="0.2">
      <c r="A1794" s="84" t="s">
        <v>3979</v>
      </c>
      <c r="B1794" s="123"/>
      <c r="C1794" s="91" t="s">
        <v>3976</v>
      </c>
      <c r="D1794" s="91" t="s">
        <v>128</v>
      </c>
      <c r="E1794" s="85" t="s">
        <v>2795</v>
      </c>
      <c r="F1794" s="85" t="s">
        <v>2795</v>
      </c>
      <c r="G1794" s="85" t="s">
        <v>44</v>
      </c>
      <c r="H1794" s="85" t="s">
        <v>45</v>
      </c>
      <c r="I1794" s="85" t="s">
        <v>46</v>
      </c>
      <c r="J1794" s="85" t="s">
        <v>47</v>
      </c>
    </row>
    <row r="1795" spans="1:10" s="59" customFormat="1" x14ac:dyDescent="0.2">
      <c r="A1795" s="64" t="s">
        <v>3980</v>
      </c>
      <c r="B1795" s="80" t="s">
        <v>3981</v>
      </c>
      <c r="C1795" s="73" t="s">
        <v>3976</v>
      </c>
      <c r="D1795" s="73" t="s">
        <v>128</v>
      </c>
      <c r="E1795" s="74" t="s">
        <v>2795</v>
      </c>
      <c r="F1795" s="74" t="s">
        <v>2792</v>
      </c>
      <c r="G1795" s="74" t="s">
        <v>44</v>
      </c>
      <c r="H1795" s="74" t="s">
        <v>45</v>
      </c>
      <c r="I1795" s="74" t="s">
        <v>53</v>
      </c>
      <c r="J1795" s="74" t="s">
        <v>54</v>
      </c>
    </row>
    <row r="1796" spans="1:10" s="59" customFormat="1" x14ac:dyDescent="0.2">
      <c r="A1796" s="184" t="s">
        <v>3982</v>
      </c>
      <c r="B1796" s="80"/>
      <c r="C1796" s="72" t="s">
        <v>3983</v>
      </c>
      <c r="D1796" s="197" t="s">
        <v>76</v>
      </c>
      <c r="E1796" s="61" t="s">
        <v>77</v>
      </c>
      <c r="F1796" s="61" t="s">
        <v>3984</v>
      </c>
      <c r="G1796" s="61" t="s">
        <v>1979</v>
      </c>
      <c r="H1796" s="108" t="s">
        <v>80</v>
      </c>
      <c r="I1796" s="61" t="s">
        <v>2112</v>
      </c>
      <c r="J1796" s="61" t="s">
        <v>3985</v>
      </c>
    </row>
    <row r="1797" spans="1:10" s="86" customFormat="1" x14ac:dyDescent="0.2">
      <c r="A1797" s="184" t="s">
        <v>3986</v>
      </c>
      <c r="B1797" s="66" t="s">
        <v>3987</v>
      </c>
      <c r="C1797" s="73" t="s">
        <v>3988</v>
      </c>
      <c r="D1797" s="73" t="s">
        <v>76</v>
      </c>
      <c r="E1797" s="74" t="s">
        <v>3989</v>
      </c>
      <c r="F1797" s="74" t="s">
        <v>3990</v>
      </c>
      <c r="G1797" s="74" t="s">
        <v>44</v>
      </c>
      <c r="H1797" s="74" t="s">
        <v>80</v>
      </c>
      <c r="I1797" s="74" t="s">
        <v>140</v>
      </c>
      <c r="J1797" s="74" t="s">
        <v>82</v>
      </c>
    </row>
    <row r="1798" spans="1:10" s="86" customFormat="1" x14ac:dyDescent="0.2">
      <c r="A1798" s="184" t="s">
        <v>3991</v>
      </c>
      <c r="B1798" s="66" t="s">
        <v>3992</v>
      </c>
      <c r="C1798" s="73" t="s">
        <v>3993</v>
      </c>
      <c r="D1798" s="73" t="s">
        <v>76</v>
      </c>
      <c r="E1798" s="74" t="s">
        <v>3989</v>
      </c>
      <c r="F1798" s="74" t="s">
        <v>3990</v>
      </c>
      <c r="G1798" s="74" t="s">
        <v>44</v>
      </c>
      <c r="H1798" s="74" t="s">
        <v>80</v>
      </c>
      <c r="I1798" s="74" t="s">
        <v>140</v>
      </c>
      <c r="J1798" s="74" t="s">
        <v>82</v>
      </c>
    </row>
    <row r="1799" spans="1:10" s="59" customFormat="1" x14ac:dyDescent="0.2">
      <c r="A1799" s="764" t="s">
        <v>3994</v>
      </c>
      <c r="B1799" s="496" t="s">
        <v>3995</v>
      </c>
      <c r="C1799" s="73" t="s">
        <v>3996</v>
      </c>
      <c r="D1799" s="73" t="s">
        <v>76</v>
      </c>
      <c r="E1799" s="74" t="s">
        <v>3989</v>
      </c>
      <c r="F1799" s="74" t="s">
        <v>3990</v>
      </c>
      <c r="G1799" s="74" t="s">
        <v>44</v>
      </c>
      <c r="H1799" s="74" t="s">
        <v>80</v>
      </c>
      <c r="I1799" s="74" t="s">
        <v>140</v>
      </c>
      <c r="J1799" s="74" t="s">
        <v>82</v>
      </c>
    </row>
    <row r="1800" spans="1:10" s="45" customFormat="1" x14ac:dyDescent="0.2">
      <c r="A1800" s="84" t="s">
        <v>3997</v>
      </c>
      <c r="B1800" s="123"/>
      <c r="C1800" s="91" t="s">
        <v>3998</v>
      </c>
      <c r="D1800" s="91" t="s">
        <v>276</v>
      </c>
      <c r="E1800" s="85" t="s">
        <v>3999</v>
      </c>
      <c r="F1800" s="85" t="s">
        <v>3999</v>
      </c>
      <c r="G1800" s="85" t="s">
        <v>44</v>
      </c>
      <c r="H1800" s="343" t="s">
        <v>45</v>
      </c>
      <c r="I1800" s="85" t="s">
        <v>46</v>
      </c>
      <c r="J1800" s="85" t="s">
        <v>47</v>
      </c>
    </row>
    <row r="1801" spans="1:10" s="86" customFormat="1" x14ac:dyDescent="0.2">
      <c r="A1801" s="84" t="s">
        <v>4000</v>
      </c>
      <c r="B1801" s="123"/>
      <c r="C1801" s="91" t="s">
        <v>4001</v>
      </c>
      <c r="D1801" s="91" t="s">
        <v>276</v>
      </c>
      <c r="E1801" s="85" t="s">
        <v>3999</v>
      </c>
      <c r="F1801" s="85" t="s">
        <v>3999</v>
      </c>
      <c r="G1801" s="85" t="s">
        <v>44</v>
      </c>
      <c r="H1801" s="343" t="s">
        <v>45</v>
      </c>
      <c r="I1801" s="85" t="s">
        <v>46</v>
      </c>
      <c r="J1801" s="85" t="s">
        <v>47</v>
      </c>
    </row>
    <row r="1802" spans="1:10" s="59" customFormat="1" x14ac:dyDescent="0.2">
      <c r="A1802" s="66" t="s">
        <v>4002</v>
      </c>
      <c r="B1802" s="80" t="s">
        <v>116</v>
      </c>
      <c r="C1802" s="72" t="s">
        <v>4003</v>
      </c>
      <c r="D1802" s="72" t="s">
        <v>276</v>
      </c>
      <c r="E1802" s="61" t="s">
        <v>755</v>
      </c>
      <c r="F1802" s="61" t="s">
        <v>755</v>
      </c>
      <c r="G1802" s="61" t="s">
        <v>44</v>
      </c>
      <c r="H1802" s="108" t="s">
        <v>45</v>
      </c>
      <c r="I1802" s="61" t="s">
        <v>46</v>
      </c>
      <c r="J1802" s="61" t="s">
        <v>47</v>
      </c>
    </row>
    <row r="1803" spans="1:10" s="59" customFormat="1" x14ac:dyDescent="0.2">
      <c r="A1803" s="66" t="s">
        <v>4004</v>
      </c>
      <c r="B1803" s="80"/>
      <c r="C1803" s="72" t="s">
        <v>4005</v>
      </c>
      <c r="D1803" s="72" t="s">
        <v>276</v>
      </c>
      <c r="E1803" s="61" t="s">
        <v>4006</v>
      </c>
      <c r="F1803" s="61" t="s">
        <v>4007</v>
      </c>
      <c r="G1803" s="61" t="s">
        <v>44</v>
      </c>
      <c r="H1803" s="108" t="s">
        <v>45</v>
      </c>
      <c r="I1803" s="61" t="s">
        <v>53</v>
      </c>
      <c r="J1803" s="61" t="s">
        <v>54</v>
      </c>
    </row>
    <row r="1804" spans="1:10" s="86" customFormat="1" x14ac:dyDescent="0.2">
      <c r="A1804" s="66" t="s">
        <v>4008</v>
      </c>
      <c r="B1804" s="80"/>
      <c r="C1804" s="72" t="s">
        <v>4005</v>
      </c>
      <c r="D1804" s="72" t="s">
        <v>276</v>
      </c>
      <c r="E1804" s="61" t="s">
        <v>4006</v>
      </c>
      <c r="F1804" s="61"/>
      <c r="G1804" s="61"/>
      <c r="H1804" s="108"/>
      <c r="I1804" s="61"/>
      <c r="J1804" s="61"/>
    </row>
    <row r="1805" spans="1:10" s="86" customFormat="1" x14ac:dyDescent="0.2">
      <c r="A1805" s="84" t="s">
        <v>4009</v>
      </c>
      <c r="B1805" s="123"/>
      <c r="C1805" s="91" t="s">
        <v>4010</v>
      </c>
      <c r="D1805" s="91" t="s">
        <v>276</v>
      </c>
      <c r="E1805" s="85" t="s">
        <v>3999</v>
      </c>
      <c r="F1805" s="85" t="s">
        <v>3999</v>
      </c>
      <c r="G1805" s="85" t="s">
        <v>44</v>
      </c>
      <c r="H1805" s="343" t="s">
        <v>45</v>
      </c>
      <c r="I1805" s="85" t="s">
        <v>46</v>
      </c>
      <c r="J1805" s="85" t="s">
        <v>47</v>
      </c>
    </row>
    <row r="1806" spans="1:10" s="86" customFormat="1" x14ac:dyDescent="0.2">
      <c r="A1806" s="66" t="s">
        <v>4011</v>
      </c>
      <c r="B1806" s="80"/>
      <c r="C1806" s="72" t="s">
        <v>4012</v>
      </c>
      <c r="D1806" s="72" t="s">
        <v>276</v>
      </c>
      <c r="E1806" s="61" t="s">
        <v>755</v>
      </c>
      <c r="F1806" s="61" t="s">
        <v>755</v>
      </c>
      <c r="G1806" s="61" t="s">
        <v>44</v>
      </c>
      <c r="H1806" s="108" t="s">
        <v>45</v>
      </c>
      <c r="I1806" s="61" t="s">
        <v>46</v>
      </c>
      <c r="J1806" s="61" t="s">
        <v>47</v>
      </c>
    </row>
    <row r="1807" spans="1:10" s="59" customFormat="1" x14ac:dyDescent="0.2">
      <c r="A1807" s="84" t="s">
        <v>4013</v>
      </c>
      <c r="B1807" s="123"/>
      <c r="C1807" s="91" t="s">
        <v>4014</v>
      </c>
      <c r="D1807" s="91" t="s">
        <v>276</v>
      </c>
      <c r="E1807" s="85" t="s">
        <v>3999</v>
      </c>
      <c r="F1807" s="85" t="s">
        <v>3999</v>
      </c>
      <c r="G1807" s="85" t="s">
        <v>44</v>
      </c>
      <c r="H1807" s="343" t="s">
        <v>45</v>
      </c>
      <c r="I1807" s="85" t="s">
        <v>46</v>
      </c>
      <c r="J1807" s="85" t="s">
        <v>47</v>
      </c>
    </row>
    <row r="1808" spans="1:10" s="59" customFormat="1" x14ac:dyDescent="0.2">
      <c r="A1808" s="84" t="s">
        <v>4015</v>
      </c>
      <c r="B1808" s="84" t="s">
        <v>4016</v>
      </c>
      <c r="C1808" s="91" t="s">
        <v>4017</v>
      </c>
      <c r="D1808" s="91" t="s">
        <v>131</v>
      </c>
      <c r="E1808" s="85" t="s">
        <v>201</v>
      </c>
      <c r="F1808" s="85" t="s">
        <v>202</v>
      </c>
      <c r="G1808" s="58" t="s">
        <v>44</v>
      </c>
      <c r="H1808" s="57" t="s">
        <v>45</v>
      </c>
      <c r="I1808" s="58" t="s">
        <v>67</v>
      </c>
      <c r="J1808" s="85" t="s">
        <v>68</v>
      </c>
    </row>
    <row r="1809" spans="1:10" s="59" customFormat="1" x14ac:dyDescent="0.2">
      <c r="A1809" s="84" t="s">
        <v>4018</v>
      </c>
      <c r="B1809" s="84" t="s">
        <v>4019</v>
      </c>
      <c r="C1809" s="91" t="s">
        <v>4017</v>
      </c>
      <c r="D1809" s="91" t="s">
        <v>131</v>
      </c>
      <c r="E1809" s="85" t="s">
        <v>201</v>
      </c>
      <c r="F1809" s="85" t="s">
        <v>201</v>
      </c>
      <c r="G1809" s="58" t="s">
        <v>44</v>
      </c>
      <c r="H1809" s="57" t="s">
        <v>45</v>
      </c>
      <c r="I1809" s="58" t="s">
        <v>46</v>
      </c>
      <c r="J1809" s="85" t="s">
        <v>47</v>
      </c>
    </row>
    <row r="1810" spans="1:10" s="46" customFormat="1" x14ac:dyDescent="0.2">
      <c r="A1810" s="80" t="s">
        <v>4020</v>
      </c>
      <c r="B1810" s="80"/>
      <c r="C1810" s="127" t="s">
        <v>4021</v>
      </c>
      <c r="D1810" s="72" t="s">
        <v>124</v>
      </c>
      <c r="E1810" s="252" t="s">
        <v>125</v>
      </c>
      <c r="F1810" s="252" t="s">
        <v>125</v>
      </c>
      <c r="G1810" s="252" t="s">
        <v>44</v>
      </c>
      <c r="H1810" s="469" t="s">
        <v>45</v>
      </c>
      <c r="I1810" s="252" t="s">
        <v>46</v>
      </c>
      <c r="J1810" s="252" t="s">
        <v>47</v>
      </c>
    </row>
    <row r="1811" spans="1:10" s="46" customFormat="1" x14ac:dyDescent="0.2">
      <c r="A1811" s="65" t="s">
        <v>4022</v>
      </c>
      <c r="B1811" s="80"/>
      <c r="C1811" s="268" t="s">
        <v>4021</v>
      </c>
      <c r="D1811" s="470" t="s">
        <v>124</v>
      </c>
      <c r="E1811" s="577" t="s">
        <v>125</v>
      </c>
      <c r="F1811" s="577" t="s">
        <v>125</v>
      </c>
      <c r="G1811" s="577" t="s">
        <v>44</v>
      </c>
      <c r="H1811" s="576" t="s">
        <v>253</v>
      </c>
      <c r="I1811" s="577" t="s">
        <v>254</v>
      </c>
      <c r="J1811" s="577" t="s">
        <v>255</v>
      </c>
    </row>
    <row r="1812" spans="1:10" s="59" customFormat="1" x14ac:dyDescent="0.2">
      <c r="A1812" s="63" t="s">
        <v>4023</v>
      </c>
      <c r="B1812" s="80"/>
      <c r="C1812" s="73" t="s">
        <v>4024</v>
      </c>
      <c r="D1812" s="73" t="s">
        <v>350</v>
      </c>
      <c r="E1812" s="74" t="s">
        <v>4025</v>
      </c>
      <c r="F1812" s="74" t="s">
        <v>4025</v>
      </c>
      <c r="G1812" s="74" t="s">
        <v>44</v>
      </c>
      <c r="H1812" s="74" t="s">
        <v>45</v>
      </c>
      <c r="I1812" s="74" t="s">
        <v>46</v>
      </c>
      <c r="J1812" s="74" t="s">
        <v>47</v>
      </c>
    </row>
    <row r="1813" spans="1:10" s="125" customFormat="1" x14ac:dyDescent="0.2">
      <c r="A1813" s="112" t="s">
        <v>4023</v>
      </c>
      <c r="B1813" s="80" t="s">
        <v>4026</v>
      </c>
      <c r="C1813" s="112" t="s">
        <v>4024</v>
      </c>
      <c r="D1813" s="116" t="s">
        <v>350</v>
      </c>
      <c r="E1813" s="111" t="s">
        <v>827</v>
      </c>
      <c r="F1813" s="111" t="s">
        <v>827</v>
      </c>
      <c r="G1813" s="111" t="s">
        <v>44</v>
      </c>
      <c r="H1813" s="111" t="s">
        <v>45</v>
      </c>
      <c r="I1813" s="111" t="s">
        <v>46</v>
      </c>
      <c r="J1813" s="111" t="s">
        <v>47</v>
      </c>
    </row>
    <row r="1814" spans="1:10" s="125" customFormat="1" x14ac:dyDescent="0.2">
      <c r="A1814" s="64" t="s">
        <v>4027</v>
      </c>
      <c r="B1814" s="80" t="s">
        <v>4028</v>
      </c>
      <c r="C1814" s="73" t="s">
        <v>3123</v>
      </c>
      <c r="D1814" s="73" t="s">
        <v>586</v>
      </c>
      <c r="E1814" s="74" t="s">
        <v>3124</v>
      </c>
      <c r="F1814" s="74" t="s">
        <v>3124</v>
      </c>
      <c r="G1814" s="74" t="s">
        <v>44</v>
      </c>
      <c r="H1814" s="74" t="s">
        <v>45</v>
      </c>
      <c r="I1814" s="74" t="s">
        <v>46</v>
      </c>
      <c r="J1814" s="74" t="s">
        <v>47</v>
      </c>
    </row>
    <row r="1815" spans="1:10" s="125" customFormat="1" x14ac:dyDescent="0.2">
      <c r="A1815" s="63" t="s">
        <v>4029</v>
      </c>
      <c r="B1815" s="67"/>
      <c r="C1815" s="71" t="s">
        <v>4030</v>
      </c>
      <c r="D1815" s="71" t="s">
        <v>845</v>
      </c>
      <c r="E1815" s="58" t="s">
        <v>96</v>
      </c>
      <c r="F1815" s="58" t="s">
        <v>351</v>
      </c>
      <c r="G1815" s="58" t="s">
        <v>44</v>
      </c>
      <c r="H1815" s="57" t="s">
        <v>45</v>
      </c>
      <c r="I1815" s="58" t="s">
        <v>67</v>
      </c>
      <c r="J1815" s="58" t="s">
        <v>68</v>
      </c>
    </row>
    <row r="1816" spans="1:10" s="128" customFormat="1" x14ac:dyDescent="0.2">
      <c r="A1816" s="63" t="s">
        <v>4031</v>
      </c>
      <c r="B1816" s="67"/>
      <c r="C1816" s="71" t="s">
        <v>4030</v>
      </c>
      <c r="D1816" s="71" t="s">
        <v>845</v>
      </c>
      <c r="E1816" s="58" t="s">
        <v>96</v>
      </c>
      <c r="F1816" s="58" t="s">
        <v>351</v>
      </c>
      <c r="G1816" s="58" t="s">
        <v>44</v>
      </c>
      <c r="H1816" s="57" t="s">
        <v>45</v>
      </c>
      <c r="I1816" s="58" t="s">
        <v>67</v>
      </c>
      <c r="J1816" s="58" t="s">
        <v>300</v>
      </c>
    </row>
    <row r="1817" spans="1:10" s="128" customFormat="1" x14ac:dyDescent="0.2">
      <c r="A1817" s="63" t="s">
        <v>4032</v>
      </c>
      <c r="B1817" s="80" t="s">
        <v>4033</v>
      </c>
      <c r="C1817" s="73" t="s">
        <v>4030</v>
      </c>
      <c r="D1817" s="73" t="s">
        <v>845</v>
      </c>
      <c r="E1817" s="74" t="s">
        <v>96</v>
      </c>
      <c r="F1817" s="74" t="s">
        <v>96</v>
      </c>
      <c r="G1817" s="74" t="s">
        <v>44</v>
      </c>
      <c r="H1817" s="74" t="s">
        <v>45</v>
      </c>
      <c r="I1817" s="74" t="s">
        <v>46</v>
      </c>
      <c r="J1817" s="74" t="s">
        <v>47</v>
      </c>
    </row>
    <row r="1818" spans="1:10" s="125" customFormat="1" x14ac:dyDescent="0.2">
      <c r="A1818" s="63" t="s">
        <v>4034</v>
      </c>
      <c r="B1818" s="67"/>
      <c r="C1818" s="71" t="s">
        <v>4035</v>
      </c>
      <c r="D1818" s="71" t="s">
        <v>845</v>
      </c>
      <c r="E1818" s="58" t="s">
        <v>96</v>
      </c>
      <c r="F1818" s="58" t="s">
        <v>351</v>
      </c>
      <c r="G1818" s="58" t="s">
        <v>44</v>
      </c>
      <c r="H1818" s="58" t="s">
        <v>45</v>
      </c>
      <c r="I1818" s="58" t="s">
        <v>67</v>
      </c>
      <c r="J1818" s="58" t="s">
        <v>68</v>
      </c>
    </row>
    <row r="1819" spans="1:10" s="128" customFormat="1" x14ac:dyDescent="0.2">
      <c r="A1819" s="63" t="s">
        <v>4036</v>
      </c>
      <c r="B1819" s="67"/>
      <c r="C1819" s="71" t="s">
        <v>4035</v>
      </c>
      <c r="D1819" s="71" t="s">
        <v>845</v>
      </c>
      <c r="E1819" s="58" t="s">
        <v>96</v>
      </c>
      <c r="F1819" s="58" t="s">
        <v>351</v>
      </c>
      <c r="G1819" s="58" t="s">
        <v>44</v>
      </c>
      <c r="H1819" s="58" t="s">
        <v>45</v>
      </c>
      <c r="I1819" s="58" t="s">
        <v>67</v>
      </c>
      <c r="J1819" s="58" t="s">
        <v>300</v>
      </c>
    </row>
    <row r="1820" spans="1:10" s="128" customFormat="1" x14ac:dyDescent="0.2">
      <c r="A1820" s="63" t="s">
        <v>4037</v>
      </c>
      <c r="B1820" s="80" t="s">
        <v>4038</v>
      </c>
      <c r="C1820" s="73" t="s">
        <v>4035</v>
      </c>
      <c r="D1820" s="73" t="s">
        <v>845</v>
      </c>
      <c r="E1820" s="74" t="s">
        <v>96</v>
      </c>
      <c r="F1820" s="74" t="s">
        <v>96</v>
      </c>
      <c r="G1820" s="74" t="s">
        <v>44</v>
      </c>
      <c r="H1820" s="74" t="s">
        <v>45</v>
      </c>
      <c r="I1820" s="74" t="s">
        <v>46</v>
      </c>
      <c r="J1820" s="74" t="s">
        <v>47</v>
      </c>
    </row>
    <row r="1821" spans="1:10" s="125" customFormat="1" x14ac:dyDescent="0.2">
      <c r="A1821" s="184" t="s">
        <v>4039</v>
      </c>
      <c r="B1821" s="80"/>
      <c r="C1821" s="72" t="s">
        <v>4040</v>
      </c>
      <c r="D1821" s="72" t="s">
        <v>89</v>
      </c>
      <c r="E1821" s="61" t="s">
        <v>2665</v>
      </c>
      <c r="F1821" s="61" t="s">
        <v>2666</v>
      </c>
      <c r="G1821" s="61" t="s">
        <v>44</v>
      </c>
      <c r="H1821" s="108" t="s">
        <v>45</v>
      </c>
      <c r="I1821" s="61" t="s">
        <v>53</v>
      </c>
      <c r="J1821" s="61" t="s">
        <v>54</v>
      </c>
    </row>
    <row r="1822" spans="1:10" s="125" customFormat="1" x14ac:dyDescent="0.2">
      <c r="A1822" s="63" t="s">
        <v>4041</v>
      </c>
      <c r="B1822" s="80">
        <v>180829</v>
      </c>
      <c r="C1822" s="71" t="s">
        <v>4042</v>
      </c>
      <c r="D1822" s="71" t="s">
        <v>89</v>
      </c>
      <c r="E1822" s="58" t="s">
        <v>288</v>
      </c>
      <c r="F1822" s="58" t="s">
        <v>288</v>
      </c>
      <c r="G1822" s="58" t="s">
        <v>44</v>
      </c>
      <c r="H1822" s="57" t="s">
        <v>253</v>
      </c>
      <c r="I1822" s="58" t="s">
        <v>53</v>
      </c>
      <c r="J1822" s="58" t="s">
        <v>282</v>
      </c>
    </row>
    <row r="1823" spans="1:10" s="125" customFormat="1" x14ac:dyDescent="0.2">
      <c r="A1823" s="184" t="s">
        <v>4041</v>
      </c>
      <c r="B1823" s="80">
        <v>180829</v>
      </c>
      <c r="C1823" s="72" t="s">
        <v>4042</v>
      </c>
      <c r="D1823" s="72" t="s">
        <v>89</v>
      </c>
      <c r="E1823" s="61" t="s">
        <v>288</v>
      </c>
      <c r="F1823" s="61" t="s">
        <v>288</v>
      </c>
      <c r="G1823" s="61" t="s">
        <v>44</v>
      </c>
      <c r="H1823" s="108" t="s">
        <v>914</v>
      </c>
      <c r="I1823" s="58"/>
      <c r="J1823" s="85"/>
    </row>
    <row r="1824" spans="1:10" s="125" customFormat="1" x14ac:dyDescent="0.2">
      <c r="A1824" s="184" t="s">
        <v>4043</v>
      </c>
      <c r="B1824" s="80"/>
      <c r="C1824" s="72" t="s">
        <v>4042</v>
      </c>
      <c r="D1824" s="72" t="s">
        <v>89</v>
      </c>
      <c r="E1824" s="61" t="s">
        <v>288</v>
      </c>
      <c r="F1824" s="61" t="s">
        <v>4044</v>
      </c>
      <c r="G1824" s="61" t="s">
        <v>44</v>
      </c>
      <c r="H1824" s="108" t="s">
        <v>45</v>
      </c>
      <c r="I1824" s="61" t="s">
        <v>67</v>
      </c>
      <c r="J1824" s="61" t="s">
        <v>68</v>
      </c>
    </row>
    <row r="1825" spans="1:10" s="125" customFormat="1" x14ac:dyDescent="0.2">
      <c r="A1825" s="184" t="s">
        <v>4045</v>
      </c>
      <c r="B1825" s="80"/>
      <c r="C1825" s="72" t="s">
        <v>4042</v>
      </c>
      <c r="D1825" s="72" t="s">
        <v>89</v>
      </c>
      <c r="E1825" s="61" t="s">
        <v>288</v>
      </c>
      <c r="F1825" s="61" t="s">
        <v>289</v>
      </c>
      <c r="G1825" s="61" t="s">
        <v>44</v>
      </c>
      <c r="H1825" s="108" t="s">
        <v>45</v>
      </c>
      <c r="I1825" s="61" t="s">
        <v>53</v>
      </c>
      <c r="J1825" s="61" t="s">
        <v>54</v>
      </c>
    </row>
    <row r="1826" spans="1:10" s="125" customFormat="1" x14ac:dyDescent="0.2">
      <c r="A1826" s="184" t="s">
        <v>4046</v>
      </c>
      <c r="B1826" s="80"/>
      <c r="C1826" s="72" t="s">
        <v>4042</v>
      </c>
      <c r="D1826" s="72" t="s">
        <v>89</v>
      </c>
      <c r="E1826" s="61" t="s">
        <v>288</v>
      </c>
      <c r="F1826" s="61" t="s">
        <v>4047</v>
      </c>
      <c r="G1826" s="61" t="s">
        <v>44</v>
      </c>
      <c r="H1826" s="108" t="s">
        <v>45</v>
      </c>
      <c r="I1826" s="61" t="s">
        <v>745</v>
      </c>
      <c r="J1826" s="61" t="s">
        <v>746</v>
      </c>
    </row>
    <row r="1827" spans="1:10" s="125" customFormat="1" x14ac:dyDescent="0.2">
      <c r="A1827" s="184" t="s">
        <v>4048</v>
      </c>
      <c r="B1827" s="80"/>
      <c r="C1827" s="72" t="s">
        <v>4042</v>
      </c>
      <c r="D1827" s="72" t="s">
        <v>89</v>
      </c>
      <c r="E1827" s="61" t="s">
        <v>288</v>
      </c>
      <c r="F1827" s="61" t="s">
        <v>288</v>
      </c>
      <c r="G1827" s="61" t="s">
        <v>44</v>
      </c>
      <c r="H1827" s="108" t="s">
        <v>45</v>
      </c>
      <c r="I1827" s="61" t="s">
        <v>100</v>
      </c>
      <c r="J1827" s="61" t="s">
        <v>101</v>
      </c>
    </row>
    <row r="1828" spans="1:10" s="125" customFormat="1" x14ac:dyDescent="0.2">
      <c r="A1828" s="184" t="s">
        <v>4049</v>
      </c>
      <c r="B1828" s="80"/>
      <c r="C1828" s="72" t="s">
        <v>4042</v>
      </c>
      <c r="D1828" s="72" t="s">
        <v>89</v>
      </c>
      <c r="E1828" s="61" t="s">
        <v>288</v>
      </c>
      <c r="F1828" s="61" t="s">
        <v>288</v>
      </c>
      <c r="G1828" s="61" t="s">
        <v>44</v>
      </c>
      <c r="H1828" s="108" t="s">
        <v>45</v>
      </c>
      <c r="I1828" s="61" t="s">
        <v>46</v>
      </c>
      <c r="J1828" s="61" t="s">
        <v>47</v>
      </c>
    </row>
    <row r="1829" spans="1:10" s="125" customFormat="1" x14ac:dyDescent="0.2">
      <c r="A1829" s="184" t="s">
        <v>4050</v>
      </c>
      <c r="B1829" s="80"/>
      <c r="C1829" s="72" t="s">
        <v>4042</v>
      </c>
      <c r="D1829" s="72" t="s">
        <v>89</v>
      </c>
      <c r="E1829" s="61" t="s">
        <v>288</v>
      </c>
      <c r="F1829" s="61" t="s">
        <v>4044</v>
      </c>
      <c r="G1829" s="61" t="s">
        <v>44</v>
      </c>
      <c r="H1829" s="108" t="s">
        <v>45</v>
      </c>
      <c r="I1829" s="61" t="s">
        <v>67</v>
      </c>
      <c r="J1829" s="61" t="s">
        <v>300</v>
      </c>
    </row>
    <row r="1830" spans="1:10" s="125" customFormat="1" x14ac:dyDescent="0.2">
      <c r="A1830" s="184" t="s">
        <v>4051</v>
      </c>
      <c r="B1830" s="80"/>
      <c r="C1830" s="72" t="s">
        <v>4042</v>
      </c>
      <c r="D1830" s="72" t="s">
        <v>89</v>
      </c>
      <c r="E1830" s="61" t="s">
        <v>288</v>
      </c>
      <c r="F1830" s="61" t="s">
        <v>289</v>
      </c>
      <c r="G1830" s="61" t="s">
        <v>44</v>
      </c>
      <c r="H1830" s="108" t="s">
        <v>45</v>
      </c>
      <c r="I1830" s="61" t="s">
        <v>53</v>
      </c>
      <c r="J1830" s="61" t="s">
        <v>62</v>
      </c>
    </row>
    <row r="1831" spans="1:10" s="125" customFormat="1" x14ac:dyDescent="0.2">
      <c r="A1831" s="184" t="s">
        <v>4052</v>
      </c>
      <c r="B1831" s="80"/>
      <c r="C1831" s="72" t="s">
        <v>4042</v>
      </c>
      <c r="D1831" s="72" t="s">
        <v>89</v>
      </c>
      <c r="E1831" s="61" t="s">
        <v>288</v>
      </c>
      <c r="F1831" s="61" t="s">
        <v>289</v>
      </c>
      <c r="G1831" s="61" t="s">
        <v>44</v>
      </c>
      <c r="H1831" s="108" t="s">
        <v>45</v>
      </c>
      <c r="I1831" s="61" t="s">
        <v>53</v>
      </c>
      <c r="J1831" s="61" t="s">
        <v>282</v>
      </c>
    </row>
    <row r="1832" spans="1:10" s="125" customFormat="1" x14ac:dyDescent="0.2">
      <c r="A1832" s="63" t="s">
        <v>4053</v>
      </c>
      <c r="B1832" s="80"/>
      <c r="C1832" s="71" t="s">
        <v>4042</v>
      </c>
      <c r="D1832" s="71" t="s">
        <v>89</v>
      </c>
      <c r="E1832" s="58" t="s">
        <v>288</v>
      </c>
      <c r="F1832" s="58" t="s">
        <v>288</v>
      </c>
      <c r="G1832" s="58" t="s">
        <v>44</v>
      </c>
      <c r="H1832" s="57" t="s">
        <v>253</v>
      </c>
      <c r="I1832" s="58" t="s">
        <v>53</v>
      </c>
      <c r="J1832" s="58" t="s">
        <v>282</v>
      </c>
    </row>
    <row r="1833" spans="1:10" s="46" customFormat="1" x14ac:dyDescent="0.2">
      <c r="A1833" s="184" t="s">
        <v>4054</v>
      </c>
      <c r="B1833" s="80"/>
      <c r="C1833" s="72" t="s">
        <v>4055</v>
      </c>
      <c r="D1833" s="72" t="s">
        <v>89</v>
      </c>
      <c r="E1833" s="61" t="s">
        <v>406</v>
      </c>
      <c r="F1833" s="61" t="s">
        <v>406</v>
      </c>
      <c r="G1833" s="61" t="s">
        <v>44</v>
      </c>
      <c r="H1833" s="108" t="s">
        <v>45</v>
      </c>
      <c r="I1833" s="61" t="s">
        <v>46</v>
      </c>
      <c r="J1833" s="61" t="s">
        <v>47</v>
      </c>
    </row>
    <row r="1834" spans="1:10" s="86" customFormat="1" x14ac:dyDescent="0.2">
      <c r="A1834" s="80" t="s">
        <v>4056</v>
      </c>
      <c r="B1834" s="80"/>
      <c r="C1834" s="72" t="s">
        <v>4057</v>
      </c>
      <c r="D1834" s="72" t="s">
        <v>886</v>
      </c>
      <c r="E1834" s="61" t="s">
        <v>99</v>
      </c>
      <c r="F1834" s="61"/>
      <c r="G1834" s="61" t="s">
        <v>139</v>
      </c>
      <c r="H1834" s="61" t="s">
        <v>80</v>
      </c>
      <c r="I1834" s="61" t="s">
        <v>140</v>
      </c>
      <c r="J1834" s="61" t="s">
        <v>68</v>
      </c>
    </row>
    <row r="1835" spans="1:10" s="45" customFormat="1" x14ac:dyDescent="0.2">
      <c r="A1835" s="80" t="s">
        <v>4058</v>
      </c>
      <c r="B1835" s="80"/>
      <c r="C1835" s="72" t="s">
        <v>4057</v>
      </c>
      <c r="D1835" s="72" t="s">
        <v>886</v>
      </c>
      <c r="E1835" s="61" t="s">
        <v>99</v>
      </c>
      <c r="F1835" s="61"/>
      <c r="G1835" s="61" t="s">
        <v>139</v>
      </c>
      <c r="H1835" s="61" t="s">
        <v>80</v>
      </c>
      <c r="I1835" s="61" t="s">
        <v>140</v>
      </c>
      <c r="J1835" s="61" t="s">
        <v>68</v>
      </c>
    </row>
    <row r="1836" spans="1:10" s="86" customFormat="1" x14ac:dyDescent="0.2">
      <c r="A1836" s="615" t="s">
        <v>4059</v>
      </c>
      <c r="B1836" s="80"/>
      <c r="C1836" s="619" t="s">
        <v>4060</v>
      </c>
      <c r="D1836" s="72" t="s">
        <v>886</v>
      </c>
      <c r="E1836" s="497" t="s">
        <v>315</v>
      </c>
      <c r="F1836" s="497" t="s">
        <v>1013</v>
      </c>
      <c r="G1836" s="497" t="s">
        <v>79</v>
      </c>
      <c r="H1836" s="61" t="s">
        <v>80</v>
      </c>
      <c r="I1836" s="615" t="s">
        <v>241</v>
      </c>
      <c r="J1836" s="85" t="s">
        <v>82</v>
      </c>
    </row>
    <row r="1837" spans="1:10" s="59" customFormat="1" x14ac:dyDescent="0.2">
      <c r="A1837" s="615" t="s">
        <v>4061</v>
      </c>
      <c r="B1837" s="80"/>
      <c r="C1837" s="619" t="s">
        <v>4062</v>
      </c>
      <c r="D1837" s="72" t="s">
        <v>886</v>
      </c>
      <c r="E1837" s="497" t="s">
        <v>315</v>
      </c>
      <c r="F1837" s="497" t="s">
        <v>1013</v>
      </c>
      <c r="G1837" s="497" t="s">
        <v>79</v>
      </c>
      <c r="H1837" s="61" t="s">
        <v>80</v>
      </c>
      <c r="I1837" s="615" t="s">
        <v>244</v>
      </c>
      <c r="J1837" s="85" t="s">
        <v>245</v>
      </c>
    </row>
    <row r="1838" spans="1:10" s="59" customFormat="1" x14ac:dyDescent="0.2">
      <c r="A1838" s="615" t="s">
        <v>4063</v>
      </c>
      <c r="B1838" s="80"/>
      <c r="C1838" s="619" t="s">
        <v>4064</v>
      </c>
      <c r="D1838" s="72" t="s">
        <v>886</v>
      </c>
      <c r="E1838" s="497" t="s">
        <v>315</v>
      </c>
      <c r="F1838" s="497" t="s">
        <v>315</v>
      </c>
      <c r="G1838" s="497" t="s">
        <v>79</v>
      </c>
      <c r="H1838" s="61" t="s">
        <v>80</v>
      </c>
      <c r="I1838" s="615" t="s">
        <v>173</v>
      </c>
      <c r="J1838" s="85" t="s">
        <v>174</v>
      </c>
    </row>
    <row r="1839" spans="1:10" s="59" customFormat="1" x14ac:dyDescent="0.2">
      <c r="A1839" s="80" t="s">
        <v>4065</v>
      </c>
      <c r="B1839" s="80"/>
      <c r="C1839" s="72" t="s">
        <v>4066</v>
      </c>
      <c r="D1839" s="72" t="s">
        <v>886</v>
      </c>
      <c r="E1839" s="61" t="s">
        <v>4067</v>
      </c>
      <c r="F1839" s="61"/>
      <c r="G1839" s="61" t="s">
        <v>139</v>
      </c>
      <c r="H1839" s="61" t="s">
        <v>80</v>
      </c>
      <c r="I1839" s="61" t="s">
        <v>140</v>
      </c>
      <c r="J1839" s="61" t="s">
        <v>68</v>
      </c>
    </row>
    <row r="1840" spans="1:10" s="86" customFormat="1" x14ac:dyDescent="0.2">
      <c r="A1840" s="80" t="s">
        <v>4068</v>
      </c>
      <c r="B1840" s="80"/>
      <c r="C1840" s="72" t="s">
        <v>4069</v>
      </c>
      <c r="D1840" s="72" t="s">
        <v>886</v>
      </c>
      <c r="E1840" s="61" t="s">
        <v>4070</v>
      </c>
      <c r="F1840" s="61"/>
      <c r="G1840" s="61" t="s">
        <v>139</v>
      </c>
      <c r="H1840" s="61" t="s">
        <v>80</v>
      </c>
      <c r="I1840" s="61" t="s">
        <v>140</v>
      </c>
      <c r="J1840" s="61" t="s">
        <v>68</v>
      </c>
    </row>
    <row r="1841" spans="1:10" s="86" customFormat="1" x14ac:dyDescent="0.2">
      <c r="A1841" s="123" t="s">
        <v>4071</v>
      </c>
      <c r="B1841" s="123"/>
      <c r="C1841" s="91" t="s">
        <v>4072</v>
      </c>
      <c r="D1841" s="91" t="s">
        <v>89</v>
      </c>
      <c r="E1841" s="85" t="s">
        <v>1143</v>
      </c>
      <c r="F1841" s="85" t="s">
        <v>4073</v>
      </c>
      <c r="G1841" s="279" t="s">
        <v>79</v>
      </c>
      <c r="H1841" s="343" t="s">
        <v>80</v>
      </c>
      <c r="I1841" s="282" t="s">
        <v>140</v>
      </c>
      <c r="J1841" s="85" t="s">
        <v>82</v>
      </c>
    </row>
    <row r="1842" spans="1:10" s="59" customFormat="1" x14ac:dyDescent="0.2">
      <c r="A1842" s="123" t="s">
        <v>4071</v>
      </c>
      <c r="B1842" s="123"/>
      <c r="C1842" s="91" t="s">
        <v>4072</v>
      </c>
      <c r="D1842" s="91" t="s">
        <v>89</v>
      </c>
      <c r="E1842" s="85" t="s">
        <v>1143</v>
      </c>
      <c r="F1842" s="85" t="s">
        <v>4073</v>
      </c>
      <c r="G1842" s="279" t="s">
        <v>79</v>
      </c>
      <c r="H1842" s="343" t="s">
        <v>80</v>
      </c>
      <c r="I1842" s="282" t="s">
        <v>140</v>
      </c>
      <c r="J1842" s="85" t="s">
        <v>82</v>
      </c>
    </row>
    <row r="1843" spans="1:10" s="86" customFormat="1" x14ac:dyDescent="0.2">
      <c r="A1843" s="556" t="s">
        <v>4074</v>
      </c>
      <c r="B1843" s="80"/>
      <c r="C1843" s="470" t="s">
        <v>4075</v>
      </c>
      <c r="D1843" s="470" t="s">
        <v>128</v>
      </c>
      <c r="E1843" s="387" t="s">
        <v>1021</v>
      </c>
      <c r="F1843" s="387" t="s">
        <v>2792</v>
      </c>
      <c r="G1843" s="387" t="s">
        <v>44</v>
      </c>
      <c r="H1843" s="568" t="s">
        <v>45</v>
      </c>
      <c r="I1843" s="387" t="s">
        <v>67</v>
      </c>
      <c r="J1843" s="387" t="s">
        <v>68</v>
      </c>
    </row>
    <row r="1844" spans="1:10" s="59" customFormat="1" x14ac:dyDescent="0.2">
      <c r="A1844" s="84" t="s">
        <v>4076</v>
      </c>
      <c r="B1844" s="80" t="s">
        <v>4077</v>
      </c>
      <c r="C1844" s="73" t="s">
        <v>4075</v>
      </c>
      <c r="D1844" s="73" t="s">
        <v>128</v>
      </c>
      <c r="E1844" s="74" t="s">
        <v>1021</v>
      </c>
      <c r="F1844" s="74" t="s">
        <v>2792</v>
      </c>
      <c r="G1844" s="74" t="s">
        <v>44</v>
      </c>
      <c r="H1844" s="74" t="s">
        <v>914</v>
      </c>
      <c r="I1844" s="74" t="s">
        <v>53</v>
      </c>
      <c r="J1844" s="74" t="s">
        <v>54</v>
      </c>
    </row>
    <row r="1845" spans="1:10" s="86" customFormat="1" x14ac:dyDescent="0.2">
      <c r="A1845" s="84" t="s">
        <v>4078</v>
      </c>
      <c r="B1845" s="123"/>
      <c r="C1845" s="91" t="s">
        <v>4075</v>
      </c>
      <c r="D1845" s="91" t="s">
        <v>128</v>
      </c>
      <c r="E1845" s="85" t="s">
        <v>2795</v>
      </c>
      <c r="F1845" s="85" t="s">
        <v>1021</v>
      </c>
      <c r="G1845" s="85" t="s">
        <v>44</v>
      </c>
      <c r="H1845" s="85" t="s">
        <v>45</v>
      </c>
      <c r="I1845" s="85" t="s">
        <v>46</v>
      </c>
      <c r="J1845" s="85" t="s">
        <v>47</v>
      </c>
    </row>
    <row r="1846" spans="1:10" s="86" customFormat="1" x14ac:dyDescent="0.2">
      <c r="A1846" s="64" t="s">
        <v>4079</v>
      </c>
      <c r="B1846" s="80" t="s">
        <v>4080</v>
      </c>
      <c r="C1846" s="73" t="s">
        <v>4075</v>
      </c>
      <c r="D1846" s="73" t="s">
        <v>128</v>
      </c>
      <c r="E1846" s="74" t="s">
        <v>2795</v>
      </c>
      <c r="F1846" s="74" t="s">
        <v>2792</v>
      </c>
      <c r="G1846" s="74" t="s">
        <v>44</v>
      </c>
      <c r="H1846" s="74" t="s">
        <v>45</v>
      </c>
      <c r="I1846" s="74" t="s">
        <v>53</v>
      </c>
      <c r="J1846" s="74" t="s">
        <v>54</v>
      </c>
    </row>
    <row r="1847" spans="1:10" s="59" customFormat="1" x14ac:dyDescent="0.2">
      <c r="A1847" s="118" t="s">
        <v>4081</v>
      </c>
      <c r="B1847" s="80" t="s">
        <v>4082</v>
      </c>
      <c r="C1847" s="118" t="s">
        <v>4083</v>
      </c>
      <c r="D1847" s="122" t="s">
        <v>350</v>
      </c>
      <c r="E1847" s="121" t="s">
        <v>968</v>
      </c>
      <c r="F1847" s="121" t="s">
        <v>968</v>
      </c>
      <c r="G1847" s="121" t="s">
        <v>44</v>
      </c>
      <c r="H1847" s="121" t="s">
        <v>45</v>
      </c>
      <c r="I1847" s="121" t="s">
        <v>46</v>
      </c>
      <c r="J1847" s="121" t="s">
        <v>47</v>
      </c>
    </row>
    <row r="1848" spans="1:10" s="59" customFormat="1" x14ac:dyDescent="0.2">
      <c r="A1848" s="80" t="s">
        <v>4084</v>
      </c>
      <c r="B1848" s="80"/>
      <c r="C1848" s="454" t="s">
        <v>4085</v>
      </c>
      <c r="D1848" s="454" t="s">
        <v>350</v>
      </c>
      <c r="E1848" s="61" t="s">
        <v>1964</v>
      </c>
      <c r="F1848" s="61" t="s">
        <v>1965</v>
      </c>
      <c r="G1848" s="61" t="s">
        <v>44</v>
      </c>
      <c r="H1848" s="108" t="s">
        <v>45</v>
      </c>
      <c r="I1848" s="61" t="s">
        <v>53</v>
      </c>
      <c r="J1848" s="61" t="s">
        <v>68</v>
      </c>
    </row>
    <row r="1849" spans="1:10" s="59" customFormat="1" x14ac:dyDescent="0.2">
      <c r="A1849" s="80" t="s">
        <v>4086</v>
      </c>
      <c r="B1849" s="80"/>
      <c r="C1849" s="454" t="s">
        <v>4085</v>
      </c>
      <c r="D1849" s="454" t="s">
        <v>350</v>
      </c>
      <c r="E1849" s="61" t="s">
        <v>1964</v>
      </c>
      <c r="F1849" s="61" t="s">
        <v>4087</v>
      </c>
      <c r="G1849" s="61" t="s">
        <v>44</v>
      </c>
      <c r="H1849" s="108" t="s">
        <v>45</v>
      </c>
      <c r="I1849" s="61" t="s">
        <v>67</v>
      </c>
      <c r="J1849" s="61" t="s">
        <v>54</v>
      </c>
    </row>
    <row r="1850" spans="1:10" s="59" customFormat="1" x14ac:dyDescent="0.2">
      <c r="A1850" s="80" t="s">
        <v>4088</v>
      </c>
      <c r="B1850" s="80"/>
      <c r="C1850" s="454" t="s">
        <v>4085</v>
      </c>
      <c r="D1850" s="454" t="s">
        <v>350</v>
      </c>
      <c r="E1850" s="61" t="s">
        <v>1964</v>
      </c>
      <c r="F1850" s="61" t="s">
        <v>1965</v>
      </c>
      <c r="G1850" s="61" t="s">
        <v>44</v>
      </c>
      <c r="H1850" s="108" t="s">
        <v>45</v>
      </c>
      <c r="I1850" s="61" t="s">
        <v>53</v>
      </c>
      <c r="J1850" s="61" t="s">
        <v>268</v>
      </c>
    </row>
    <row r="1851" spans="1:10" s="59" customFormat="1" x14ac:dyDescent="0.2">
      <c r="A1851" s="80" t="s">
        <v>4089</v>
      </c>
      <c r="B1851" s="80"/>
      <c r="C1851" s="454" t="s">
        <v>4085</v>
      </c>
      <c r="D1851" s="454" t="s">
        <v>350</v>
      </c>
      <c r="E1851" s="61" t="s">
        <v>1964</v>
      </c>
      <c r="F1851" s="61" t="s">
        <v>4087</v>
      </c>
      <c r="G1851" s="61" t="s">
        <v>44</v>
      </c>
      <c r="H1851" s="108" t="s">
        <v>45</v>
      </c>
      <c r="I1851" s="61" t="s">
        <v>67</v>
      </c>
      <c r="J1851" s="61" t="s">
        <v>57</v>
      </c>
    </row>
    <row r="1852" spans="1:10" s="59" customFormat="1" x14ac:dyDescent="0.2">
      <c r="A1852" s="123" t="s">
        <v>4090</v>
      </c>
      <c r="B1852" s="80" t="s">
        <v>4091</v>
      </c>
      <c r="C1852" s="453" t="s">
        <v>4085</v>
      </c>
      <c r="D1852" s="453" t="s">
        <v>350</v>
      </c>
      <c r="E1852" s="85" t="s">
        <v>1964</v>
      </c>
      <c r="F1852" s="85" t="s">
        <v>1964</v>
      </c>
      <c r="G1852" s="85" t="s">
        <v>44</v>
      </c>
      <c r="H1852" s="343" t="s">
        <v>45</v>
      </c>
      <c r="I1852" s="85" t="s">
        <v>46</v>
      </c>
      <c r="J1852" s="85" t="s">
        <v>47</v>
      </c>
    </row>
    <row r="1853" spans="1:10" s="59" customFormat="1" x14ac:dyDescent="0.2">
      <c r="A1853" s="80" t="s">
        <v>4092</v>
      </c>
      <c r="B1853" s="80"/>
      <c r="C1853" s="454" t="s">
        <v>4085</v>
      </c>
      <c r="D1853" s="454" t="s">
        <v>350</v>
      </c>
      <c r="E1853" s="61" t="s">
        <v>1964</v>
      </c>
      <c r="F1853" s="61" t="s">
        <v>1965</v>
      </c>
      <c r="G1853" s="61" t="s">
        <v>44</v>
      </c>
      <c r="H1853" s="108" t="s">
        <v>45</v>
      </c>
      <c r="I1853" s="61" t="s">
        <v>53</v>
      </c>
      <c r="J1853" s="61" t="s">
        <v>300</v>
      </c>
    </row>
    <row r="1854" spans="1:10" s="59" customFormat="1" x14ac:dyDescent="0.2">
      <c r="A1854" s="80" t="s">
        <v>4093</v>
      </c>
      <c r="B1854" s="80"/>
      <c r="C1854" s="454" t="s">
        <v>4085</v>
      </c>
      <c r="D1854" s="454" t="s">
        <v>350</v>
      </c>
      <c r="E1854" s="61" t="s">
        <v>1964</v>
      </c>
      <c r="F1854" s="61" t="s">
        <v>4087</v>
      </c>
      <c r="G1854" s="61" t="s">
        <v>44</v>
      </c>
      <c r="H1854" s="108" t="s">
        <v>45</v>
      </c>
      <c r="I1854" s="61" t="s">
        <v>67</v>
      </c>
      <c r="J1854" s="61" t="s">
        <v>62</v>
      </c>
    </row>
    <row r="1855" spans="1:10" s="59" customFormat="1" x14ac:dyDescent="0.2">
      <c r="A1855" s="80" t="s">
        <v>4094</v>
      </c>
      <c r="B1855" s="80"/>
      <c r="C1855" s="127" t="s">
        <v>4095</v>
      </c>
      <c r="D1855" s="127" t="s">
        <v>89</v>
      </c>
      <c r="E1855" s="61" t="s">
        <v>474</v>
      </c>
      <c r="F1855" s="61" t="s">
        <v>474</v>
      </c>
      <c r="G1855" s="61" t="s">
        <v>92</v>
      </c>
      <c r="H1855" s="108" t="s">
        <v>45</v>
      </c>
      <c r="I1855" s="61" t="s">
        <v>100</v>
      </c>
      <c r="J1855" s="61" t="s">
        <v>101</v>
      </c>
    </row>
    <row r="1856" spans="1:10" s="86" customFormat="1" x14ac:dyDescent="0.2">
      <c r="A1856" s="123" t="s">
        <v>4096</v>
      </c>
      <c r="B1856" s="80" t="s">
        <v>4097</v>
      </c>
      <c r="C1856" s="124" t="s">
        <v>4098</v>
      </c>
      <c r="D1856" s="124" t="s">
        <v>85</v>
      </c>
      <c r="E1856" s="85" t="s">
        <v>406</v>
      </c>
      <c r="F1856" s="85" t="s">
        <v>407</v>
      </c>
      <c r="G1856" s="85" t="s">
        <v>44</v>
      </c>
      <c r="H1856" s="343" t="s">
        <v>45</v>
      </c>
      <c r="I1856" s="85" t="s">
        <v>67</v>
      </c>
      <c r="J1856" s="85" t="s">
        <v>57</v>
      </c>
    </row>
    <row r="1857" spans="1:10" s="86" customFormat="1" x14ac:dyDescent="0.2">
      <c r="A1857" s="67" t="s">
        <v>4099</v>
      </c>
      <c r="B1857" s="80" t="s">
        <v>2865</v>
      </c>
      <c r="C1857" s="127" t="s">
        <v>4098</v>
      </c>
      <c r="D1857" s="127" t="s">
        <v>85</v>
      </c>
      <c r="E1857" s="61" t="s">
        <v>406</v>
      </c>
      <c r="F1857" s="61" t="s">
        <v>407</v>
      </c>
      <c r="G1857" s="61" t="s">
        <v>44</v>
      </c>
      <c r="H1857" s="108" t="s">
        <v>45</v>
      </c>
      <c r="I1857" s="61" t="s">
        <v>67</v>
      </c>
      <c r="J1857" s="61" t="s">
        <v>268</v>
      </c>
    </row>
    <row r="1858" spans="1:10" s="278" customFormat="1" x14ac:dyDescent="0.2">
      <c r="A1858" s="67" t="s">
        <v>4100</v>
      </c>
      <c r="B1858" s="67"/>
      <c r="C1858" s="83" t="s">
        <v>4101</v>
      </c>
      <c r="D1858" s="83" t="s">
        <v>1676</v>
      </c>
      <c r="E1858" s="58" t="s">
        <v>1047</v>
      </c>
      <c r="F1858" s="58" t="s">
        <v>1047</v>
      </c>
      <c r="G1858" s="58" t="s">
        <v>44</v>
      </c>
      <c r="H1858" s="57" t="s">
        <v>45</v>
      </c>
      <c r="I1858" s="58" t="s">
        <v>46</v>
      </c>
      <c r="J1858" s="58" t="s">
        <v>47</v>
      </c>
    </row>
    <row r="1859" spans="1:10" s="278" customFormat="1" x14ac:dyDescent="0.2">
      <c r="A1859" s="80"/>
      <c r="B1859" s="80"/>
      <c r="C1859" s="127" t="s">
        <v>4102</v>
      </c>
      <c r="D1859" s="127" t="s">
        <v>1676</v>
      </c>
      <c r="E1859" s="61" t="s">
        <v>529</v>
      </c>
      <c r="F1859" s="61" t="s">
        <v>529</v>
      </c>
      <c r="G1859" s="61" t="s">
        <v>44</v>
      </c>
      <c r="H1859" s="108" t="s">
        <v>45</v>
      </c>
      <c r="I1859" s="61" t="s">
        <v>46</v>
      </c>
      <c r="J1859" s="61" t="s">
        <v>47</v>
      </c>
    </row>
    <row r="1860" spans="1:10" s="278" customFormat="1" x14ac:dyDescent="0.2">
      <c r="A1860" s="123" t="s">
        <v>4103</v>
      </c>
      <c r="B1860" s="123"/>
      <c r="C1860" s="124" t="s">
        <v>4104</v>
      </c>
      <c r="D1860" s="124" t="s">
        <v>338</v>
      </c>
      <c r="E1860" s="85" t="s">
        <v>171</v>
      </c>
      <c r="F1860" s="85" t="s">
        <v>171</v>
      </c>
      <c r="G1860" s="85" t="s">
        <v>92</v>
      </c>
      <c r="H1860" s="343" t="s">
        <v>45</v>
      </c>
      <c r="I1860" s="135" t="s">
        <v>46</v>
      </c>
      <c r="J1860" s="135" t="s">
        <v>47</v>
      </c>
    </row>
    <row r="1861" spans="1:10" s="125" customFormat="1" x14ac:dyDescent="0.2">
      <c r="A1861" s="123" t="s">
        <v>4103</v>
      </c>
      <c r="B1861" s="123"/>
      <c r="C1861" s="124" t="s">
        <v>4104</v>
      </c>
      <c r="D1861" s="124" t="s">
        <v>338</v>
      </c>
      <c r="E1861" s="85" t="s">
        <v>171</v>
      </c>
      <c r="F1861" s="85" t="s">
        <v>171</v>
      </c>
      <c r="G1861" s="85" t="s">
        <v>44</v>
      </c>
      <c r="H1861" s="343" t="s">
        <v>45</v>
      </c>
      <c r="I1861" s="135" t="s">
        <v>46</v>
      </c>
      <c r="J1861" s="135" t="s">
        <v>47</v>
      </c>
    </row>
    <row r="1862" spans="1:10" s="278" customFormat="1" x14ac:dyDescent="0.2">
      <c r="A1862" s="505" t="s">
        <v>4105</v>
      </c>
      <c r="B1862" s="80" t="s">
        <v>4106</v>
      </c>
      <c r="C1862" s="280" t="s">
        <v>4107</v>
      </c>
      <c r="D1862" s="280" t="s">
        <v>3491</v>
      </c>
      <c r="E1862" s="279" t="s">
        <v>611</v>
      </c>
      <c r="F1862" s="279" t="s">
        <v>612</v>
      </c>
      <c r="G1862" s="279" t="s">
        <v>44</v>
      </c>
      <c r="H1862" s="279" t="s">
        <v>45</v>
      </c>
      <c r="I1862" s="279" t="s">
        <v>67</v>
      </c>
      <c r="J1862" s="279" t="s">
        <v>268</v>
      </c>
    </row>
    <row r="1863" spans="1:10" s="125" customFormat="1" x14ac:dyDescent="0.2">
      <c r="A1863" s="440" t="s">
        <v>4108</v>
      </c>
      <c r="B1863" s="80" t="s">
        <v>4109</v>
      </c>
      <c r="C1863" s="201" t="s">
        <v>4107</v>
      </c>
      <c r="D1863" s="201" t="s">
        <v>3491</v>
      </c>
      <c r="E1863" s="130" t="s">
        <v>611</v>
      </c>
      <c r="F1863" s="130" t="s">
        <v>611</v>
      </c>
      <c r="G1863" s="130" t="s">
        <v>44</v>
      </c>
      <c r="H1863" s="130" t="s">
        <v>45</v>
      </c>
      <c r="I1863" s="130" t="s">
        <v>46</v>
      </c>
      <c r="J1863" s="130" t="s">
        <v>47</v>
      </c>
    </row>
    <row r="1864" spans="1:10" s="86" customFormat="1" x14ac:dyDescent="0.2">
      <c r="A1864" s="67" t="s">
        <v>4110</v>
      </c>
      <c r="B1864" s="80"/>
      <c r="C1864" s="83" t="s">
        <v>4111</v>
      </c>
      <c r="D1864" s="204" t="s">
        <v>108</v>
      </c>
      <c r="E1864" s="58" t="s">
        <v>4112</v>
      </c>
      <c r="F1864" s="58" t="s">
        <v>4112</v>
      </c>
      <c r="G1864" s="58" t="s">
        <v>44</v>
      </c>
      <c r="H1864" s="57" t="s">
        <v>45</v>
      </c>
      <c r="I1864" s="130" t="s">
        <v>46</v>
      </c>
      <c r="J1864" s="130" t="s">
        <v>47</v>
      </c>
    </row>
    <row r="1865" spans="1:10" s="46" customFormat="1" x14ac:dyDescent="0.2">
      <c r="A1865" s="67" t="s">
        <v>4113</v>
      </c>
      <c r="B1865" s="80"/>
      <c r="C1865" s="83" t="s">
        <v>4114</v>
      </c>
      <c r="D1865" s="204" t="s">
        <v>108</v>
      </c>
      <c r="E1865" s="58" t="s">
        <v>4115</v>
      </c>
      <c r="F1865" s="58" t="s">
        <v>4115</v>
      </c>
      <c r="G1865" s="58" t="s">
        <v>44</v>
      </c>
      <c r="H1865" s="57" t="s">
        <v>45</v>
      </c>
      <c r="I1865" s="130" t="s">
        <v>46</v>
      </c>
      <c r="J1865" s="130" t="s">
        <v>47</v>
      </c>
    </row>
    <row r="1866" spans="1:10" s="86" customFormat="1" x14ac:dyDescent="0.2">
      <c r="A1866" s="67" t="s">
        <v>4116</v>
      </c>
      <c r="B1866" s="67"/>
      <c r="C1866" s="83" t="s">
        <v>4117</v>
      </c>
      <c r="D1866" s="83" t="s">
        <v>89</v>
      </c>
      <c r="E1866" s="58" t="s">
        <v>4118</v>
      </c>
      <c r="F1866" s="58" t="s">
        <v>4119</v>
      </c>
      <c r="G1866" s="58" t="s">
        <v>79</v>
      </c>
      <c r="H1866" s="57" t="s">
        <v>80</v>
      </c>
      <c r="I1866" s="58" t="s">
        <v>140</v>
      </c>
      <c r="J1866" s="58" t="s">
        <v>82</v>
      </c>
    </row>
    <row r="1867" spans="1:10" s="59" customFormat="1" x14ac:dyDescent="0.2">
      <c r="A1867" s="123" t="s">
        <v>4120</v>
      </c>
      <c r="B1867" s="123"/>
      <c r="C1867" s="124" t="s">
        <v>4121</v>
      </c>
      <c r="D1867" s="91" t="s">
        <v>89</v>
      </c>
      <c r="E1867" s="85" t="s">
        <v>474</v>
      </c>
      <c r="F1867" s="85" t="s">
        <v>472</v>
      </c>
      <c r="G1867" s="85" t="s">
        <v>44</v>
      </c>
      <c r="H1867" s="343" t="s">
        <v>45</v>
      </c>
      <c r="I1867" s="85" t="s">
        <v>745</v>
      </c>
      <c r="J1867" s="85" t="s">
        <v>746</v>
      </c>
    </row>
    <row r="1868" spans="1:10" s="92" customFormat="1" x14ac:dyDescent="0.2">
      <c r="A1868" s="80" t="s">
        <v>4122</v>
      </c>
      <c r="B1868" s="80"/>
      <c r="C1868" s="72" t="s">
        <v>4123</v>
      </c>
      <c r="D1868" s="72" t="s">
        <v>845</v>
      </c>
      <c r="E1868" s="61" t="s">
        <v>4124</v>
      </c>
      <c r="F1868" s="61"/>
      <c r="G1868" s="61" t="s">
        <v>44</v>
      </c>
      <c r="H1868" s="61" t="s">
        <v>45</v>
      </c>
      <c r="I1868" s="61" t="s">
        <v>46</v>
      </c>
      <c r="J1868" s="61" t="s">
        <v>47</v>
      </c>
    </row>
    <row r="1869" spans="1:10" s="86" customFormat="1" x14ac:dyDescent="0.2">
      <c r="A1869" s="84" t="s">
        <v>4125</v>
      </c>
      <c r="B1869" s="80" t="s">
        <v>4126</v>
      </c>
      <c r="C1869" s="91" t="s">
        <v>4127</v>
      </c>
      <c r="D1869" s="91" t="s">
        <v>405</v>
      </c>
      <c r="E1869" s="85" t="s">
        <v>4128</v>
      </c>
      <c r="F1869" s="85" t="s">
        <v>4129</v>
      </c>
      <c r="G1869" s="85" t="s">
        <v>44</v>
      </c>
      <c r="H1869" s="85" t="s">
        <v>45</v>
      </c>
      <c r="I1869" s="85" t="s">
        <v>67</v>
      </c>
      <c r="J1869" s="85" t="s">
        <v>268</v>
      </c>
    </row>
    <row r="1870" spans="1:10" s="46" customFormat="1" x14ac:dyDescent="0.2">
      <c r="A1870" s="64" t="s">
        <v>4130</v>
      </c>
      <c r="B1870" s="80" t="s">
        <v>4131</v>
      </c>
      <c r="C1870" s="73" t="s">
        <v>4132</v>
      </c>
      <c r="D1870" s="73" t="s">
        <v>405</v>
      </c>
      <c r="E1870" s="74" t="s">
        <v>575</v>
      </c>
      <c r="F1870" s="74" t="s">
        <v>2364</v>
      </c>
      <c r="G1870" s="74" t="s">
        <v>44</v>
      </c>
      <c r="H1870" s="74" t="s">
        <v>45</v>
      </c>
      <c r="I1870" s="74" t="s">
        <v>67</v>
      </c>
      <c r="J1870" s="74" t="s">
        <v>68</v>
      </c>
    </row>
    <row r="1871" spans="1:10" s="46" customFormat="1" x14ac:dyDescent="0.2">
      <c r="A1871" s="84" t="s">
        <v>4133</v>
      </c>
      <c r="B1871" s="80" t="s">
        <v>4134</v>
      </c>
      <c r="C1871" s="91" t="s">
        <v>4135</v>
      </c>
      <c r="D1871" s="91" t="s">
        <v>405</v>
      </c>
      <c r="E1871" s="85" t="s">
        <v>4136</v>
      </c>
      <c r="F1871" s="85" t="s">
        <v>4129</v>
      </c>
      <c r="G1871" s="85" t="s">
        <v>44</v>
      </c>
      <c r="H1871" s="85" t="s">
        <v>45</v>
      </c>
      <c r="I1871" s="85" t="s">
        <v>67</v>
      </c>
      <c r="J1871" s="85" t="s">
        <v>268</v>
      </c>
    </row>
    <row r="1872" spans="1:10" s="45" customFormat="1" x14ac:dyDescent="0.2">
      <c r="A1872" s="84" t="s">
        <v>4137</v>
      </c>
      <c r="B1872" s="80" t="s">
        <v>4138</v>
      </c>
      <c r="C1872" s="73" t="s">
        <v>4139</v>
      </c>
      <c r="D1872" s="73" t="s">
        <v>405</v>
      </c>
      <c r="E1872" s="74" t="s">
        <v>575</v>
      </c>
      <c r="F1872" s="74" t="s">
        <v>2364</v>
      </c>
      <c r="G1872" s="74" t="s">
        <v>44</v>
      </c>
      <c r="H1872" s="74" t="s">
        <v>45</v>
      </c>
      <c r="I1872" s="74" t="s">
        <v>67</v>
      </c>
      <c r="J1872" s="74" t="s">
        <v>68</v>
      </c>
    </row>
    <row r="1873" spans="1:10" s="45" customFormat="1" x14ac:dyDescent="0.2">
      <c r="A1873" s="84" t="s">
        <v>4140</v>
      </c>
      <c r="B1873" s="80" t="s">
        <v>4141</v>
      </c>
      <c r="C1873" s="73" t="s">
        <v>4142</v>
      </c>
      <c r="D1873" s="73" t="s">
        <v>738</v>
      </c>
      <c r="E1873" s="74" t="s">
        <v>692</v>
      </c>
      <c r="F1873" s="74" t="s">
        <v>693</v>
      </c>
      <c r="G1873" s="74" t="s">
        <v>626</v>
      </c>
      <c r="H1873" s="74" t="s">
        <v>45</v>
      </c>
      <c r="I1873" s="74" t="s">
        <v>53</v>
      </c>
      <c r="J1873" s="74" t="s">
        <v>54</v>
      </c>
    </row>
    <row r="1874" spans="1:10" s="46" customFormat="1" x14ac:dyDescent="0.2">
      <c r="A1874" s="84" t="s">
        <v>4143</v>
      </c>
      <c r="B1874" s="80" t="s">
        <v>4144</v>
      </c>
      <c r="C1874" s="73" t="s">
        <v>4145</v>
      </c>
      <c r="D1874" s="73" t="s">
        <v>738</v>
      </c>
      <c r="E1874" s="74" t="s">
        <v>692</v>
      </c>
      <c r="F1874" s="74" t="s">
        <v>693</v>
      </c>
      <c r="G1874" s="74" t="s">
        <v>626</v>
      </c>
      <c r="H1874" s="74" t="s">
        <v>45</v>
      </c>
      <c r="I1874" s="74" t="s">
        <v>53</v>
      </c>
      <c r="J1874" s="74" t="s">
        <v>54</v>
      </c>
    </row>
    <row r="1875" spans="1:10" s="46" customFormat="1" x14ac:dyDescent="0.2">
      <c r="A1875" s="67" t="s">
        <v>4146</v>
      </c>
      <c r="B1875" s="67"/>
      <c r="C1875" s="71" t="s">
        <v>4147</v>
      </c>
      <c r="D1875" s="71" t="s">
        <v>260</v>
      </c>
      <c r="E1875" s="58" t="s">
        <v>4148</v>
      </c>
      <c r="F1875" s="58" t="s">
        <v>4149</v>
      </c>
      <c r="G1875" s="58" t="s">
        <v>44</v>
      </c>
      <c r="H1875" s="57" t="s">
        <v>45</v>
      </c>
      <c r="I1875" s="58" t="s">
        <v>53</v>
      </c>
      <c r="J1875" s="58" t="s">
        <v>57</v>
      </c>
    </row>
    <row r="1876" spans="1:10" s="46" customFormat="1" x14ac:dyDescent="0.2">
      <c r="A1876" s="65" t="s">
        <v>4150</v>
      </c>
      <c r="B1876" s="80" t="s">
        <v>4151</v>
      </c>
      <c r="C1876" s="73" t="s">
        <v>4147</v>
      </c>
      <c r="D1876" s="73" t="s">
        <v>260</v>
      </c>
      <c r="E1876" s="74" t="s">
        <v>4148</v>
      </c>
      <c r="F1876" s="74" t="s">
        <v>4148</v>
      </c>
      <c r="G1876" s="74" t="s">
        <v>44</v>
      </c>
      <c r="H1876" s="74" t="s">
        <v>45</v>
      </c>
      <c r="I1876" s="74" t="s">
        <v>46</v>
      </c>
      <c r="J1876" s="74" t="s">
        <v>47</v>
      </c>
    </row>
    <row r="1877" spans="1:10" s="86" customFormat="1" x14ac:dyDescent="0.2">
      <c r="A1877" s="112" t="s">
        <v>4152</v>
      </c>
      <c r="B1877" s="80" t="s">
        <v>4153</v>
      </c>
      <c r="C1877" s="112" t="s">
        <v>4154</v>
      </c>
      <c r="D1877" s="116" t="s">
        <v>1201</v>
      </c>
      <c r="E1877" s="111" t="s">
        <v>968</v>
      </c>
      <c r="F1877" s="111" t="s">
        <v>968</v>
      </c>
      <c r="G1877" s="111" t="s">
        <v>44</v>
      </c>
      <c r="H1877" s="111" t="s">
        <v>45</v>
      </c>
      <c r="I1877" s="111" t="s">
        <v>46</v>
      </c>
      <c r="J1877" s="111" t="s">
        <v>47</v>
      </c>
    </row>
    <row r="1878" spans="1:10" s="59" customFormat="1" x14ac:dyDescent="0.2">
      <c r="A1878" s="63" t="s">
        <v>4155</v>
      </c>
      <c r="B1878" s="80"/>
      <c r="C1878" s="73" t="s">
        <v>4156</v>
      </c>
      <c r="D1878" s="73" t="s">
        <v>42</v>
      </c>
      <c r="E1878" s="74" t="s">
        <v>43</v>
      </c>
      <c r="F1878" s="74" t="s">
        <v>43</v>
      </c>
      <c r="G1878" s="74" t="s">
        <v>44</v>
      </c>
      <c r="H1878" s="74" t="s">
        <v>45</v>
      </c>
      <c r="I1878" s="74" t="s">
        <v>46</v>
      </c>
      <c r="J1878" s="74" t="s">
        <v>47</v>
      </c>
    </row>
    <row r="1879" spans="1:10" s="86" customFormat="1" x14ac:dyDescent="0.2">
      <c r="A1879" s="184" t="s">
        <v>4157</v>
      </c>
      <c r="B1879" s="80"/>
      <c r="C1879" s="72" t="s">
        <v>4158</v>
      </c>
      <c r="D1879" s="72" t="s">
        <v>42</v>
      </c>
      <c r="E1879" s="61" t="s">
        <v>171</v>
      </c>
      <c r="F1879" s="61" t="s">
        <v>556</v>
      </c>
      <c r="G1879" s="61" t="s">
        <v>44</v>
      </c>
      <c r="H1879" s="108" t="s">
        <v>45</v>
      </c>
      <c r="I1879" s="61" t="s">
        <v>67</v>
      </c>
      <c r="J1879" s="61" t="s">
        <v>68</v>
      </c>
    </row>
    <row r="1880" spans="1:10" s="86" customFormat="1" x14ac:dyDescent="0.2">
      <c r="A1880" s="184" t="s">
        <v>4159</v>
      </c>
      <c r="B1880" s="80"/>
      <c r="C1880" s="72" t="s">
        <v>4158</v>
      </c>
      <c r="D1880" s="72" t="s">
        <v>42</v>
      </c>
      <c r="E1880" s="61" t="s">
        <v>171</v>
      </c>
      <c r="F1880" s="61" t="s">
        <v>177</v>
      </c>
      <c r="G1880" s="61" t="s">
        <v>44</v>
      </c>
      <c r="H1880" s="108" t="s">
        <v>45</v>
      </c>
      <c r="I1880" s="61" t="s">
        <v>53</v>
      </c>
      <c r="J1880" s="61" t="s">
        <v>54</v>
      </c>
    </row>
    <row r="1881" spans="1:10" s="59" customFormat="1" x14ac:dyDescent="0.2">
      <c r="A1881" s="184" t="s">
        <v>4160</v>
      </c>
      <c r="B1881" s="80"/>
      <c r="C1881" s="72" t="s">
        <v>4158</v>
      </c>
      <c r="D1881" s="72" t="s">
        <v>42</v>
      </c>
      <c r="E1881" s="61" t="s">
        <v>171</v>
      </c>
      <c r="F1881" s="61" t="s">
        <v>177</v>
      </c>
      <c r="G1881" s="61" t="s">
        <v>44</v>
      </c>
      <c r="H1881" s="108" t="s">
        <v>45</v>
      </c>
      <c r="I1881" s="61" t="s">
        <v>53</v>
      </c>
      <c r="J1881" s="61" t="s">
        <v>57</v>
      </c>
    </row>
    <row r="1882" spans="1:10" s="59" customFormat="1" x14ac:dyDescent="0.2">
      <c r="A1882" s="641" t="s">
        <v>4161</v>
      </c>
      <c r="B1882" s="65"/>
      <c r="C1882" s="470" t="s">
        <v>4158</v>
      </c>
      <c r="D1882" s="470" t="s">
        <v>42</v>
      </c>
      <c r="E1882" s="387" t="s">
        <v>171</v>
      </c>
      <c r="F1882" s="387" t="s">
        <v>171</v>
      </c>
      <c r="G1882" s="387" t="s">
        <v>44</v>
      </c>
      <c r="H1882" s="568" t="s">
        <v>45</v>
      </c>
      <c r="I1882" s="387" t="s">
        <v>46</v>
      </c>
      <c r="J1882" s="387" t="s">
        <v>47</v>
      </c>
    </row>
    <row r="1883" spans="1:10" s="59" customFormat="1" x14ac:dyDescent="0.2">
      <c r="A1883" s="184" t="s">
        <v>4162</v>
      </c>
      <c r="B1883" s="80"/>
      <c r="C1883" s="72" t="s">
        <v>4158</v>
      </c>
      <c r="D1883" s="72" t="s">
        <v>42</v>
      </c>
      <c r="E1883" s="61" t="s">
        <v>171</v>
      </c>
      <c r="F1883" s="61" t="s">
        <v>177</v>
      </c>
      <c r="G1883" s="61" t="s">
        <v>44</v>
      </c>
      <c r="H1883" s="108" t="s">
        <v>45</v>
      </c>
      <c r="I1883" s="61" t="s">
        <v>53</v>
      </c>
      <c r="J1883" s="61" t="s">
        <v>62</v>
      </c>
    </row>
    <row r="1884" spans="1:10" s="59" customFormat="1" x14ac:dyDescent="0.2">
      <c r="A1884" s="65" t="s">
        <v>4163</v>
      </c>
      <c r="B1884" s="80"/>
      <c r="C1884" s="91" t="s">
        <v>4164</v>
      </c>
      <c r="D1884" s="91" t="s">
        <v>4165</v>
      </c>
      <c r="E1884" s="85" t="s">
        <v>947</v>
      </c>
      <c r="F1884" s="85"/>
      <c r="G1884" s="58" t="s">
        <v>44</v>
      </c>
      <c r="H1884" s="57" t="s">
        <v>45</v>
      </c>
      <c r="I1884" s="58" t="s">
        <v>46</v>
      </c>
      <c r="J1884" s="85" t="s">
        <v>47</v>
      </c>
    </row>
    <row r="1885" spans="1:10" s="59" customFormat="1" x14ac:dyDescent="0.2">
      <c r="A1885" s="65" t="s">
        <v>4166</v>
      </c>
      <c r="B1885" s="80"/>
      <c r="C1885" s="470" t="s">
        <v>4167</v>
      </c>
      <c r="D1885" s="470" t="s">
        <v>128</v>
      </c>
      <c r="E1885" s="387" t="s">
        <v>529</v>
      </c>
      <c r="F1885" s="387" t="s">
        <v>530</v>
      </c>
      <c r="G1885" s="387" t="s">
        <v>44</v>
      </c>
      <c r="H1885" s="568" t="s">
        <v>45</v>
      </c>
      <c r="I1885" s="387" t="s">
        <v>53</v>
      </c>
      <c r="J1885" s="387" t="s">
        <v>54</v>
      </c>
    </row>
    <row r="1886" spans="1:10" s="86" customFormat="1" x14ac:dyDescent="0.2">
      <c r="A1886" s="80" t="s">
        <v>4168</v>
      </c>
      <c r="B1886" s="80"/>
      <c r="C1886" s="72" t="s">
        <v>4169</v>
      </c>
      <c r="D1886" s="72"/>
      <c r="E1886" s="61"/>
      <c r="F1886" s="61"/>
      <c r="G1886" s="61"/>
      <c r="H1886" s="108"/>
      <c r="I1886" s="61"/>
      <c r="J1886" s="61"/>
    </row>
    <row r="1887" spans="1:10" s="59" customFormat="1" x14ac:dyDescent="0.2">
      <c r="A1887" s="80" t="s">
        <v>4170</v>
      </c>
      <c r="B1887" s="80"/>
      <c r="C1887" s="72" t="s">
        <v>4171</v>
      </c>
      <c r="D1887" s="72"/>
      <c r="E1887" s="61"/>
      <c r="F1887" s="61"/>
      <c r="G1887" s="61"/>
      <c r="H1887" s="108"/>
      <c r="I1887" s="61"/>
      <c r="J1887" s="61"/>
    </row>
    <row r="1888" spans="1:10" s="86" customFormat="1" x14ac:dyDescent="0.2">
      <c r="A1888" s="65" t="s">
        <v>4172</v>
      </c>
      <c r="B1888" s="80"/>
      <c r="C1888" s="470" t="s">
        <v>4173</v>
      </c>
      <c r="D1888" s="470" t="s">
        <v>128</v>
      </c>
      <c r="E1888" s="387" t="s">
        <v>96</v>
      </c>
      <c r="F1888" s="387" t="s">
        <v>129</v>
      </c>
      <c r="G1888" s="387" t="s">
        <v>44</v>
      </c>
      <c r="H1888" s="568" t="s">
        <v>45</v>
      </c>
      <c r="I1888" s="387" t="s">
        <v>53</v>
      </c>
      <c r="J1888" s="387" t="s">
        <v>54</v>
      </c>
    </row>
    <row r="1889" spans="1:10" s="86" customFormat="1" x14ac:dyDescent="0.2">
      <c r="A1889" s="84" t="s">
        <v>4174</v>
      </c>
      <c r="B1889" s="123"/>
      <c r="C1889" s="91" t="s">
        <v>4175</v>
      </c>
      <c r="D1889" s="91" t="s">
        <v>1748</v>
      </c>
      <c r="E1889" s="85" t="s">
        <v>86</v>
      </c>
      <c r="F1889" s="85" t="s">
        <v>86</v>
      </c>
      <c r="G1889" s="85" t="s">
        <v>44</v>
      </c>
      <c r="H1889" s="343" t="s">
        <v>45</v>
      </c>
      <c r="I1889" s="85" t="s">
        <v>46</v>
      </c>
      <c r="J1889" s="85" t="s">
        <v>47</v>
      </c>
    </row>
    <row r="1890" spans="1:10" s="125" customFormat="1" x14ac:dyDescent="0.2">
      <c r="A1890" s="64" t="s">
        <v>4176</v>
      </c>
      <c r="B1890" s="80" t="s">
        <v>4177</v>
      </c>
      <c r="C1890" s="73" t="s">
        <v>4178</v>
      </c>
      <c r="D1890" s="73" t="s">
        <v>131</v>
      </c>
      <c r="E1890" s="74" t="s">
        <v>4179</v>
      </c>
      <c r="F1890" s="74" t="s">
        <v>4180</v>
      </c>
      <c r="G1890" s="74" t="s">
        <v>44</v>
      </c>
      <c r="H1890" s="74" t="s">
        <v>45</v>
      </c>
      <c r="I1890" s="74" t="s">
        <v>67</v>
      </c>
      <c r="J1890" s="74" t="s">
        <v>68</v>
      </c>
    </row>
    <row r="1891" spans="1:10" s="569" customFormat="1" x14ac:dyDescent="0.2">
      <c r="A1891" s="64" t="s">
        <v>4181</v>
      </c>
      <c r="B1891" s="80" t="s">
        <v>4182</v>
      </c>
      <c r="C1891" s="73" t="s">
        <v>4183</v>
      </c>
      <c r="D1891" s="73" t="s">
        <v>131</v>
      </c>
      <c r="E1891" s="74" t="s">
        <v>4179</v>
      </c>
      <c r="F1891" s="74" t="s">
        <v>4180</v>
      </c>
      <c r="G1891" s="74" t="s">
        <v>44</v>
      </c>
      <c r="H1891" s="74" t="s">
        <v>45</v>
      </c>
      <c r="I1891" s="74" t="s">
        <v>67</v>
      </c>
      <c r="J1891" s="74" t="s">
        <v>68</v>
      </c>
    </row>
    <row r="1892" spans="1:10" s="86" customFormat="1" x14ac:dyDescent="0.2">
      <c r="A1892" s="66" t="s">
        <v>4184</v>
      </c>
      <c r="B1892" s="80"/>
      <c r="C1892" s="72" t="s">
        <v>4185</v>
      </c>
      <c r="D1892" s="72" t="s">
        <v>131</v>
      </c>
      <c r="E1892" s="61" t="s">
        <v>137</v>
      </c>
      <c r="F1892" s="61" t="s">
        <v>138</v>
      </c>
      <c r="G1892" s="61" t="s">
        <v>79</v>
      </c>
      <c r="H1892" s="108" t="s">
        <v>80</v>
      </c>
      <c r="I1892" s="61" t="s">
        <v>140</v>
      </c>
      <c r="J1892" s="61" t="s">
        <v>82</v>
      </c>
    </row>
    <row r="1893" spans="1:10" s="59" customFormat="1" x14ac:dyDescent="0.2">
      <c r="A1893" s="84" t="s">
        <v>4186</v>
      </c>
      <c r="B1893" s="123"/>
      <c r="C1893" s="91" t="s">
        <v>4185</v>
      </c>
      <c r="D1893" s="91" t="s">
        <v>131</v>
      </c>
      <c r="E1893" s="85" t="s">
        <v>137</v>
      </c>
      <c r="F1893" s="85" t="s">
        <v>138</v>
      </c>
      <c r="G1893" s="85" t="s">
        <v>79</v>
      </c>
      <c r="H1893" s="343" t="s">
        <v>80</v>
      </c>
      <c r="I1893" s="85" t="s">
        <v>140</v>
      </c>
      <c r="J1893" s="85" t="s">
        <v>82</v>
      </c>
    </row>
    <row r="1894" spans="1:10" s="86" customFormat="1" x14ac:dyDescent="0.2">
      <c r="A1894" s="84" t="s">
        <v>4187</v>
      </c>
      <c r="B1894" s="80">
        <v>184665</v>
      </c>
      <c r="C1894" s="84" t="s">
        <v>4188</v>
      </c>
      <c r="D1894" s="91" t="s">
        <v>131</v>
      </c>
      <c r="E1894" s="85" t="s">
        <v>132</v>
      </c>
      <c r="F1894" s="85" t="s">
        <v>133</v>
      </c>
      <c r="G1894" s="85" t="s">
        <v>44</v>
      </c>
      <c r="H1894" s="85" t="s">
        <v>80</v>
      </c>
      <c r="I1894" s="130" t="s">
        <v>134</v>
      </c>
      <c r="J1894" s="85" t="s">
        <v>82</v>
      </c>
    </row>
    <row r="1895" spans="1:10" s="86" customFormat="1" x14ac:dyDescent="0.2">
      <c r="A1895" s="84" t="s">
        <v>4189</v>
      </c>
      <c r="B1895" s="80">
        <v>184734</v>
      </c>
      <c r="C1895" s="84" t="s">
        <v>4190</v>
      </c>
      <c r="D1895" s="91" t="s">
        <v>131</v>
      </c>
      <c r="E1895" s="85" t="s">
        <v>132</v>
      </c>
      <c r="F1895" s="85" t="s">
        <v>133</v>
      </c>
      <c r="G1895" s="85" t="s">
        <v>44</v>
      </c>
      <c r="H1895" s="85" t="s">
        <v>80</v>
      </c>
      <c r="I1895" s="130" t="s">
        <v>134</v>
      </c>
      <c r="J1895" s="85" t="s">
        <v>82</v>
      </c>
    </row>
    <row r="1896" spans="1:10" s="81" customFormat="1" x14ac:dyDescent="0.2">
      <c r="A1896" s="123" t="s">
        <v>4191</v>
      </c>
      <c r="B1896" s="84"/>
      <c r="C1896" s="127" t="s">
        <v>4192</v>
      </c>
      <c r="D1896" s="124" t="s">
        <v>131</v>
      </c>
      <c r="E1896" s="85" t="s">
        <v>132</v>
      </c>
      <c r="F1896" s="85" t="s">
        <v>133</v>
      </c>
      <c r="G1896" s="58" t="s">
        <v>44</v>
      </c>
      <c r="H1896" s="57" t="s">
        <v>80</v>
      </c>
      <c r="I1896" s="58" t="s">
        <v>134</v>
      </c>
      <c r="J1896" s="85" t="s">
        <v>82</v>
      </c>
    </row>
    <row r="1897" spans="1:10" s="86" customFormat="1" x14ac:dyDescent="0.2">
      <c r="A1897" s="65" t="s">
        <v>4193</v>
      </c>
      <c r="B1897" s="123"/>
      <c r="C1897" s="268" t="s">
        <v>4194</v>
      </c>
      <c r="D1897" s="124" t="s">
        <v>131</v>
      </c>
      <c r="E1897" s="85" t="s">
        <v>1508</v>
      </c>
      <c r="F1897" s="85" t="s">
        <v>4195</v>
      </c>
      <c r="G1897" s="58" t="s">
        <v>44</v>
      </c>
      <c r="H1897" s="57" t="s">
        <v>80</v>
      </c>
      <c r="I1897" s="58" t="s">
        <v>140</v>
      </c>
      <c r="J1897" s="85" t="s">
        <v>82</v>
      </c>
    </row>
    <row r="1898" spans="1:10" s="86" customFormat="1" x14ac:dyDescent="0.2">
      <c r="A1898" s="84" t="s">
        <v>4196</v>
      </c>
      <c r="B1898" s="123"/>
      <c r="C1898" s="91" t="s">
        <v>4197</v>
      </c>
      <c r="D1898" s="91" t="s">
        <v>124</v>
      </c>
      <c r="E1898" s="85" t="s">
        <v>125</v>
      </c>
      <c r="F1898" s="85" t="s">
        <v>125</v>
      </c>
      <c r="G1898" s="85" t="s">
        <v>44</v>
      </c>
      <c r="H1898" s="343" t="s">
        <v>45</v>
      </c>
      <c r="I1898" s="85" t="s">
        <v>46</v>
      </c>
      <c r="J1898" s="85" t="s">
        <v>47</v>
      </c>
    </row>
    <row r="1899" spans="1:10" s="86" customFormat="1" x14ac:dyDescent="0.2">
      <c r="A1899" s="66" t="s">
        <v>4196</v>
      </c>
      <c r="B1899" s="80"/>
      <c r="C1899" s="72" t="s">
        <v>4197</v>
      </c>
      <c r="D1899" s="72" t="s">
        <v>124</v>
      </c>
      <c r="E1899" s="61" t="s">
        <v>125</v>
      </c>
      <c r="F1899" s="61" t="s">
        <v>125</v>
      </c>
      <c r="G1899" s="61" t="s">
        <v>44</v>
      </c>
      <c r="H1899" s="108" t="s">
        <v>45</v>
      </c>
      <c r="I1899" s="61" t="s">
        <v>46</v>
      </c>
      <c r="J1899" s="61" t="s">
        <v>47</v>
      </c>
    </row>
    <row r="1900" spans="1:10" s="86" customFormat="1" x14ac:dyDescent="0.2">
      <c r="A1900" s="556" t="s">
        <v>4198</v>
      </c>
      <c r="B1900" s="80"/>
      <c r="C1900" s="470" t="s">
        <v>4197</v>
      </c>
      <c r="D1900" s="470" t="s">
        <v>124</v>
      </c>
      <c r="E1900" s="387" t="s">
        <v>125</v>
      </c>
      <c r="F1900" s="387" t="s">
        <v>125</v>
      </c>
      <c r="G1900" s="387" t="s">
        <v>44</v>
      </c>
      <c r="H1900" s="568" t="s">
        <v>253</v>
      </c>
      <c r="I1900" s="387" t="s">
        <v>254</v>
      </c>
      <c r="J1900" s="387" t="s">
        <v>255</v>
      </c>
    </row>
    <row r="1901" spans="1:10" s="46" customFormat="1" x14ac:dyDescent="0.2">
      <c r="A1901" s="165" t="s">
        <v>4199</v>
      </c>
      <c r="B1901" s="80"/>
      <c r="C1901" s="158" t="s">
        <v>4200</v>
      </c>
      <c r="D1901" s="158" t="s">
        <v>124</v>
      </c>
      <c r="E1901" s="157" t="s">
        <v>250</v>
      </c>
      <c r="F1901" s="157" t="s">
        <v>250</v>
      </c>
      <c r="G1901" s="157" t="s">
        <v>92</v>
      </c>
      <c r="H1901" s="157" t="s">
        <v>45</v>
      </c>
      <c r="I1901" s="157" t="s">
        <v>46</v>
      </c>
      <c r="J1901" s="157" t="s">
        <v>47</v>
      </c>
    </row>
    <row r="1902" spans="1:10" s="59" customFormat="1" x14ac:dyDescent="0.2">
      <c r="A1902" s="165" t="s">
        <v>4201</v>
      </c>
      <c r="B1902" s="80"/>
      <c r="C1902" s="158" t="s">
        <v>4202</v>
      </c>
      <c r="D1902" s="158" t="s">
        <v>124</v>
      </c>
      <c r="E1902" s="157" t="s">
        <v>250</v>
      </c>
      <c r="F1902" s="157" t="s">
        <v>250</v>
      </c>
      <c r="G1902" s="157" t="s">
        <v>44</v>
      </c>
      <c r="H1902" s="157" t="s">
        <v>253</v>
      </c>
      <c r="I1902" s="157" t="s">
        <v>46</v>
      </c>
      <c r="J1902" s="157" t="s">
        <v>47</v>
      </c>
    </row>
    <row r="1903" spans="1:10" s="46" customFormat="1" ht="16" x14ac:dyDescent="0.2">
      <c r="A1903" s="205" t="s">
        <v>4203</v>
      </c>
      <c r="B1903" s="80"/>
      <c r="C1903" s="206" t="s">
        <v>4204</v>
      </c>
      <c r="D1903" s="206" t="s">
        <v>1302</v>
      </c>
      <c r="E1903" s="207" t="s">
        <v>693</v>
      </c>
      <c r="F1903" s="207" t="s">
        <v>4205</v>
      </c>
      <c r="G1903" s="131" t="s">
        <v>44</v>
      </c>
      <c r="H1903" s="131" t="s">
        <v>45</v>
      </c>
      <c r="I1903" s="207" t="s">
        <v>53</v>
      </c>
      <c r="J1903" s="131" t="s">
        <v>62</v>
      </c>
    </row>
    <row r="1904" spans="1:10" s="86" customFormat="1" ht="16" x14ac:dyDescent="0.2">
      <c r="A1904" s="223" t="s">
        <v>4203</v>
      </c>
      <c r="B1904" s="80"/>
      <c r="C1904" s="220" t="s">
        <v>4206</v>
      </c>
      <c r="D1904" s="220" t="s">
        <v>1302</v>
      </c>
      <c r="E1904" s="221" t="s">
        <v>693</v>
      </c>
      <c r="F1904" s="221" t="s">
        <v>4205</v>
      </c>
      <c r="G1904" s="222" t="s">
        <v>44</v>
      </c>
      <c r="H1904" s="222" t="s">
        <v>45</v>
      </c>
      <c r="I1904" s="221" t="s">
        <v>53</v>
      </c>
      <c r="J1904" s="222" t="s">
        <v>62</v>
      </c>
    </row>
    <row r="1905" spans="1:10" s="46" customFormat="1" ht="16" x14ac:dyDescent="0.2">
      <c r="A1905" s="205" t="s">
        <v>4207</v>
      </c>
      <c r="B1905" s="80"/>
      <c r="C1905" s="206" t="s">
        <v>4208</v>
      </c>
      <c r="D1905" s="206" t="s">
        <v>1302</v>
      </c>
      <c r="E1905" s="207" t="s">
        <v>693</v>
      </c>
      <c r="F1905" s="207" t="s">
        <v>4205</v>
      </c>
      <c r="G1905" s="131" t="s">
        <v>44</v>
      </c>
      <c r="H1905" s="131" t="s">
        <v>45</v>
      </c>
      <c r="I1905" s="207" t="s">
        <v>53</v>
      </c>
      <c r="J1905" s="131" t="s">
        <v>62</v>
      </c>
    </row>
    <row r="1906" spans="1:10" s="86" customFormat="1" ht="16" x14ac:dyDescent="0.2">
      <c r="A1906" s="223" t="s">
        <v>4207</v>
      </c>
      <c r="B1906" s="80"/>
      <c r="C1906" s="220" t="s">
        <v>4209</v>
      </c>
      <c r="D1906" s="220" t="s">
        <v>1302</v>
      </c>
      <c r="E1906" s="221" t="s">
        <v>693</v>
      </c>
      <c r="F1906" s="221" t="s">
        <v>4205</v>
      </c>
      <c r="G1906" s="222" t="s">
        <v>44</v>
      </c>
      <c r="H1906" s="222" t="s">
        <v>45</v>
      </c>
      <c r="I1906" s="221" t="s">
        <v>53</v>
      </c>
      <c r="J1906" s="222" t="s">
        <v>62</v>
      </c>
    </row>
    <row r="1907" spans="1:10" s="128" customFormat="1" ht="16" x14ac:dyDescent="0.2">
      <c r="A1907" s="205" t="s">
        <v>4210</v>
      </c>
      <c r="B1907" s="80"/>
      <c r="C1907" s="206" t="s">
        <v>4211</v>
      </c>
      <c r="D1907" s="206" t="s">
        <v>1302</v>
      </c>
      <c r="E1907" s="207" t="s">
        <v>693</v>
      </c>
      <c r="F1907" s="207" t="s">
        <v>4205</v>
      </c>
      <c r="G1907" s="131" t="s">
        <v>44</v>
      </c>
      <c r="H1907" s="131" t="s">
        <v>45</v>
      </c>
      <c r="I1907" s="207" t="s">
        <v>53</v>
      </c>
      <c r="J1907" s="131" t="s">
        <v>62</v>
      </c>
    </row>
    <row r="1908" spans="1:10" s="128" customFormat="1" ht="16" x14ac:dyDescent="0.2">
      <c r="A1908" s="223" t="s">
        <v>4210</v>
      </c>
      <c r="B1908" s="80"/>
      <c r="C1908" s="220" t="s">
        <v>4212</v>
      </c>
      <c r="D1908" s="220" t="s">
        <v>1302</v>
      </c>
      <c r="E1908" s="221" t="s">
        <v>693</v>
      </c>
      <c r="F1908" s="221" t="s">
        <v>4205</v>
      </c>
      <c r="G1908" s="222" t="s">
        <v>44</v>
      </c>
      <c r="H1908" s="222" t="s">
        <v>45</v>
      </c>
      <c r="I1908" s="221" t="s">
        <v>53</v>
      </c>
      <c r="J1908" s="222" t="s">
        <v>62</v>
      </c>
    </row>
    <row r="1909" spans="1:10" s="128" customFormat="1" x14ac:dyDescent="0.2">
      <c r="A1909" s="301" t="s">
        <v>4213</v>
      </c>
      <c r="B1909" s="67"/>
      <c r="C1909" s="71" t="s">
        <v>4214</v>
      </c>
      <c r="D1909" s="71" t="s">
        <v>276</v>
      </c>
      <c r="E1909" s="58" t="s">
        <v>755</v>
      </c>
      <c r="F1909" s="58" t="s">
        <v>755</v>
      </c>
      <c r="G1909" s="439" t="s">
        <v>44</v>
      </c>
      <c r="H1909" s="302" t="s">
        <v>45</v>
      </c>
      <c r="I1909" s="58" t="s">
        <v>46</v>
      </c>
      <c r="J1909" s="439" t="s">
        <v>47</v>
      </c>
    </row>
    <row r="1910" spans="1:10" s="128" customFormat="1" x14ac:dyDescent="0.2">
      <c r="A1910" s="80" t="s">
        <v>4215</v>
      </c>
      <c r="B1910" s="80"/>
      <c r="C1910" s="72" t="s">
        <v>4216</v>
      </c>
      <c r="D1910" s="72" t="s">
        <v>886</v>
      </c>
      <c r="E1910" s="61" t="s">
        <v>420</v>
      </c>
      <c r="F1910" s="61"/>
      <c r="G1910" s="61" t="s">
        <v>139</v>
      </c>
      <c r="H1910" s="61" t="s">
        <v>80</v>
      </c>
      <c r="I1910" s="61" t="s">
        <v>140</v>
      </c>
      <c r="J1910" s="61" t="s">
        <v>68</v>
      </c>
    </row>
    <row r="1911" spans="1:10" s="46" customFormat="1" x14ac:dyDescent="0.2">
      <c r="A1911" s="63" t="s">
        <v>4217</v>
      </c>
      <c r="B1911" s="80" t="s">
        <v>4218</v>
      </c>
      <c r="C1911" s="73" t="s">
        <v>4219</v>
      </c>
      <c r="D1911" s="73" t="s">
        <v>729</v>
      </c>
      <c r="E1911" s="74" t="s">
        <v>125</v>
      </c>
      <c r="F1911" s="74" t="s">
        <v>988</v>
      </c>
      <c r="G1911" s="74" t="s">
        <v>44</v>
      </c>
      <c r="H1911" s="74" t="s">
        <v>45</v>
      </c>
      <c r="I1911" s="74" t="s">
        <v>53</v>
      </c>
      <c r="J1911" s="74" t="s">
        <v>54</v>
      </c>
    </row>
    <row r="1912" spans="1:10" s="46" customFormat="1" x14ac:dyDescent="0.2">
      <c r="A1912" s="440" t="s">
        <v>4220</v>
      </c>
      <c r="B1912" s="80" t="s">
        <v>4221</v>
      </c>
      <c r="C1912" s="201" t="s">
        <v>4219</v>
      </c>
      <c r="D1912" s="201" t="s">
        <v>729</v>
      </c>
      <c r="E1912" s="130" t="s">
        <v>125</v>
      </c>
      <c r="F1912" s="130" t="s">
        <v>125</v>
      </c>
      <c r="G1912" s="130" t="s">
        <v>44</v>
      </c>
      <c r="H1912" s="130" t="s">
        <v>45</v>
      </c>
      <c r="I1912" s="130" t="s">
        <v>46</v>
      </c>
      <c r="J1912" s="130" t="s">
        <v>47</v>
      </c>
    </row>
    <row r="1913" spans="1:10" s="46" customFormat="1" x14ac:dyDescent="0.2">
      <c r="A1913" s="63" t="s">
        <v>4222</v>
      </c>
      <c r="B1913" s="80" t="s">
        <v>4223</v>
      </c>
      <c r="C1913" s="73" t="s">
        <v>4224</v>
      </c>
      <c r="D1913" s="73" t="s">
        <v>729</v>
      </c>
      <c r="E1913" s="74" t="s">
        <v>125</v>
      </c>
      <c r="F1913" s="74" t="s">
        <v>988</v>
      </c>
      <c r="G1913" s="74" t="s">
        <v>44</v>
      </c>
      <c r="H1913" s="74" t="s">
        <v>45</v>
      </c>
      <c r="I1913" s="78" t="s">
        <v>53</v>
      </c>
      <c r="J1913" s="74" t="s">
        <v>54</v>
      </c>
    </row>
    <row r="1914" spans="1:10" s="46" customFormat="1" x14ac:dyDescent="0.2">
      <c r="A1914" s="80" t="s">
        <v>4225</v>
      </c>
      <c r="B1914" s="80"/>
      <c r="C1914" s="72" t="s">
        <v>4226</v>
      </c>
      <c r="D1914" s="72" t="s">
        <v>886</v>
      </c>
      <c r="E1914" s="61" t="s">
        <v>132</v>
      </c>
      <c r="F1914" s="61"/>
      <c r="G1914" s="61" t="s">
        <v>79</v>
      </c>
      <c r="H1914" s="61" t="s">
        <v>80</v>
      </c>
      <c r="I1914" s="200" t="s">
        <v>4227</v>
      </c>
      <c r="J1914" s="61" t="s">
        <v>1866</v>
      </c>
    </row>
    <row r="1915" spans="1:10" s="46" customFormat="1" x14ac:dyDescent="0.2">
      <c r="A1915" s="80" t="s">
        <v>4228</v>
      </c>
      <c r="B1915" s="80"/>
      <c r="C1915" s="72" t="s">
        <v>4226</v>
      </c>
      <c r="D1915" s="72" t="s">
        <v>886</v>
      </c>
      <c r="E1915" s="61" t="s">
        <v>132</v>
      </c>
      <c r="F1915" s="61"/>
      <c r="G1915" s="61" t="s">
        <v>79</v>
      </c>
      <c r="H1915" s="61" t="s">
        <v>80</v>
      </c>
      <c r="I1915" s="200" t="s">
        <v>4227</v>
      </c>
      <c r="J1915" s="61" t="s">
        <v>4229</v>
      </c>
    </row>
    <row r="1916" spans="1:10" s="46" customFormat="1" x14ac:dyDescent="0.2">
      <c r="A1916" s="67" t="s">
        <v>4230</v>
      </c>
      <c r="B1916" s="80">
        <v>196157</v>
      </c>
      <c r="C1916" s="71" t="s">
        <v>4231</v>
      </c>
      <c r="D1916" s="71" t="s">
        <v>528</v>
      </c>
      <c r="E1916" s="58" t="s">
        <v>96</v>
      </c>
      <c r="F1916" s="58" t="s">
        <v>129</v>
      </c>
      <c r="G1916" s="58" t="s">
        <v>531</v>
      </c>
      <c r="H1916" s="58" t="s">
        <v>45</v>
      </c>
      <c r="I1916" s="79" t="s">
        <v>53</v>
      </c>
      <c r="J1916" s="58" t="s">
        <v>62</v>
      </c>
    </row>
    <row r="1917" spans="1:10" s="59" customFormat="1" x14ac:dyDescent="0.2">
      <c r="A1917" s="470" t="s">
        <v>4232</v>
      </c>
      <c r="B1917" s="80"/>
      <c r="C1917" s="72" t="s">
        <v>4233</v>
      </c>
      <c r="D1917" s="72" t="s">
        <v>314</v>
      </c>
      <c r="E1917" s="61" t="s">
        <v>998</v>
      </c>
      <c r="F1917" s="61" t="s">
        <v>999</v>
      </c>
      <c r="G1917" s="61" t="s">
        <v>44</v>
      </c>
      <c r="H1917" s="61" t="s">
        <v>45</v>
      </c>
      <c r="I1917" s="61" t="s">
        <v>46</v>
      </c>
      <c r="J1917" s="61" t="s">
        <v>54</v>
      </c>
    </row>
    <row r="1918" spans="1:10" s="59" customFormat="1" x14ac:dyDescent="0.2">
      <c r="A1918" s="112" t="s">
        <v>4234</v>
      </c>
      <c r="B1918" s="80" t="s">
        <v>4235</v>
      </c>
      <c r="C1918" s="112" t="s">
        <v>4236</v>
      </c>
      <c r="D1918" s="113" t="s">
        <v>485</v>
      </c>
      <c r="E1918" s="117" t="s">
        <v>4237</v>
      </c>
      <c r="F1918" s="117" t="s">
        <v>4237</v>
      </c>
      <c r="G1918" s="117" t="s">
        <v>44</v>
      </c>
      <c r="H1918" s="117" t="s">
        <v>45</v>
      </c>
      <c r="I1918" s="949" t="s">
        <v>46</v>
      </c>
      <c r="J1918" s="117" t="s">
        <v>47</v>
      </c>
    </row>
    <row r="1919" spans="1:10" s="90" customFormat="1" x14ac:dyDescent="0.2">
      <c r="A1919" s="112" t="s">
        <v>4238</v>
      </c>
      <c r="B1919" s="80" t="s">
        <v>4239</v>
      </c>
      <c r="C1919" s="112" t="s">
        <v>4240</v>
      </c>
      <c r="D1919" s="116" t="s">
        <v>485</v>
      </c>
      <c r="E1919" s="111" t="s">
        <v>4237</v>
      </c>
      <c r="F1919" s="111" t="s">
        <v>4237</v>
      </c>
      <c r="G1919" s="111" t="s">
        <v>44</v>
      </c>
      <c r="H1919" s="111" t="s">
        <v>45</v>
      </c>
      <c r="I1919" s="129" t="s">
        <v>46</v>
      </c>
      <c r="J1919" s="111" t="s">
        <v>47</v>
      </c>
    </row>
    <row r="1920" spans="1:10" s="90" customFormat="1" x14ac:dyDescent="0.2">
      <c r="A1920" s="764" t="s">
        <v>4241</v>
      </c>
      <c r="B1920" s="496" t="s">
        <v>4242</v>
      </c>
      <c r="C1920" s="73" t="s">
        <v>4243</v>
      </c>
      <c r="D1920" s="73" t="s">
        <v>76</v>
      </c>
      <c r="E1920" s="74" t="s">
        <v>3989</v>
      </c>
      <c r="F1920" s="74" t="s">
        <v>3990</v>
      </c>
      <c r="G1920" s="74" t="s">
        <v>44</v>
      </c>
      <c r="H1920" s="74" t="s">
        <v>80</v>
      </c>
      <c r="I1920" s="78" t="s">
        <v>140</v>
      </c>
      <c r="J1920" s="74" t="s">
        <v>82</v>
      </c>
    </row>
    <row r="1921" spans="1:10" s="86" customFormat="1" x14ac:dyDescent="0.2">
      <c r="A1921" s="575" t="s">
        <v>4244</v>
      </c>
      <c r="B1921" s="80"/>
      <c r="C1921" s="470" t="s">
        <v>4245</v>
      </c>
      <c r="D1921" s="470" t="s">
        <v>76</v>
      </c>
      <c r="E1921" s="570" t="s">
        <v>202</v>
      </c>
      <c r="F1921" s="570" t="s">
        <v>4246</v>
      </c>
      <c r="G1921" s="570" t="s">
        <v>44</v>
      </c>
      <c r="H1921" s="570" t="s">
        <v>45</v>
      </c>
      <c r="I1921" s="969" t="s">
        <v>67</v>
      </c>
      <c r="J1921" s="570" t="s">
        <v>68</v>
      </c>
    </row>
    <row r="1922" spans="1:10" s="46" customFormat="1" x14ac:dyDescent="0.2">
      <c r="A1922" s="453" t="s">
        <v>4247</v>
      </c>
      <c r="B1922" s="80"/>
      <c r="C1922" s="91" t="s">
        <v>4245</v>
      </c>
      <c r="D1922" s="91" t="s">
        <v>76</v>
      </c>
      <c r="E1922" s="279" t="s">
        <v>202</v>
      </c>
      <c r="F1922" s="279" t="s">
        <v>202</v>
      </c>
      <c r="G1922" s="279" t="s">
        <v>44</v>
      </c>
      <c r="H1922" s="279" t="s">
        <v>45</v>
      </c>
      <c r="I1922" s="743" t="s">
        <v>46</v>
      </c>
      <c r="J1922" s="279" t="s">
        <v>47</v>
      </c>
    </row>
    <row r="1923" spans="1:10" s="59" customFormat="1" x14ac:dyDescent="0.2">
      <c r="A1923" s="640" t="s">
        <v>4248</v>
      </c>
      <c r="B1923" s="80"/>
      <c r="C1923" s="572" t="s">
        <v>4249</v>
      </c>
      <c r="D1923" s="572" t="s">
        <v>76</v>
      </c>
      <c r="E1923" s="570" t="s">
        <v>202</v>
      </c>
      <c r="F1923" s="570" t="s">
        <v>4246</v>
      </c>
      <c r="G1923" s="570" t="s">
        <v>44</v>
      </c>
      <c r="H1923" s="570" t="s">
        <v>45</v>
      </c>
      <c r="I1923" s="969" t="s">
        <v>67</v>
      </c>
      <c r="J1923" s="570" t="s">
        <v>68</v>
      </c>
    </row>
    <row r="1924" spans="1:10" s="46" customFormat="1" x14ac:dyDescent="0.2">
      <c r="A1924" s="642" t="s">
        <v>4250</v>
      </c>
      <c r="B1924" s="80"/>
      <c r="C1924" s="280" t="s">
        <v>4249</v>
      </c>
      <c r="D1924" s="280" t="s">
        <v>76</v>
      </c>
      <c r="E1924" s="279" t="s">
        <v>202</v>
      </c>
      <c r="F1924" s="279" t="s">
        <v>202</v>
      </c>
      <c r="G1924" s="279" t="s">
        <v>44</v>
      </c>
      <c r="H1924" s="279" t="s">
        <v>45</v>
      </c>
      <c r="I1924" s="743" t="s">
        <v>46</v>
      </c>
      <c r="J1924" s="279" t="s">
        <v>47</v>
      </c>
    </row>
    <row r="1925" spans="1:10" s="86" customFormat="1" x14ac:dyDescent="0.2">
      <c r="A1925" s="556" t="s">
        <v>4251</v>
      </c>
      <c r="B1925" s="80"/>
      <c r="C1925" s="470" t="s">
        <v>4252</v>
      </c>
      <c r="D1925" s="470" t="s">
        <v>76</v>
      </c>
      <c r="E1925" s="387" t="s">
        <v>439</v>
      </c>
      <c r="F1925" s="387" t="s">
        <v>4253</v>
      </c>
      <c r="G1925" s="387" t="s">
        <v>44</v>
      </c>
      <c r="H1925" s="568" t="s">
        <v>45</v>
      </c>
      <c r="I1925" s="387" t="s">
        <v>67</v>
      </c>
      <c r="J1925" s="387" t="s">
        <v>68</v>
      </c>
    </row>
    <row r="1926" spans="1:10" s="59" customFormat="1" x14ac:dyDescent="0.2">
      <c r="A1926" s="348" t="s">
        <v>4254</v>
      </c>
      <c r="B1926" s="80"/>
      <c r="C1926" s="280" t="s">
        <v>4252</v>
      </c>
      <c r="D1926" s="280" t="s">
        <v>76</v>
      </c>
      <c r="E1926" s="279" t="s">
        <v>439</v>
      </c>
      <c r="F1926" s="279" t="s">
        <v>439</v>
      </c>
      <c r="G1926" s="279" t="s">
        <v>44</v>
      </c>
      <c r="H1926" s="349" t="s">
        <v>45</v>
      </c>
      <c r="I1926" s="279" t="s">
        <v>46</v>
      </c>
      <c r="J1926" s="279" t="s">
        <v>47</v>
      </c>
    </row>
    <row r="1927" spans="1:10" s="86" customFormat="1" x14ac:dyDescent="0.2">
      <c r="A1927" s="84" t="s">
        <v>4255</v>
      </c>
      <c r="B1927" s="123"/>
      <c r="C1927" s="91" t="s">
        <v>4256</v>
      </c>
      <c r="D1927" s="91" t="s">
        <v>76</v>
      </c>
      <c r="E1927" s="85" t="s">
        <v>2693</v>
      </c>
      <c r="F1927" s="85" t="s">
        <v>1958</v>
      </c>
      <c r="G1927" s="85" t="s">
        <v>44</v>
      </c>
      <c r="H1927" s="343" t="s">
        <v>45</v>
      </c>
      <c r="I1927" s="85" t="s">
        <v>53</v>
      </c>
      <c r="J1927" s="85" t="s">
        <v>54</v>
      </c>
    </row>
    <row r="1928" spans="1:10" s="86" customFormat="1" x14ac:dyDescent="0.2">
      <c r="A1928" s="84" t="s">
        <v>4257</v>
      </c>
      <c r="B1928" s="123"/>
      <c r="C1928" s="91" t="s">
        <v>4258</v>
      </c>
      <c r="D1928" s="91" t="s">
        <v>76</v>
      </c>
      <c r="E1928" s="85" t="s">
        <v>2693</v>
      </c>
      <c r="F1928" s="85" t="s">
        <v>2693</v>
      </c>
      <c r="G1928" s="85" t="s">
        <v>44</v>
      </c>
      <c r="H1928" s="343" t="s">
        <v>45</v>
      </c>
      <c r="I1928" s="85" t="s">
        <v>46</v>
      </c>
      <c r="J1928" s="85" t="s">
        <v>47</v>
      </c>
    </row>
    <row r="1929" spans="1:10" s="86" customFormat="1" x14ac:dyDescent="0.2">
      <c r="A1929" s="63" t="s">
        <v>4259</v>
      </c>
      <c r="B1929" s="80"/>
      <c r="C1929" s="71" t="s">
        <v>4260</v>
      </c>
      <c r="D1929" s="201" t="s">
        <v>76</v>
      </c>
      <c r="E1929" s="58" t="s">
        <v>77</v>
      </c>
      <c r="F1929" s="58" t="s">
        <v>78</v>
      </c>
      <c r="G1929" s="58" t="s">
        <v>79</v>
      </c>
      <c r="H1929" s="57" t="s">
        <v>80</v>
      </c>
      <c r="I1929" s="652" t="s">
        <v>81</v>
      </c>
      <c r="J1929" s="58" t="s">
        <v>82</v>
      </c>
    </row>
    <row r="1930" spans="1:10" s="86" customFormat="1" x14ac:dyDescent="0.2">
      <c r="A1930" s="698" t="s">
        <v>4261</v>
      </c>
      <c r="B1930" s="123"/>
      <c r="C1930" s="965" t="s">
        <v>4262</v>
      </c>
      <c r="D1930" s="965" t="s">
        <v>76</v>
      </c>
      <c r="E1930" s="966" t="s">
        <v>86</v>
      </c>
      <c r="F1930" s="966" t="s">
        <v>4263</v>
      </c>
      <c r="G1930" s="966" t="s">
        <v>79</v>
      </c>
      <c r="H1930" s="967" t="s">
        <v>80</v>
      </c>
      <c r="I1930" s="968" t="s">
        <v>81</v>
      </c>
      <c r="J1930" s="966" t="s">
        <v>68</v>
      </c>
    </row>
    <row r="1931" spans="1:10" s="59" customFormat="1" x14ac:dyDescent="0.2">
      <c r="A1931" s="63" t="s">
        <v>4264</v>
      </c>
      <c r="B1931" s="80"/>
      <c r="C1931" s="71" t="s">
        <v>4265</v>
      </c>
      <c r="D1931" s="201" t="s">
        <v>76</v>
      </c>
      <c r="E1931" s="58" t="s">
        <v>77</v>
      </c>
      <c r="F1931" s="58" t="s">
        <v>78</v>
      </c>
      <c r="G1931" s="58" t="s">
        <v>79</v>
      </c>
      <c r="H1931" s="57" t="s">
        <v>80</v>
      </c>
      <c r="I1931" s="652" t="s">
        <v>81</v>
      </c>
      <c r="J1931" s="58" t="s">
        <v>82</v>
      </c>
    </row>
    <row r="1932" spans="1:10" s="86" customFormat="1" x14ac:dyDescent="0.2">
      <c r="A1932" s="184" t="s">
        <v>4266</v>
      </c>
      <c r="B1932" s="80"/>
      <c r="C1932" s="72" t="s">
        <v>4267</v>
      </c>
      <c r="D1932" s="197" t="s">
        <v>76</v>
      </c>
      <c r="E1932" s="61" t="s">
        <v>77</v>
      </c>
      <c r="F1932" s="61" t="s">
        <v>3984</v>
      </c>
      <c r="G1932" s="61" t="s">
        <v>1979</v>
      </c>
      <c r="H1932" s="108" t="s">
        <v>80</v>
      </c>
      <c r="I1932" s="61" t="s">
        <v>2112</v>
      </c>
      <c r="J1932" s="61" t="s">
        <v>3985</v>
      </c>
    </row>
    <row r="1933" spans="1:10" s="86" customFormat="1" x14ac:dyDescent="0.2">
      <c r="A1933" s="550" t="s">
        <v>4268</v>
      </c>
      <c r="B1933" s="80"/>
      <c r="C1933" s="73" t="s">
        <v>4269</v>
      </c>
      <c r="D1933" s="73" t="s">
        <v>350</v>
      </c>
      <c r="E1933" s="74" t="s">
        <v>598</v>
      </c>
      <c r="F1933" s="74" t="s">
        <v>598</v>
      </c>
      <c r="G1933" s="74" t="s">
        <v>44</v>
      </c>
      <c r="H1933" s="74" t="s">
        <v>45</v>
      </c>
      <c r="I1933" s="74" t="s">
        <v>46</v>
      </c>
      <c r="J1933" s="74" t="s">
        <v>47</v>
      </c>
    </row>
    <row r="1934" spans="1:10" s="86" customFormat="1" x14ac:dyDescent="0.2">
      <c r="A1934" s="616" t="s">
        <v>4270</v>
      </c>
      <c r="B1934" s="80" t="s">
        <v>4271</v>
      </c>
      <c r="C1934" s="112" t="s">
        <v>4272</v>
      </c>
      <c r="D1934" s="116" t="s">
        <v>350</v>
      </c>
      <c r="E1934" s="111" t="s">
        <v>1412</v>
      </c>
      <c r="F1934" s="111" t="s">
        <v>1412</v>
      </c>
      <c r="G1934" s="111" t="s">
        <v>44</v>
      </c>
      <c r="H1934" s="111" t="s">
        <v>45</v>
      </c>
      <c r="I1934" s="111" t="s">
        <v>46</v>
      </c>
      <c r="J1934" s="111" t="s">
        <v>47</v>
      </c>
    </row>
    <row r="1935" spans="1:10" s="59" customFormat="1" x14ac:dyDescent="0.2">
      <c r="A1935" s="617" t="s">
        <v>4273</v>
      </c>
      <c r="B1935" s="80"/>
      <c r="C1935" s="262" t="s">
        <v>4274</v>
      </c>
      <c r="D1935" s="262" t="s">
        <v>405</v>
      </c>
      <c r="E1935" s="196" t="s">
        <v>171</v>
      </c>
      <c r="F1935" s="61" t="s">
        <v>177</v>
      </c>
      <c r="G1935" s="61" t="s">
        <v>44</v>
      </c>
      <c r="H1935" s="61" t="s">
        <v>45</v>
      </c>
      <c r="I1935" s="61" t="s">
        <v>67</v>
      </c>
      <c r="J1935" s="61" t="s">
        <v>68</v>
      </c>
    </row>
    <row r="1936" spans="1:10" s="46" customFormat="1" x14ac:dyDescent="0.2">
      <c r="A1936" s="643" t="s">
        <v>4275</v>
      </c>
      <c r="B1936" s="80"/>
      <c r="C1936" s="380" t="s">
        <v>4274</v>
      </c>
      <c r="D1936" s="380" t="s">
        <v>405</v>
      </c>
      <c r="E1936" s="279" t="s">
        <v>171</v>
      </c>
      <c r="F1936" s="279" t="s">
        <v>171</v>
      </c>
      <c r="G1936" s="279" t="s">
        <v>44</v>
      </c>
      <c r="H1936" s="349" t="s">
        <v>45</v>
      </c>
      <c r="I1936" s="279" t="s">
        <v>46</v>
      </c>
      <c r="J1936" s="279" t="s">
        <v>47</v>
      </c>
    </row>
    <row r="1937" spans="1:10" s="59" customFormat="1" x14ac:dyDescent="0.2">
      <c r="A1937" s="643" t="s">
        <v>4276</v>
      </c>
      <c r="B1937" s="80" t="s">
        <v>4277</v>
      </c>
      <c r="C1937" s="380" t="s">
        <v>4278</v>
      </c>
      <c r="D1937" s="380" t="s">
        <v>405</v>
      </c>
      <c r="E1937" s="279" t="s">
        <v>171</v>
      </c>
      <c r="F1937" s="85" t="s">
        <v>177</v>
      </c>
      <c r="G1937" s="85" t="s">
        <v>44</v>
      </c>
      <c r="H1937" s="85" t="s">
        <v>45</v>
      </c>
      <c r="I1937" s="85" t="s">
        <v>67</v>
      </c>
      <c r="J1937" s="85" t="s">
        <v>68</v>
      </c>
    </row>
    <row r="1938" spans="1:10" s="46" customFormat="1" x14ac:dyDescent="0.2">
      <c r="A1938" s="617" t="s">
        <v>4276</v>
      </c>
      <c r="B1938" s="80"/>
      <c r="C1938" s="262" t="s">
        <v>4278</v>
      </c>
      <c r="D1938" s="262" t="s">
        <v>405</v>
      </c>
      <c r="E1938" s="196" t="s">
        <v>171</v>
      </c>
      <c r="F1938" s="61" t="s">
        <v>177</v>
      </c>
      <c r="G1938" s="61" t="s">
        <v>44</v>
      </c>
      <c r="H1938" s="61" t="s">
        <v>45</v>
      </c>
      <c r="I1938" s="61" t="s">
        <v>67</v>
      </c>
      <c r="J1938" s="61" t="s">
        <v>68</v>
      </c>
    </row>
    <row r="1939" spans="1:10" s="59" customFormat="1" x14ac:dyDescent="0.2">
      <c r="A1939" s="643" t="s">
        <v>4279</v>
      </c>
      <c r="B1939" s="80"/>
      <c r="C1939" s="380" t="s">
        <v>4278</v>
      </c>
      <c r="D1939" s="380" t="s">
        <v>405</v>
      </c>
      <c r="E1939" s="279" t="s">
        <v>171</v>
      </c>
      <c r="F1939" s="279" t="s">
        <v>171</v>
      </c>
      <c r="G1939" s="279" t="s">
        <v>44</v>
      </c>
      <c r="H1939" s="349" t="s">
        <v>45</v>
      </c>
      <c r="I1939" s="279" t="s">
        <v>46</v>
      </c>
      <c r="J1939" s="279" t="s">
        <v>47</v>
      </c>
    </row>
    <row r="1940" spans="1:10" s="59" customFormat="1" x14ac:dyDescent="0.2">
      <c r="A1940" s="639" t="s">
        <v>4280</v>
      </c>
      <c r="B1940" s="80"/>
      <c r="C1940" s="72" t="s">
        <v>4281</v>
      </c>
      <c r="D1940" s="72" t="s">
        <v>405</v>
      </c>
      <c r="E1940" s="61" t="s">
        <v>171</v>
      </c>
      <c r="F1940" s="61" t="s">
        <v>177</v>
      </c>
      <c r="G1940" s="61" t="s">
        <v>44</v>
      </c>
      <c r="H1940" s="61" t="s">
        <v>45</v>
      </c>
      <c r="I1940" s="61" t="s">
        <v>67</v>
      </c>
      <c r="J1940" s="61" t="s">
        <v>68</v>
      </c>
    </row>
    <row r="1941" spans="1:10" s="86" customFormat="1" x14ac:dyDescent="0.2">
      <c r="A1941" s="643" t="s">
        <v>4282</v>
      </c>
      <c r="B1941" s="80"/>
      <c r="C1941" s="380" t="s">
        <v>4281</v>
      </c>
      <c r="D1941" s="380" t="s">
        <v>405</v>
      </c>
      <c r="E1941" s="279" t="s">
        <v>171</v>
      </c>
      <c r="F1941" s="279" t="s">
        <v>171</v>
      </c>
      <c r="G1941" s="279" t="s">
        <v>44</v>
      </c>
      <c r="H1941" s="349" t="s">
        <v>45</v>
      </c>
      <c r="I1941" s="279" t="s">
        <v>46</v>
      </c>
      <c r="J1941" s="279" t="s">
        <v>47</v>
      </c>
    </row>
    <row r="1942" spans="1:10" s="86" customFormat="1" x14ac:dyDescent="0.2">
      <c r="A1942" s="639" t="s">
        <v>4283</v>
      </c>
      <c r="B1942" s="80"/>
      <c r="C1942" s="72" t="s">
        <v>4284</v>
      </c>
      <c r="D1942" s="72" t="s">
        <v>412</v>
      </c>
      <c r="E1942" s="61" t="s">
        <v>529</v>
      </c>
      <c r="F1942" s="61" t="s">
        <v>529</v>
      </c>
      <c r="G1942" s="61" t="s">
        <v>92</v>
      </c>
      <c r="H1942" s="108" t="s">
        <v>45</v>
      </c>
      <c r="I1942" s="61" t="s">
        <v>46</v>
      </c>
      <c r="J1942" s="61" t="s">
        <v>47</v>
      </c>
    </row>
    <row r="1943" spans="1:10" s="86" customFormat="1" x14ac:dyDescent="0.2">
      <c r="A1943" s="828" t="s">
        <v>4283</v>
      </c>
      <c r="B1943" s="123"/>
      <c r="C1943" s="91" t="s">
        <v>4284</v>
      </c>
      <c r="D1943" s="91" t="s">
        <v>412</v>
      </c>
      <c r="E1943" s="85" t="s">
        <v>529</v>
      </c>
      <c r="F1943" s="85" t="s">
        <v>529</v>
      </c>
      <c r="G1943" s="85" t="s">
        <v>44</v>
      </c>
      <c r="H1943" s="343" t="s">
        <v>45</v>
      </c>
      <c r="I1943" s="85" t="s">
        <v>46</v>
      </c>
      <c r="J1943" s="85" t="s">
        <v>47</v>
      </c>
    </row>
    <row r="1944" spans="1:10" s="46" customFormat="1" x14ac:dyDescent="0.2">
      <c r="A1944" s="550" t="s">
        <v>4285</v>
      </c>
      <c r="B1944" s="80" t="s">
        <v>4286</v>
      </c>
      <c r="C1944" s="73" t="s">
        <v>4287</v>
      </c>
      <c r="D1944" s="73" t="s">
        <v>108</v>
      </c>
      <c r="E1944" s="74" t="s">
        <v>4288</v>
      </c>
      <c r="F1944" s="74" t="s">
        <v>4288</v>
      </c>
      <c r="G1944" s="74" t="s">
        <v>44</v>
      </c>
      <c r="H1944" s="74" t="s">
        <v>45</v>
      </c>
      <c r="I1944" s="74" t="s">
        <v>46</v>
      </c>
      <c r="J1944" s="74" t="s">
        <v>47</v>
      </c>
    </row>
    <row r="1945" spans="1:10" s="59" customFormat="1" x14ac:dyDescent="0.2">
      <c r="A1945" s="550" t="s">
        <v>4289</v>
      </c>
      <c r="B1945" s="67"/>
      <c r="C1945" s="71" t="s">
        <v>4290</v>
      </c>
      <c r="D1945" s="71" t="s">
        <v>271</v>
      </c>
      <c r="E1945" s="58" t="s">
        <v>272</v>
      </c>
      <c r="F1945" s="58" t="s">
        <v>273</v>
      </c>
      <c r="G1945" s="58" t="s">
        <v>79</v>
      </c>
      <c r="H1945" s="57" t="s">
        <v>80</v>
      </c>
      <c r="I1945" s="58" t="s">
        <v>140</v>
      </c>
      <c r="J1945" s="58" t="s">
        <v>82</v>
      </c>
    </row>
    <row r="1946" spans="1:10" s="125" customFormat="1" x14ac:dyDescent="0.2">
      <c r="A1946" s="828" t="s">
        <v>4289</v>
      </c>
      <c r="B1946" s="123"/>
      <c r="C1946" s="91" t="s">
        <v>4290</v>
      </c>
      <c r="D1946" s="116" t="s">
        <v>271</v>
      </c>
      <c r="E1946" s="85" t="s">
        <v>272</v>
      </c>
      <c r="F1946" s="85" t="s">
        <v>273</v>
      </c>
      <c r="G1946" s="85" t="s">
        <v>79</v>
      </c>
      <c r="H1946" s="343" t="s">
        <v>80</v>
      </c>
      <c r="I1946" s="85" t="s">
        <v>140</v>
      </c>
      <c r="J1946" s="85" t="s">
        <v>82</v>
      </c>
    </row>
    <row r="1947" spans="1:10" s="86" customFormat="1" x14ac:dyDescent="0.2">
      <c r="A1947" s="550" t="s">
        <v>4291</v>
      </c>
      <c r="B1947" s="80"/>
      <c r="C1947" s="71" t="s">
        <v>4292</v>
      </c>
      <c r="D1947" s="71" t="s">
        <v>607</v>
      </c>
      <c r="E1947" s="58" t="s">
        <v>171</v>
      </c>
      <c r="F1947" s="58" t="s">
        <v>171</v>
      </c>
      <c r="G1947" s="58" t="s">
        <v>44</v>
      </c>
      <c r="H1947" s="57" t="s">
        <v>45</v>
      </c>
      <c r="I1947" s="58" t="s">
        <v>46</v>
      </c>
      <c r="J1947" s="58" t="s">
        <v>47</v>
      </c>
    </row>
    <row r="1948" spans="1:10" s="86" customFormat="1" x14ac:dyDescent="0.2">
      <c r="A1948" s="639" t="s">
        <v>4293</v>
      </c>
      <c r="B1948" s="80"/>
      <c r="C1948" s="72" t="s">
        <v>4294</v>
      </c>
      <c r="D1948" s="72" t="s">
        <v>89</v>
      </c>
      <c r="E1948" s="61" t="s">
        <v>4295</v>
      </c>
      <c r="F1948" s="61" t="s">
        <v>4296</v>
      </c>
      <c r="G1948" s="61" t="s">
        <v>79</v>
      </c>
      <c r="H1948" s="108" t="s">
        <v>80</v>
      </c>
      <c r="I1948" s="61" t="s">
        <v>140</v>
      </c>
      <c r="J1948" s="61" t="s">
        <v>82</v>
      </c>
    </row>
    <row r="1949" spans="1:10" s="59" customFormat="1" x14ac:dyDescent="0.2">
      <c r="A1949" s="550" t="s">
        <v>4297</v>
      </c>
      <c r="B1949" s="80" t="s">
        <v>4298</v>
      </c>
      <c r="C1949" s="73" t="s">
        <v>4299</v>
      </c>
      <c r="D1949" s="73" t="s">
        <v>271</v>
      </c>
      <c r="E1949" s="74" t="s">
        <v>43</v>
      </c>
      <c r="F1949" s="74" t="s">
        <v>43</v>
      </c>
      <c r="G1949" s="74" t="s">
        <v>44</v>
      </c>
      <c r="H1949" s="74" t="s">
        <v>45</v>
      </c>
      <c r="I1949" s="74" t="s">
        <v>46</v>
      </c>
      <c r="J1949" s="74" t="s">
        <v>47</v>
      </c>
    </row>
    <row r="1950" spans="1:10" s="86" customFormat="1" ht="16" x14ac:dyDescent="0.2">
      <c r="A1950" s="867" t="s">
        <v>4300</v>
      </c>
      <c r="B1950" s="80"/>
      <c r="C1950" s="206" t="s">
        <v>4301</v>
      </c>
      <c r="D1950" s="206" t="s">
        <v>108</v>
      </c>
      <c r="E1950" s="207" t="s">
        <v>598</v>
      </c>
      <c r="F1950" s="207" t="s">
        <v>598</v>
      </c>
      <c r="G1950" s="131" t="s">
        <v>44</v>
      </c>
      <c r="H1950" s="131" t="s">
        <v>45</v>
      </c>
      <c r="I1950" s="207" t="s">
        <v>46</v>
      </c>
      <c r="J1950" s="131" t="s">
        <v>47</v>
      </c>
    </row>
    <row r="1951" spans="1:10" s="86" customFormat="1" ht="16" x14ac:dyDescent="0.2">
      <c r="A1951" s="867" t="s">
        <v>4302</v>
      </c>
      <c r="B1951" s="80"/>
      <c r="C1951" s="206" t="s">
        <v>4303</v>
      </c>
      <c r="D1951" s="206" t="s">
        <v>108</v>
      </c>
      <c r="E1951" s="207" t="s">
        <v>1857</v>
      </c>
      <c r="F1951" s="207" t="s">
        <v>1857</v>
      </c>
      <c r="G1951" s="131" t="s">
        <v>44</v>
      </c>
      <c r="H1951" s="131" t="s">
        <v>45</v>
      </c>
      <c r="I1951" s="207" t="s">
        <v>46</v>
      </c>
      <c r="J1951" s="131" t="s">
        <v>47</v>
      </c>
    </row>
    <row r="1952" spans="1:10" s="86" customFormat="1" x14ac:dyDescent="0.2">
      <c r="A1952" s="829"/>
      <c r="B1952" s="80"/>
      <c r="C1952" s="72" t="s">
        <v>4304</v>
      </c>
      <c r="D1952" s="72" t="s">
        <v>42</v>
      </c>
      <c r="E1952" s="61" t="s">
        <v>474</v>
      </c>
      <c r="F1952" s="61" t="s">
        <v>474</v>
      </c>
      <c r="G1952" s="252" t="s">
        <v>44</v>
      </c>
      <c r="H1952" s="469" t="s">
        <v>253</v>
      </c>
      <c r="I1952" s="61" t="s">
        <v>254</v>
      </c>
      <c r="J1952" s="252" t="s">
        <v>255</v>
      </c>
    </row>
    <row r="1953" spans="1:10" s="86" customFormat="1" x14ac:dyDescent="0.2">
      <c r="A1953" s="644" t="s">
        <v>4305</v>
      </c>
      <c r="B1953" s="67"/>
      <c r="C1953" s="71" t="s">
        <v>4306</v>
      </c>
      <c r="D1953" s="71" t="s">
        <v>287</v>
      </c>
      <c r="E1953" s="58" t="s">
        <v>2146</v>
      </c>
      <c r="F1953" s="58" t="s">
        <v>272</v>
      </c>
      <c r="G1953" s="58" t="s">
        <v>79</v>
      </c>
      <c r="H1953" s="57" t="s">
        <v>80</v>
      </c>
      <c r="I1953" s="58" t="s">
        <v>140</v>
      </c>
      <c r="J1953" s="58" t="s">
        <v>82</v>
      </c>
    </row>
    <row r="1954" spans="1:10" s="59" customFormat="1" x14ac:dyDescent="0.2">
      <c r="A1954" s="667" t="s">
        <v>4307</v>
      </c>
      <c r="B1954" s="80" t="s">
        <v>4308</v>
      </c>
      <c r="C1954" s="73" t="s">
        <v>4309</v>
      </c>
      <c r="D1954" s="73" t="s">
        <v>85</v>
      </c>
      <c r="E1954" s="74" t="s">
        <v>96</v>
      </c>
      <c r="F1954" s="74" t="s">
        <v>351</v>
      </c>
      <c r="G1954" s="74" t="s">
        <v>44</v>
      </c>
      <c r="H1954" s="74" t="s">
        <v>45</v>
      </c>
      <c r="I1954" s="74" t="s">
        <v>67</v>
      </c>
      <c r="J1954" s="74" t="s">
        <v>300</v>
      </c>
    </row>
    <row r="1955" spans="1:10" s="86" customFormat="1" x14ac:dyDescent="0.2">
      <c r="A1955" s="667" t="s">
        <v>4310</v>
      </c>
      <c r="B1955" s="123"/>
      <c r="C1955" s="91" t="s">
        <v>4309</v>
      </c>
      <c r="D1955" s="91" t="s">
        <v>85</v>
      </c>
      <c r="E1955" s="85" t="s">
        <v>96</v>
      </c>
      <c r="F1955" s="85" t="s">
        <v>129</v>
      </c>
      <c r="G1955" s="85" t="s">
        <v>44</v>
      </c>
      <c r="H1955" s="343" t="s">
        <v>45</v>
      </c>
      <c r="I1955" s="85" t="s">
        <v>53</v>
      </c>
      <c r="J1955" s="85" t="s">
        <v>62</v>
      </c>
    </row>
    <row r="1956" spans="1:10" s="59" customFormat="1" x14ac:dyDescent="0.2">
      <c r="A1956" s="763" t="s">
        <v>4311</v>
      </c>
      <c r="B1956" s="80"/>
      <c r="C1956" s="91" t="s">
        <v>4312</v>
      </c>
      <c r="D1956" s="116" t="s">
        <v>271</v>
      </c>
      <c r="E1956" s="85" t="s">
        <v>4313</v>
      </c>
      <c r="F1956" s="85"/>
      <c r="G1956" s="58" t="s">
        <v>44</v>
      </c>
      <c r="H1956" s="57" t="s">
        <v>45</v>
      </c>
      <c r="I1956" s="58" t="s">
        <v>46</v>
      </c>
      <c r="J1956" s="85" t="s">
        <v>47</v>
      </c>
    </row>
    <row r="1957" spans="1:10" s="59" customFormat="1" x14ac:dyDescent="0.2">
      <c r="A1957" s="895" t="s">
        <v>4314</v>
      </c>
      <c r="B1957" s="80"/>
      <c r="C1957" s="118" t="s">
        <v>4315</v>
      </c>
      <c r="D1957" s="122" t="s">
        <v>271</v>
      </c>
      <c r="E1957" s="121"/>
      <c r="F1957" s="121"/>
      <c r="G1957" s="121"/>
      <c r="H1957" s="762"/>
      <c r="I1957" s="121"/>
      <c r="J1957" s="121"/>
    </row>
    <row r="1958" spans="1:10" s="768" customFormat="1" x14ac:dyDescent="0.2">
      <c r="A1958" s="616" t="s">
        <v>4316</v>
      </c>
      <c r="B1958" s="80" t="s">
        <v>4317</v>
      </c>
      <c r="C1958" s="112" t="s">
        <v>4318</v>
      </c>
      <c r="D1958" s="116" t="s">
        <v>271</v>
      </c>
      <c r="E1958" s="111" t="s">
        <v>4319</v>
      </c>
      <c r="F1958" s="111" t="s">
        <v>4319</v>
      </c>
      <c r="G1958" s="111" t="s">
        <v>44</v>
      </c>
      <c r="H1958" s="459" t="s">
        <v>45</v>
      </c>
      <c r="I1958" s="111" t="s">
        <v>46</v>
      </c>
      <c r="J1958" s="111" t="s">
        <v>47</v>
      </c>
    </row>
    <row r="1959" spans="1:10" s="86" customFormat="1" x14ac:dyDescent="0.2">
      <c r="A1959" s="616" t="s">
        <v>4320</v>
      </c>
      <c r="B1959" s="80" t="s">
        <v>4321</v>
      </c>
      <c r="C1959" s="112" t="s">
        <v>4322</v>
      </c>
      <c r="D1959" s="116" t="s">
        <v>271</v>
      </c>
      <c r="E1959" s="111" t="s">
        <v>4313</v>
      </c>
      <c r="F1959" s="111" t="s">
        <v>4313</v>
      </c>
      <c r="G1959" s="111" t="s">
        <v>44</v>
      </c>
      <c r="H1959" s="111" t="s">
        <v>45</v>
      </c>
      <c r="I1959" s="111" t="s">
        <v>46</v>
      </c>
      <c r="J1959" s="111" t="s">
        <v>47</v>
      </c>
    </row>
    <row r="1960" spans="1:10" s="59" customFormat="1" x14ac:dyDescent="0.2">
      <c r="A1960" s="697" t="s">
        <v>4027</v>
      </c>
      <c r="B1960" s="80" t="s">
        <v>4028</v>
      </c>
      <c r="C1960" s="72" t="s">
        <v>3123</v>
      </c>
      <c r="D1960" s="72" t="s">
        <v>586</v>
      </c>
      <c r="E1960" s="61" t="s">
        <v>3124</v>
      </c>
      <c r="F1960" s="61" t="s">
        <v>3124</v>
      </c>
      <c r="G1960" s="61" t="s">
        <v>44</v>
      </c>
      <c r="H1960" s="61" t="s">
        <v>45</v>
      </c>
      <c r="I1960" s="61" t="s">
        <v>46</v>
      </c>
      <c r="J1960" s="61" t="s">
        <v>47</v>
      </c>
    </row>
    <row r="1961" spans="1:10" s="86" customFormat="1" x14ac:dyDescent="0.2">
      <c r="A1961" s="644" t="s">
        <v>4323</v>
      </c>
      <c r="B1961" s="80" t="s">
        <v>4324</v>
      </c>
      <c r="C1961" s="73" t="s">
        <v>3123</v>
      </c>
      <c r="D1961" s="73" t="s">
        <v>586</v>
      </c>
      <c r="E1961" s="74" t="s">
        <v>3806</v>
      </c>
      <c r="F1961" s="74" t="s">
        <v>3125</v>
      </c>
      <c r="G1961" s="74" t="s">
        <v>44</v>
      </c>
      <c r="H1961" s="74" t="s">
        <v>45</v>
      </c>
      <c r="I1961" s="74" t="s">
        <v>53</v>
      </c>
      <c r="J1961" s="74" t="s">
        <v>62</v>
      </c>
    </row>
    <row r="1962" spans="1:10" s="125" customFormat="1" x14ac:dyDescent="0.2">
      <c r="A1962" s="697" t="s">
        <v>4325</v>
      </c>
      <c r="B1962" s="80"/>
      <c r="C1962" s="72" t="s">
        <v>4326</v>
      </c>
      <c r="D1962" s="71" t="s">
        <v>89</v>
      </c>
      <c r="E1962" s="61" t="s">
        <v>1893</v>
      </c>
      <c r="F1962" s="61" t="s">
        <v>1894</v>
      </c>
      <c r="G1962" s="130" t="s">
        <v>79</v>
      </c>
      <c r="H1962" s="108" t="s">
        <v>80</v>
      </c>
      <c r="I1962" s="282" t="s">
        <v>140</v>
      </c>
      <c r="J1962" s="61" t="s">
        <v>82</v>
      </c>
    </row>
    <row r="1963" spans="1:10" s="278" customFormat="1" x14ac:dyDescent="0.2">
      <c r="A1963" s="667" t="s">
        <v>4327</v>
      </c>
      <c r="B1963" s="123"/>
      <c r="C1963" s="91" t="s">
        <v>4326</v>
      </c>
      <c r="D1963" s="91" t="s">
        <v>89</v>
      </c>
      <c r="E1963" s="85" t="s">
        <v>1893</v>
      </c>
      <c r="F1963" s="85" t="s">
        <v>1894</v>
      </c>
      <c r="G1963" s="279" t="s">
        <v>79</v>
      </c>
      <c r="H1963" s="343" t="s">
        <v>80</v>
      </c>
      <c r="I1963" s="282" t="s">
        <v>140</v>
      </c>
      <c r="J1963" s="85" t="s">
        <v>82</v>
      </c>
    </row>
    <row r="1964" spans="1:10" s="278" customFormat="1" x14ac:dyDescent="0.2">
      <c r="A1964" s="697" t="s">
        <v>4328</v>
      </c>
      <c r="B1964" s="80"/>
      <c r="C1964" s="72" t="s">
        <v>4329</v>
      </c>
      <c r="D1964" s="71" t="s">
        <v>89</v>
      </c>
      <c r="E1964" s="61" t="s">
        <v>132</v>
      </c>
      <c r="F1964" s="61" t="s">
        <v>133</v>
      </c>
      <c r="G1964" s="130" t="s">
        <v>79</v>
      </c>
      <c r="H1964" s="108" t="s">
        <v>80</v>
      </c>
      <c r="I1964" s="282" t="s">
        <v>140</v>
      </c>
      <c r="J1964" s="61" t="s">
        <v>82</v>
      </c>
    </row>
    <row r="1965" spans="1:10" s="86" customFormat="1" x14ac:dyDescent="0.2">
      <c r="A1965" s="667" t="s">
        <v>4330</v>
      </c>
      <c r="B1965" s="123"/>
      <c r="C1965" s="91" t="s">
        <v>4329</v>
      </c>
      <c r="D1965" s="91" t="s">
        <v>89</v>
      </c>
      <c r="E1965" s="85" t="s">
        <v>132</v>
      </c>
      <c r="F1965" s="85" t="s">
        <v>133</v>
      </c>
      <c r="G1965" s="279" t="s">
        <v>79</v>
      </c>
      <c r="H1965" s="343" t="s">
        <v>80</v>
      </c>
      <c r="I1965" s="282" t="s">
        <v>140</v>
      </c>
      <c r="J1965" s="85" t="s">
        <v>82</v>
      </c>
    </row>
    <row r="1966" spans="1:10" s="59" customFormat="1" x14ac:dyDescent="0.2">
      <c r="A1966" s="667" t="s">
        <v>4331</v>
      </c>
      <c r="B1966" s="123"/>
      <c r="C1966" s="91" t="s">
        <v>4332</v>
      </c>
      <c r="D1966" s="91" t="s">
        <v>1388</v>
      </c>
      <c r="E1966" s="85" t="s">
        <v>96</v>
      </c>
      <c r="F1966" s="85" t="s">
        <v>96</v>
      </c>
      <c r="G1966" s="85" t="s">
        <v>44</v>
      </c>
      <c r="H1966" s="343" t="s">
        <v>45</v>
      </c>
      <c r="I1966" s="85" t="s">
        <v>46</v>
      </c>
      <c r="J1966" s="85" t="s">
        <v>47</v>
      </c>
    </row>
    <row r="1967" spans="1:10" s="59" customFormat="1" x14ac:dyDescent="0.2">
      <c r="A1967" s="550" t="s">
        <v>4333</v>
      </c>
      <c r="B1967" s="80" t="s">
        <v>4334</v>
      </c>
      <c r="C1967" s="73" t="s">
        <v>4335</v>
      </c>
      <c r="D1967" s="73" t="s">
        <v>822</v>
      </c>
      <c r="E1967" s="74" t="s">
        <v>4336</v>
      </c>
      <c r="F1967" s="74" t="s">
        <v>4337</v>
      </c>
      <c r="G1967" s="74" t="s">
        <v>44</v>
      </c>
      <c r="H1967" s="74" t="s">
        <v>45</v>
      </c>
      <c r="I1967" s="74" t="s">
        <v>67</v>
      </c>
      <c r="J1967" s="74" t="s">
        <v>300</v>
      </c>
    </row>
    <row r="1968" spans="1:10" s="86" customFormat="1" x14ac:dyDescent="0.2">
      <c r="A1968" s="891" t="s">
        <v>4338</v>
      </c>
      <c r="B1968" s="80"/>
      <c r="C1968" s="158" t="s">
        <v>4339</v>
      </c>
      <c r="D1968" s="158" t="s">
        <v>1774</v>
      </c>
      <c r="E1968" s="157" t="s">
        <v>4340</v>
      </c>
      <c r="F1968" s="157" t="s">
        <v>4340</v>
      </c>
      <c r="G1968" s="157" t="s">
        <v>44</v>
      </c>
      <c r="H1968" s="157" t="s">
        <v>45</v>
      </c>
      <c r="I1968" s="157" t="s">
        <v>46</v>
      </c>
      <c r="J1968" s="157" t="s">
        <v>47</v>
      </c>
    </row>
    <row r="1969" spans="1:10" s="59" customFormat="1" x14ac:dyDescent="0.2">
      <c r="A1969" s="892" t="s">
        <v>4341</v>
      </c>
      <c r="B1969" s="80"/>
      <c r="C1969" s="158" t="s">
        <v>4342</v>
      </c>
      <c r="D1969" s="158" t="s">
        <v>1774</v>
      </c>
      <c r="E1969" s="157" t="s">
        <v>4340</v>
      </c>
      <c r="F1969" s="157" t="s">
        <v>4340</v>
      </c>
      <c r="G1969" s="157" t="s">
        <v>92</v>
      </c>
      <c r="H1969" s="157" t="s">
        <v>45</v>
      </c>
      <c r="I1969" s="157" t="s">
        <v>46</v>
      </c>
      <c r="J1969" s="157" t="s">
        <v>47</v>
      </c>
    </row>
    <row r="1970" spans="1:10" s="86" customFormat="1" x14ac:dyDescent="0.2">
      <c r="A1970" s="891" t="s">
        <v>4343</v>
      </c>
      <c r="B1970" s="80"/>
      <c r="C1970" s="158" t="s">
        <v>4344</v>
      </c>
      <c r="D1970" s="158" t="s">
        <v>1774</v>
      </c>
      <c r="E1970" s="157" t="s">
        <v>4345</v>
      </c>
      <c r="F1970" s="157" t="s">
        <v>4345</v>
      </c>
      <c r="G1970" s="157" t="s">
        <v>44</v>
      </c>
      <c r="H1970" s="157" t="s">
        <v>45</v>
      </c>
      <c r="I1970" s="157" t="s">
        <v>46</v>
      </c>
      <c r="J1970" s="157" t="s">
        <v>47</v>
      </c>
    </row>
    <row r="1971" spans="1:10" s="46" customFormat="1" x14ac:dyDescent="0.2">
      <c r="A1971" s="892" t="s">
        <v>4346</v>
      </c>
      <c r="B1971" s="80"/>
      <c r="C1971" s="158" t="s">
        <v>4347</v>
      </c>
      <c r="D1971" s="158" t="s">
        <v>1774</v>
      </c>
      <c r="E1971" s="157" t="s">
        <v>4345</v>
      </c>
      <c r="F1971" s="157" t="s">
        <v>4345</v>
      </c>
      <c r="G1971" s="157" t="s">
        <v>92</v>
      </c>
      <c r="H1971" s="157" t="s">
        <v>45</v>
      </c>
      <c r="I1971" s="157" t="s">
        <v>46</v>
      </c>
      <c r="J1971" s="157" t="s">
        <v>47</v>
      </c>
    </row>
    <row r="1972" spans="1:10" s="60" customFormat="1" x14ac:dyDescent="0.2">
      <c r="A1972" s="719" t="s">
        <v>4348</v>
      </c>
      <c r="B1972" s="67"/>
      <c r="C1972" s="83" t="s">
        <v>4349</v>
      </c>
      <c r="D1972" s="71" t="s">
        <v>287</v>
      </c>
      <c r="E1972" s="439" t="s">
        <v>171</v>
      </c>
      <c r="F1972" s="439" t="s">
        <v>177</v>
      </c>
      <c r="G1972" s="439" t="s">
        <v>44</v>
      </c>
      <c r="H1972" s="302" t="s">
        <v>45</v>
      </c>
      <c r="I1972" s="439" t="s">
        <v>53</v>
      </c>
      <c r="J1972" s="439" t="s">
        <v>54</v>
      </c>
    </row>
    <row r="1973" spans="1:10" s="60" customFormat="1" x14ac:dyDescent="0.2">
      <c r="A1973" s="643" t="s">
        <v>4350</v>
      </c>
      <c r="B1973" s="123"/>
      <c r="C1973" s="124" t="s">
        <v>4349</v>
      </c>
      <c r="D1973" s="91" t="s">
        <v>287</v>
      </c>
      <c r="E1973" s="282" t="s">
        <v>171</v>
      </c>
      <c r="F1973" s="282" t="s">
        <v>177</v>
      </c>
      <c r="G1973" s="282" t="s">
        <v>44</v>
      </c>
      <c r="H1973" s="473" t="s">
        <v>45</v>
      </c>
      <c r="I1973" s="282" t="s">
        <v>53</v>
      </c>
      <c r="J1973" s="282" t="s">
        <v>62</v>
      </c>
    </row>
    <row r="1974" spans="1:10" s="128" customFormat="1" x14ac:dyDescent="0.2">
      <c r="A1974" s="616" t="s">
        <v>4351</v>
      </c>
      <c r="B1974" s="80" t="s">
        <v>4352</v>
      </c>
      <c r="C1974" s="113" t="s">
        <v>4353</v>
      </c>
      <c r="D1974" s="113" t="s">
        <v>1774</v>
      </c>
      <c r="E1974" s="111" t="s">
        <v>4354</v>
      </c>
      <c r="F1974" s="111" t="s">
        <v>4354</v>
      </c>
      <c r="G1974" s="111" t="s">
        <v>44</v>
      </c>
      <c r="H1974" s="111" t="s">
        <v>45</v>
      </c>
      <c r="I1974" s="111" t="s">
        <v>46</v>
      </c>
      <c r="J1974" s="111" t="s">
        <v>47</v>
      </c>
    </row>
    <row r="1975" spans="1:10" s="59" customFormat="1" x14ac:dyDescent="0.2">
      <c r="A1975" s="616" t="s">
        <v>4355</v>
      </c>
      <c r="B1975" s="80" t="s">
        <v>4356</v>
      </c>
      <c r="C1975" s="112" t="s">
        <v>4357</v>
      </c>
      <c r="D1975" s="113" t="s">
        <v>1774</v>
      </c>
      <c r="E1975" s="117" t="s">
        <v>4354</v>
      </c>
      <c r="F1975" s="117" t="s">
        <v>4354</v>
      </c>
      <c r="G1975" s="117" t="s">
        <v>44</v>
      </c>
      <c r="H1975" s="117" t="s">
        <v>45</v>
      </c>
      <c r="I1975" s="117" t="s">
        <v>46</v>
      </c>
      <c r="J1975" s="117" t="s">
        <v>47</v>
      </c>
    </row>
    <row r="1976" spans="1:10" s="86" customFormat="1" x14ac:dyDescent="0.2">
      <c r="A1976" s="617" t="s">
        <v>4358</v>
      </c>
      <c r="B1976" s="80"/>
      <c r="C1976" s="127" t="s">
        <v>4359</v>
      </c>
      <c r="D1976" s="72" t="s">
        <v>89</v>
      </c>
      <c r="E1976" s="252" t="s">
        <v>4360</v>
      </c>
      <c r="F1976" s="252" t="s">
        <v>4361</v>
      </c>
      <c r="G1976" s="252" t="s">
        <v>79</v>
      </c>
      <c r="H1976" s="469" t="s">
        <v>80</v>
      </c>
      <c r="I1976" s="61" t="s">
        <v>1249</v>
      </c>
      <c r="J1976" s="252" t="s">
        <v>245</v>
      </c>
    </row>
    <row r="1977" spans="1:10" s="59" customFormat="1" x14ac:dyDescent="0.2">
      <c r="A1977" s="617" t="s">
        <v>4362</v>
      </c>
      <c r="B1977" s="80"/>
      <c r="C1977" s="127" t="s">
        <v>4363</v>
      </c>
      <c r="D1977" s="72" t="s">
        <v>89</v>
      </c>
      <c r="E1977" s="252" t="s">
        <v>998</v>
      </c>
      <c r="F1977" s="252" t="s">
        <v>998</v>
      </c>
      <c r="G1977" s="252" t="s">
        <v>92</v>
      </c>
      <c r="H1977" s="469" t="s">
        <v>45</v>
      </c>
      <c r="I1977" s="61" t="s">
        <v>100</v>
      </c>
      <c r="J1977" s="252" t="s">
        <v>101</v>
      </c>
    </row>
    <row r="1978" spans="1:10" s="59" customFormat="1" x14ac:dyDescent="0.2">
      <c r="A1978" s="617" t="s">
        <v>4364</v>
      </c>
      <c r="B1978" s="80"/>
      <c r="C1978" s="127" t="s">
        <v>4365</v>
      </c>
      <c r="D1978" s="72" t="s">
        <v>89</v>
      </c>
      <c r="E1978" s="252" t="s">
        <v>315</v>
      </c>
      <c r="F1978" s="252" t="s">
        <v>316</v>
      </c>
      <c r="G1978" s="252" t="s">
        <v>92</v>
      </c>
      <c r="H1978" s="469" t="s">
        <v>45</v>
      </c>
      <c r="I1978" s="252" t="s">
        <v>53</v>
      </c>
      <c r="J1978" s="252" t="s">
        <v>54</v>
      </c>
    </row>
    <row r="1979" spans="1:10" s="46" customFormat="1" x14ac:dyDescent="0.2">
      <c r="A1979" s="719" t="s">
        <v>4366</v>
      </c>
      <c r="B1979" s="67"/>
      <c r="C1979" s="83" t="s">
        <v>4367</v>
      </c>
      <c r="D1979" s="71" t="s">
        <v>89</v>
      </c>
      <c r="E1979" s="439" t="s">
        <v>4368</v>
      </c>
      <c r="F1979" s="439" t="s">
        <v>1884</v>
      </c>
      <c r="G1979" s="439" t="s">
        <v>92</v>
      </c>
      <c r="H1979" s="302" t="s">
        <v>45</v>
      </c>
      <c r="I1979" s="439" t="s">
        <v>53</v>
      </c>
      <c r="J1979" s="439" t="s">
        <v>282</v>
      </c>
    </row>
    <row r="1980" spans="1:10" s="59" customFormat="1" x14ac:dyDescent="0.2">
      <c r="A1980" s="617" t="s">
        <v>4369</v>
      </c>
      <c r="B1980" s="80"/>
      <c r="C1980" s="127" t="s">
        <v>4370</v>
      </c>
      <c r="D1980" s="72" t="s">
        <v>89</v>
      </c>
      <c r="E1980" s="252" t="s">
        <v>1525</v>
      </c>
      <c r="F1980" s="252" t="s">
        <v>2550</v>
      </c>
      <c r="G1980" s="252" t="s">
        <v>92</v>
      </c>
      <c r="H1980" s="469" t="s">
        <v>45</v>
      </c>
      <c r="I1980" s="252" t="s">
        <v>53</v>
      </c>
      <c r="J1980" s="252" t="s">
        <v>62</v>
      </c>
    </row>
    <row r="1981" spans="1:10" s="59" customFormat="1" x14ac:dyDescent="0.2">
      <c r="A1981" s="617" t="s">
        <v>4371</v>
      </c>
      <c r="B1981" s="80"/>
      <c r="C1981" s="127" t="s">
        <v>4372</v>
      </c>
      <c r="D1981" s="72" t="s">
        <v>89</v>
      </c>
      <c r="E1981" s="252" t="s">
        <v>4373</v>
      </c>
      <c r="F1981" s="252" t="s">
        <v>4374</v>
      </c>
      <c r="G1981" s="252" t="s">
        <v>92</v>
      </c>
      <c r="H1981" s="469" t="s">
        <v>45</v>
      </c>
      <c r="I1981" s="252" t="s">
        <v>745</v>
      </c>
      <c r="J1981" s="252" t="s">
        <v>746</v>
      </c>
    </row>
    <row r="1982" spans="1:10" s="128" customFormat="1" x14ac:dyDescent="0.2">
      <c r="A1982" s="617" t="s">
        <v>4375</v>
      </c>
      <c r="B1982" s="80"/>
      <c r="C1982" s="127" t="s">
        <v>4376</v>
      </c>
      <c r="D1982" s="72" t="s">
        <v>89</v>
      </c>
      <c r="E1982" s="252" t="s">
        <v>4377</v>
      </c>
      <c r="F1982" s="252" t="s">
        <v>4378</v>
      </c>
      <c r="G1982" s="252" t="s">
        <v>92</v>
      </c>
      <c r="H1982" s="469" t="s">
        <v>45</v>
      </c>
      <c r="I1982" s="252" t="s">
        <v>53</v>
      </c>
      <c r="J1982" s="252" t="s">
        <v>54</v>
      </c>
    </row>
    <row r="1983" spans="1:10" s="278" customFormat="1" x14ac:dyDescent="0.2">
      <c r="A1983" s="643" t="s">
        <v>4379</v>
      </c>
      <c r="B1983" s="123"/>
      <c r="C1983" s="124" t="s">
        <v>4380</v>
      </c>
      <c r="D1983" s="91" t="s">
        <v>89</v>
      </c>
      <c r="E1983" s="282" t="s">
        <v>4381</v>
      </c>
      <c r="F1983" s="282" t="s">
        <v>4382</v>
      </c>
      <c r="G1983" s="282" t="s">
        <v>92</v>
      </c>
      <c r="H1983" s="473" t="s">
        <v>45</v>
      </c>
      <c r="I1983" s="282" t="s">
        <v>53</v>
      </c>
      <c r="J1983" s="282" t="s">
        <v>54</v>
      </c>
    </row>
    <row r="1984" spans="1:10" s="125" customFormat="1" x14ac:dyDescent="0.2">
      <c r="A1984" s="719" t="s">
        <v>4383</v>
      </c>
      <c r="B1984" s="67"/>
      <c r="C1984" s="83" t="s">
        <v>4380</v>
      </c>
      <c r="D1984" s="71" t="s">
        <v>89</v>
      </c>
      <c r="E1984" s="439" t="s">
        <v>4381</v>
      </c>
      <c r="F1984" s="439" t="s">
        <v>4382</v>
      </c>
      <c r="G1984" s="439" t="s">
        <v>92</v>
      </c>
      <c r="H1984" s="302" t="s">
        <v>45</v>
      </c>
      <c r="I1984" s="439" t="s">
        <v>53</v>
      </c>
      <c r="J1984" s="439" t="s">
        <v>57</v>
      </c>
    </row>
    <row r="1985" spans="1:10" s="90" customFormat="1" x14ac:dyDescent="0.2">
      <c r="A1985" s="617" t="s">
        <v>4384</v>
      </c>
      <c r="B1985" s="80"/>
      <c r="C1985" s="127" t="s">
        <v>4380</v>
      </c>
      <c r="D1985" s="72" t="s">
        <v>89</v>
      </c>
      <c r="E1985" s="252" t="s">
        <v>4381</v>
      </c>
      <c r="F1985" s="252" t="s">
        <v>4382</v>
      </c>
      <c r="G1985" s="252" t="s">
        <v>92</v>
      </c>
      <c r="H1985" s="469" t="s">
        <v>45</v>
      </c>
      <c r="I1985" s="252" t="s">
        <v>53</v>
      </c>
      <c r="J1985" s="252" t="s">
        <v>282</v>
      </c>
    </row>
    <row r="1986" spans="1:10" s="94" customFormat="1" x14ac:dyDescent="0.2">
      <c r="A1986" s="617" t="s">
        <v>4385</v>
      </c>
      <c r="B1986" s="80"/>
      <c r="C1986" s="127" t="s">
        <v>4386</v>
      </c>
      <c r="D1986" s="72" t="s">
        <v>89</v>
      </c>
      <c r="E1986" s="252" t="s">
        <v>474</v>
      </c>
      <c r="F1986" s="252" t="s">
        <v>474</v>
      </c>
      <c r="G1986" s="252" t="s">
        <v>92</v>
      </c>
      <c r="H1986" s="469" t="s">
        <v>45</v>
      </c>
      <c r="I1986" s="61" t="s">
        <v>100</v>
      </c>
      <c r="J1986" s="252" t="s">
        <v>101</v>
      </c>
    </row>
    <row r="1987" spans="1:10" s="90" customFormat="1" x14ac:dyDescent="0.2">
      <c r="A1987" s="617" t="s">
        <v>4387</v>
      </c>
      <c r="B1987" s="80"/>
      <c r="C1987" s="127" t="s">
        <v>4388</v>
      </c>
      <c r="D1987" s="72" t="s">
        <v>89</v>
      </c>
      <c r="E1987" s="252" t="s">
        <v>474</v>
      </c>
      <c r="F1987" s="252" t="s">
        <v>641</v>
      </c>
      <c r="G1987" s="252" t="s">
        <v>92</v>
      </c>
      <c r="H1987" s="469" t="s">
        <v>45</v>
      </c>
      <c r="I1987" s="252" t="s">
        <v>53</v>
      </c>
      <c r="J1987" s="252" t="s">
        <v>54</v>
      </c>
    </row>
    <row r="1988" spans="1:10" s="94" customFormat="1" x14ac:dyDescent="0.2">
      <c r="A1988" s="643" t="s">
        <v>4389</v>
      </c>
      <c r="B1988" s="123"/>
      <c r="C1988" s="124" t="s">
        <v>4390</v>
      </c>
      <c r="D1988" s="91" t="s">
        <v>89</v>
      </c>
      <c r="E1988" s="282" t="s">
        <v>1013</v>
      </c>
      <c r="F1988" s="282" t="s">
        <v>1013</v>
      </c>
      <c r="G1988" s="282" t="s">
        <v>92</v>
      </c>
      <c r="H1988" s="473" t="s">
        <v>45</v>
      </c>
      <c r="I1988" s="85" t="s">
        <v>100</v>
      </c>
      <c r="J1988" s="282" t="s">
        <v>101</v>
      </c>
    </row>
    <row r="1989" spans="1:10" s="90" customFormat="1" x14ac:dyDescent="0.2">
      <c r="A1989" s="617" t="s">
        <v>4391</v>
      </c>
      <c r="B1989" s="80"/>
      <c r="C1989" s="127" t="s">
        <v>4392</v>
      </c>
      <c r="D1989" s="72" t="s">
        <v>89</v>
      </c>
      <c r="E1989" s="252" t="s">
        <v>4393</v>
      </c>
      <c r="F1989" s="252" t="s">
        <v>4393</v>
      </c>
      <c r="G1989" s="252" t="s">
        <v>92</v>
      </c>
      <c r="H1989" s="469" t="s">
        <v>45</v>
      </c>
      <c r="I1989" s="61" t="s">
        <v>100</v>
      </c>
      <c r="J1989" s="252" t="s">
        <v>101</v>
      </c>
    </row>
    <row r="1990" spans="1:10" s="81" customFormat="1" x14ac:dyDescent="0.2">
      <c r="A1990" s="719" t="s">
        <v>4394</v>
      </c>
      <c r="B1990" s="67"/>
      <c r="C1990" s="83" t="s">
        <v>4395</v>
      </c>
      <c r="D1990" s="71" t="s">
        <v>89</v>
      </c>
      <c r="E1990" s="439" t="s">
        <v>998</v>
      </c>
      <c r="F1990" s="439" t="s">
        <v>999</v>
      </c>
      <c r="G1990" s="439" t="s">
        <v>44</v>
      </c>
      <c r="H1990" s="302" t="s">
        <v>45</v>
      </c>
      <c r="I1990" s="439" t="s">
        <v>53</v>
      </c>
      <c r="J1990" s="439" t="s">
        <v>54</v>
      </c>
    </row>
    <row r="1991" spans="1:10" s="45" customFormat="1" x14ac:dyDescent="0.2">
      <c r="A1991" s="643" t="s">
        <v>4396</v>
      </c>
      <c r="B1991" s="123"/>
      <c r="C1991" s="124" t="s">
        <v>4395</v>
      </c>
      <c r="D1991" s="91" t="s">
        <v>89</v>
      </c>
      <c r="E1991" s="282" t="s">
        <v>998</v>
      </c>
      <c r="F1991" s="282" t="s">
        <v>999</v>
      </c>
      <c r="G1991" s="439" t="s">
        <v>531</v>
      </c>
      <c r="H1991" s="473" t="s">
        <v>45</v>
      </c>
      <c r="I1991" s="282" t="s">
        <v>53</v>
      </c>
      <c r="J1991" s="282" t="s">
        <v>54</v>
      </c>
    </row>
    <row r="1992" spans="1:10" s="800" customFormat="1" x14ac:dyDescent="0.2">
      <c r="A1992" s="617" t="s">
        <v>4397</v>
      </c>
      <c r="B1992" s="80"/>
      <c r="C1992" s="127" t="s">
        <v>4395</v>
      </c>
      <c r="D1992" s="72" t="s">
        <v>89</v>
      </c>
      <c r="E1992" s="252" t="s">
        <v>998</v>
      </c>
      <c r="F1992" s="252" t="s">
        <v>998</v>
      </c>
      <c r="G1992" s="252" t="s">
        <v>44</v>
      </c>
      <c r="H1992" s="469" t="s">
        <v>45</v>
      </c>
      <c r="I1992" s="252" t="s">
        <v>46</v>
      </c>
      <c r="J1992" s="252" t="s">
        <v>47</v>
      </c>
    </row>
    <row r="1993" spans="1:10" s="800" customFormat="1" x14ac:dyDescent="0.2">
      <c r="A1993" s="643" t="s">
        <v>4398</v>
      </c>
      <c r="B1993" s="123"/>
      <c r="C1993" s="124" t="s">
        <v>4395</v>
      </c>
      <c r="D1993" s="91" t="s">
        <v>89</v>
      </c>
      <c r="E1993" s="282" t="s">
        <v>998</v>
      </c>
      <c r="F1993" s="282" t="s">
        <v>999</v>
      </c>
      <c r="G1993" s="282" t="s">
        <v>44</v>
      </c>
      <c r="H1993" s="473" t="s">
        <v>253</v>
      </c>
      <c r="I1993" s="282" t="s">
        <v>53</v>
      </c>
      <c r="J1993" s="282" t="s">
        <v>282</v>
      </c>
    </row>
    <row r="1994" spans="1:10" s="94" customFormat="1" x14ac:dyDescent="0.2">
      <c r="A1994" s="643" t="s">
        <v>4399</v>
      </c>
      <c r="B1994" s="123"/>
      <c r="C1994" s="124" t="s">
        <v>4400</v>
      </c>
      <c r="D1994" s="91" t="s">
        <v>89</v>
      </c>
      <c r="E1994" s="282" t="s">
        <v>4401</v>
      </c>
      <c r="F1994" s="282" t="s">
        <v>4402</v>
      </c>
      <c r="G1994" s="282" t="s">
        <v>79</v>
      </c>
      <c r="H1994" s="473" t="s">
        <v>80</v>
      </c>
      <c r="I1994" s="282" t="s">
        <v>140</v>
      </c>
      <c r="J1994" s="282" t="s">
        <v>245</v>
      </c>
    </row>
    <row r="1995" spans="1:10" s="90" customFormat="1" x14ac:dyDescent="0.2">
      <c r="A1995" s="617" t="s">
        <v>4403</v>
      </c>
      <c r="B1995" s="80"/>
      <c r="C1995" s="127" t="s">
        <v>4404</v>
      </c>
      <c r="D1995" s="72" t="s">
        <v>89</v>
      </c>
      <c r="E1995" s="252" t="s">
        <v>315</v>
      </c>
      <c r="F1995" s="252" t="s">
        <v>316</v>
      </c>
      <c r="G1995" s="252" t="s">
        <v>92</v>
      </c>
      <c r="H1995" s="469" t="s">
        <v>45</v>
      </c>
      <c r="I1995" s="252" t="s">
        <v>53</v>
      </c>
      <c r="J1995" s="252" t="s">
        <v>62</v>
      </c>
    </row>
    <row r="1996" spans="1:10" s="767" customFormat="1" x14ac:dyDescent="0.2">
      <c r="A1996" s="643" t="s">
        <v>4405</v>
      </c>
      <c r="B1996" s="123">
        <v>4610822</v>
      </c>
      <c r="C1996" s="124" t="s">
        <v>4406</v>
      </c>
      <c r="D1996" s="91" t="s">
        <v>89</v>
      </c>
      <c r="E1996" s="282" t="s">
        <v>4407</v>
      </c>
      <c r="F1996" s="282" t="s">
        <v>4408</v>
      </c>
      <c r="G1996" s="282" t="s">
        <v>92</v>
      </c>
      <c r="H1996" s="473" t="s">
        <v>45</v>
      </c>
      <c r="I1996" s="282" t="s">
        <v>53</v>
      </c>
      <c r="J1996" s="282" t="s">
        <v>54</v>
      </c>
    </row>
    <row r="1997" spans="1:10" s="94" customFormat="1" x14ac:dyDescent="0.2">
      <c r="A1997" s="617" t="s">
        <v>4409</v>
      </c>
      <c r="B1997" s="80"/>
      <c r="C1997" s="127" t="s">
        <v>4410</v>
      </c>
      <c r="D1997" s="72" t="s">
        <v>89</v>
      </c>
      <c r="E1997" s="252" t="s">
        <v>4378</v>
      </c>
      <c r="F1997" s="252" t="s">
        <v>4378</v>
      </c>
      <c r="G1997" s="252" t="s">
        <v>92</v>
      </c>
      <c r="H1997" s="469" t="s">
        <v>45</v>
      </c>
      <c r="I1997" s="61" t="s">
        <v>100</v>
      </c>
      <c r="J1997" s="252" t="s">
        <v>101</v>
      </c>
    </row>
    <row r="1998" spans="1:10" s="90" customFormat="1" x14ac:dyDescent="0.2">
      <c r="A1998" s="719" t="s">
        <v>4411</v>
      </c>
      <c r="B1998" s="80">
        <v>177483</v>
      </c>
      <c r="C1998" s="83" t="s">
        <v>4412</v>
      </c>
      <c r="D1998" s="71" t="s">
        <v>89</v>
      </c>
      <c r="E1998" s="439" t="s">
        <v>474</v>
      </c>
      <c r="F1998" s="439" t="s">
        <v>4413</v>
      </c>
      <c r="G1998" s="439" t="s">
        <v>531</v>
      </c>
      <c r="H1998" s="302" t="s">
        <v>253</v>
      </c>
      <c r="I1998" s="58" t="s">
        <v>53</v>
      </c>
      <c r="J1998" s="439" t="s">
        <v>282</v>
      </c>
    </row>
    <row r="1999" spans="1:10" s="90" customFormat="1" x14ac:dyDescent="0.2">
      <c r="A1999" s="643" t="s">
        <v>4414</v>
      </c>
      <c r="B1999" s="123"/>
      <c r="C1999" s="380" t="s">
        <v>4415</v>
      </c>
      <c r="D1999" s="91" t="s">
        <v>89</v>
      </c>
      <c r="E1999" s="549" t="s">
        <v>998</v>
      </c>
      <c r="F1999" s="549" t="s">
        <v>999</v>
      </c>
      <c r="G1999" s="549" t="s">
        <v>92</v>
      </c>
      <c r="H1999" s="673" t="s">
        <v>45</v>
      </c>
      <c r="I1999" s="549" t="s">
        <v>53</v>
      </c>
      <c r="J1999" s="282" t="s">
        <v>54</v>
      </c>
    </row>
    <row r="2000" spans="1:10" s="94" customFormat="1" x14ac:dyDescent="0.2">
      <c r="A2000" s="617" t="s">
        <v>4416</v>
      </c>
      <c r="B2000" s="80"/>
      <c r="C2000" s="127" t="s">
        <v>4415</v>
      </c>
      <c r="D2000" s="72" t="s">
        <v>89</v>
      </c>
      <c r="E2000" s="222" t="s">
        <v>998</v>
      </c>
      <c r="F2000" s="252" t="s">
        <v>998</v>
      </c>
      <c r="G2000" s="252" t="s">
        <v>531</v>
      </c>
      <c r="H2000" s="469" t="s">
        <v>45</v>
      </c>
      <c r="I2000" s="252" t="s">
        <v>100</v>
      </c>
      <c r="J2000" s="252" t="s">
        <v>101</v>
      </c>
    </row>
    <row r="2001" spans="1:10" s="94" customFormat="1" x14ac:dyDescent="0.2">
      <c r="A2001" s="868" t="s">
        <v>4417</v>
      </c>
      <c r="B2001" s="80" t="s">
        <v>116</v>
      </c>
      <c r="C2001" s="262" t="s">
        <v>4415</v>
      </c>
      <c r="D2001" s="72" t="s">
        <v>89</v>
      </c>
      <c r="E2001" s="222" t="s">
        <v>998</v>
      </c>
      <c r="F2001" s="222" t="s">
        <v>998</v>
      </c>
      <c r="G2001" s="222" t="s">
        <v>92</v>
      </c>
      <c r="H2001" s="460" t="s">
        <v>45</v>
      </c>
      <c r="I2001" s="222" t="s">
        <v>46</v>
      </c>
      <c r="J2001" s="222" t="s">
        <v>47</v>
      </c>
    </row>
    <row r="2002" spans="1:10" s="94" customFormat="1" x14ac:dyDescent="0.2">
      <c r="A2002" s="893" t="s">
        <v>4418</v>
      </c>
      <c r="B2002" s="123"/>
      <c r="C2002" s="380" t="s">
        <v>4415</v>
      </c>
      <c r="D2002" s="91" t="s">
        <v>89</v>
      </c>
      <c r="E2002" s="549" t="s">
        <v>998</v>
      </c>
      <c r="F2002" s="549" t="s">
        <v>999</v>
      </c>
      <c r="G2002" s="549" t="s">
        <v>92</v>
      </c>
      <c r="H2002" s="673" t="s">
        <v>253</v>
      </c>
      <c r="I2002" s="549" t="s">
        <v>53</v>
      </c>
      <c r="J2002" s="549" t="s">
        <v>282</v>
      </c>
    </row>
    <row r="2003" spans="1:10" s="94" customFormat="1" x14ac:dyDescent="0.2">
      <c r="A2003" s="643" t="s">
        <v>4419</v>
      </c>
      <c r="B2003" s="80"/>
      <c r="C2003" s="124" t="s">
        <v>4420</v>
      </c>
      <c r="D2003" s="71" t="s">
        <v>89</v>
      </c>
      <c r="E2003" s="282" t="s">
        <v>132</v>
      </c>
      <c r="F2003" s="282" t="s">
        <v>744</v>
      </c>
      <c r="G2003" s="282" t="s">
        <v>44</v>
      </c>
      <c r="H2003" s="473" t="s">
        <v>253</v>
      </c>
      <c r="I2003" s="282" t="s">
        <v>4421</v>
      </c>
      <c r="J2003" s="282" t="s">
        <v>4422</v>
      </c>
    </row>
    <row r="2004" spans="1:10" s="94" customFormat="1" x14ac:dyDescent="0.2">
      <c r="A2004" s="893" t="s">
        <v>4423</v>
      </c>
      <c r="B2004" s="123"/>
      <c r="C2004" s="380" t="s">
        <v>4420</v>
      </c>
      <c r="D2004" s="91" t="s">
        <v>89</v>
      </c>
      <c r="E2004" s="549" t="s">
        <v>132</v>
      </c>
      <c r="F2004" s="549" t="s">
        <v>742</v>
      </c>
      <c r="G2004" s="549" t="s">
        <v>531</v>
      </c>
      <c r="H2004" s="673" t="s">
        <v>45</v>
      </c>
      <c r="I2004" s="549" t="s">
        <v>53</v>
      </c>
      <c r="J2004" s="549" t="s">
        <v>282</v>
      </c>
    </row>
    <row r="2005" spans="1:10" s="94" customFormat="1" x14ac:dyDescent="0.2">
      <c r="A2005" s="617" t="s">
        <v>4424</v>
      </c>
      <c r="B2005" s="80"/>
      <c r="C2005" s="127" t="s">
        <v>4425</v>
      </c>
      <c r="D2005" s="72" t="s">
        <v>89</v>
      </c>
      <c r="E2005" s="252" t="s">
        <v>1525</v>
      </c>
      <c r="F2005" s="252" t="s">
        <v>1525</v>
      </c>
      <c r="G2005" s="252" t="s">
        <v>92</v>
      </c>
      <c r="H2005" s="469" t="s">
        <v>45</v>
      </c>
      <c r="I2005" s="61" t="s">
        <v>100</v>
      </c>
      <c r="J2005" s="252" t="s">
        <v>101</v>
      </c>
    </row>
    <row r="2006" spans="1:10" s="90" customFormat="1" x14ac:dyDescent="0.2">
      <c r="A2006" s="901" t="s">
        <v>4426</v>
      </c>
      <c r="B2006" s="67"/>
      <c r="C2006" s="83" t="s">
        <v>4427</v>
      </c>
      <c r="D2006" s="71" t="s">
        <v>528</v>
      </c>
      <c r="E2006" s="439" t="s">
        <v>96</v>
      </c>
      <c r="F2006" s="439" t="s">
        <v>129</v>
      </c>
      <c r="G2006" s="439" t="s">
        <v>44</v>
      </c>
      <c r="H2006" s="302" t="s">
        <v>45</v>
      </c>
      <c r="I2006" s="58" t="s">
        <v>53</v>
      </c>
      <c r="J2006" s="439" t="s">
        <v>54</v>
      </c>
    </row>
    <row r="2007" spans="1:10" s="94" customFormat="1" x14ac:dyDescent="0.2">
      <c r="A2007" s="667" t="s">
        <v>4428</v>
      </c>
      <c r="B2007" s="80" t="s">
        <v>4429</v>
      </c>
      <c r="C2007" s="73" t="s">
        <v>4430</v>
      </c>
      <c r="D2007" s="73" t="s">
        <v>124</v>
      </c>
      <c r="E2007" s="74" t="s">
        <v>1885</v>
      </c>
      <c r="F2007" s="74" t="s">
        <v>1885</v>
      </c>
      <c r="G2007" s="74" t="s">
        <v>44</v>
      </c>
      <c r="H2007" s="74" t="s">
        <v>253</v>
      </c>
      <c r="I2007" s="74" t="s">
        <v>254</v>
      </c>
      <c r="J2007" s="74" t="s">
        <v>255</v>
      </c>
    </row>
    <row r="2008" spans="1:10" s="86" customFormat="1" x14ac:dyDescent="0.2">
      <c r="A2008" s="667" t="s">
        <v>4431</v>
      </c>
      <c r="B2008" s="123"/>
      <c r="C2008" s="91" t="s">
        <v>4432</v>
      </c>
      <c r="D2008" s="91" t="s">
        <v>124</v>
      </c>
      <c r="E2008" s="85" t="s">
        <v>406</v>
      </c>
      <c r="F2008" s="85" t="s">
        <v>406</v>
      </c>
      <c r="G2008" s="85" t="s">
        <v>44</v>
      </c>
      <c r="H2008" s="343" t="s">
        <v>253</v>
      </c>
      <c r="I2008" s="85" t="s">
        <v>46</v>
      </c>
      <c r="J2008" s="85" t="s">
        <v>47</v>
      </c>
    </row>
    <row r="2009" spans="1:10" s="59" customFormat="1" ht="16" x14ac:dyDescent="0.2">
      <c r="A2009" s="867" t="s">
        <v>4433</v>
      </c>
      <c r="B2009" s="80"/>
      <c r="C2009" s="206" t="s">
        <v>4434</v>
      </c>
      <c r="D2009" s="206" t="s">
        <v>1302</v>
      </c>
      <c r="E2009" s="207" t="s">
        <v>319</v>
      </c>
      <c r="F2009" s="207" t="s">
        <v>4435</v>
      </c>
      <c r="G2009" s="131" t="s">
        <v>44</v>
      </c>
      <c r="H2009" s="131" t="s">
        <v>45</v>
      </c>
      <c r="I2009" s="58" t="s">
        <v>53</v>
      </c>
      <c r="J2009" s="131" t="s">
        <v>62</v>
      </c>
    </row>
    <row r="2010" spans="1:10" s="59" customFormat="1" ht="16" x14ac:dyDescent="0.2">
      <c r="A2010" s="888" t="s">
        <v>4433</v>
      </c>
      <c r="B2010" s="80"/>
      <c r="C2010" s="220" t="s">
        <v>4436</v>
      </c>
      <c r="D2010" s="220" t="s">
        <v>1302</v>
      </c>
      <c r="E2010" s="221" t="s">
        <v>319</v>
      </c>
      <c r="F2010" s="221" t="s">
        <v>4435</v>
      </c>
      <c r="G2010" s="222" t="s">
        <v>44</v>
      </c>
      <c r="H2010" s="222" t="s">
        <v>45</v>
      </c>
      <c r="I2010" s="61" t="s">
        <v>53</v>
      </c>
      <c r="J2010" s="222" t="s">
        <v>62</v>
      </c>
    </row>
    <row r="2011" spans="1:10" s="59" customFormat="1" ht="16" x14ac:dyDescent="0.2">
      <c r="A2011" s="867" t="s">
        <v>4437</v>
      </c>
      <c r="B2011" s="80"/>
      <c r="C2011" s="206" t="s">
        <v>4438</v>
      </c>
      <c r="D2011" s="206" t="s">
        <v>1302</v>
      </c>
      <c r="E2011" s="207" t="s">
        <v>319</v>
      </c>
      <c r="F2011" s="207" t="s">
        <v>4435</v>
      </c>
      <c r="G2011" s="131" t="s">
        <v>44</v>
      </c>
      <c r="H2011" s="131" t="s">
        <v>45</v>
      </c>
      <c r="I2011" s="58" t="s">
        <v>53</v>
      </c>
      <c r="J2011" s="131" t="s">
        <v>62</v>
      </c>
    </row>
    <row r="2012" spans="1:10" s="59" customFormat="1" ht="16" x14ac:dyDescent="0.2">
      <c r="A2012" s="888" t="s">
        <v>4437</v>
      </c>
      <c r="B2012" s="80"/>
      <c r="C2012" s="220" t="s">
        <v>4439</v>
      </c>
      <c r="D2012" s="220" t="s">
        <v>1302</v>
      </c>
      <c r="E2012" s="221" t="s">
        <v>319</v>
      </c>
      <c r="F2012" s="221" t="s">
        <v>4435</v>
      </c>
      <c r="G2012" s="222" t="s">
        <v>44</v>
      </c>
      <c r="H2012" s="222" t="s">
        <v>45</v>
      </c>
      <c r="I2012" s="61" t="s">
        <v>53</v>
      </c>
      <c r="J2012" s="222" t="s">
        <v>62</v>
      </c>
    </row>
    <row r="2013" spans="1:10" s="90" customFormat="1" ht="16" x14ac:dyDescent="0.2">
      <c r="A2013" s="667" t="s">
        <v>4440</v>
      </c>
      <c r="B2013" s="123"/>
      <c r="C2013" s="91" t="s">
        <v>4441</v>
      </c>
      <c r="D2013" s="700" t="s">
        <v>276</v>
      </c>
      <c r="E2013" s="85" t="s">
        <v>1047</v>
      </c>
      <c r="F2013" s="85" t="s">
        <v>1047</v>
      </c>
      <c r="G2013" s="85" t="s">
        <v>44</v>
      </c>
      <c r="H2013" s="343" t="s">
        <v>45</v>
      </c>
      <c r="I2013" s="549" t="s">
        <v>46</v>
      </c>
      <c r="J2013" s="549" t="s">
        <v>47</v>
      </c>
    </row>
    <row r="2014" spans="1:10" s="81" customFormat="1" ht="16" x14ac:dyDescent="0.2">
      <c r="A2014" s="697" t="s">
        <v>4442</v>
      </c>
      <c r="B2014" s="80"/>
      <c r="C2014" s="72" t="s">
        <v>4443</v>
      </c>
      <c r="D2014" s="701" t="s">
        <v>276</v>
      </c>
      <c r="E2014" s="61" t="s">
        <v>1193</v>
      </c>
      <c r="F2014" s="61" t="s">
        <v>1193</v>
      </c>
      <c r="G2014" s="61" t="s">
        <v>44</v>
      </c>
      <c r="H2014" s="108" t="s">
        <v>253</v>
      </c>
      <c r="I2014" s="252" t="s">
        <v>46</v>
      </c>
      <c r="J2014" s="252" t="s">
        <v>47</v>
      </c>
    </row>
    <row r="2015" spans="1:10" s="81" customFormat="1" ht="16" x14ac:dyDescent="0.2">
      <c r="A2015" s="644" t="s">
        <v>4444</v>
      </c>
      <c r="B2015" s="67"/>
      <c r="C2015" s="71" t="s">
        <v>4445</v>
      </c>
      <c r="D2015" s="712" t="s">
        <v>276</v>
      </c>
      <c r="E2015" s="58" t="s">
        <v>1047</v>
      </c>
      <c r="F2015" s="58" t="s">
        <v>1047</v>
      </c>
      <c r="G2015" s="58" t="s">
        <v>44</v>
      </c>
      <c r="H2015" s="57" t="s">
        <v>45</v>
      </c>
      <c r="I2015" s="131" t="s">
        <v>46</v>
      </c>
      <c r="J2015" s="131" t="s">
        <v>47</v>
      </c>
    </row>
    <row r="2016" spans="1:10" s="81" customFormat="1" ht="16" x14ac:dyDescent="0.2">
      <c r="A2016" s="644" t="s">
        <v>4446</v>
      </c>
      <c r="B2016" s="67"/>
      <c r="C2016" s="71" t="s">
        <v>4447</v>
      </c>
      <c r="D2016" s="712" t="s">
        <v>276</v>
      </c>
      <c r="E2016" s="58" t="s">
        <v>1047</v>
      </c>
      <c r="F2016" s="58" t="s">
        <v>1047</v>
      </c>
      <c r="G2016" s="58" t="s">
        <v>44</v>
      </c>
      <c r="H2016" s="57" t="s">
        <v>45</v>
      </c>
      <c r="I2016" s="131" t="s">
        <v>46</v>
      </c>
      <c r="J2016" s="131" t="s">
        <v>47</v>
      </c>
    </row>
    <row r="2017" spans="1:10" s="81" customFormat="1" ht="16" x14ac:dyDescent="0.2">
      <c r="A2017" s="644" t="s">
        <v>4448</v>
      </c>
      <c r="B2017" s="67"/>
      <c r="C2017" s="71" t="s">
        <v>4449</v>
      </c>
      <c r="D2017" s="712" t="s">
        <v>276</v>
      </c>
      <c r="E2017" s="58" t="s">
        <v>1047</v>
      </c>
      <c r="F2017" s="58" t="s">
        <v>1047</v>
      </c>
      <c r="G2017" s="58" t="s">
        <v>44</v>
      </c>
      <c r="H2017" s="57" t="s">
        <v>45</v>
      </c>
      <c r="I2017" s="131" t="s">
        <v>46</v>
      </c>
      <c r="J2017" s="131" t="s">
        <v>47</v>
      </c>
    </row>
    <row r="2018" spans="1:10" s="90" customFormat="1" ht="16" x14ac:dyDescent="0.2">
      <c r="A2018" s="644" t="s">
        <v>4450</v>
      </c>
      <c r="B2018" s="67"/>
      <c r="C2018" s="71" t="s">
        <v>4451</v>
      </c>
      <c r="D2018" s="712" t="s">
        <v>276</v>
      </c>
      <c r="E2018" s="58" t="s">
        <v>1047</v>
      </c>
      <c r="F2018" s="58" t="s">
        <v>1047</v>
      </c>
      <c r="G2018" s="58" t="s">
        <v>44</v>
      </c>
      <c r="H2018" s="57" t="s">
        <v>45</v>
      </c>
      <c r="I2018" s="131" t="s">
        <v>46</v>
      </c>
      <c r="J2018" s="131" t="s">
        <v>47</v>
      </c>
    </row>
    <row r="2019" spans="1:10" s="86" customFormat="1" x14ac:dyDescent="0.2">
      <c r="A2019" s="829"/>
      <c r="B2019" s="80"/>
      <c r="C2019" s="72" t="s">
        <v>4452</v>
      </c>
      <c r="D2019" s="72" t="s">
        <v>350</v>
      </c>
      <c r="E2019" s="61" t="s">
        <v>96</v>
      </c>
      <c r="F2019" s="61" t="s">
        <v>96</v>
      </c>
      <c r="G2019" s="252" t="s">
        <v>44</v>
      </c>
      <c r="H2019" s="469" t="s">
        <v>45</v>
      </c>
      <c r="I2019" s="61" t="s">
        <v>46</v>
      </c>
      <c r="J2019" s="252" t="s">
        <v>47</v>
      </c>
    </row>
    <row r="2020" spans="1:10" s="86" customFormat="1" x14ac:dyDescent="0.2">
      <c r="A2020" s="871" t="s">
        <v>4453</v>
      </c>
      <c r="B2020" s="123"/>
      <c r="C2020" s="91" t="s">
        <v>4454</v>
      </c>
      <c r="D2020" s="91" t="s">
        <v>276</v>
      </c>
      <c r="E2020" s="85" t="s">
        <v>4455</v>
      </c>
      <c r="F2020" s="85" t="s">
        <v>4455</v>
      </c>
      <c r="G2020" s="282" t="s">
        <v>44</v>
      </c>
      <c r="H2020" s="473" t="s">
        <v>45</v>
      </c>
      <c r="I2020" s="85" t="s">
        <v>46</v>
      </c>
      <c r="J2020" s="282" t="s">
        <v>47</v>
      </c>
    </row>
    <row r="2021" spans="1:10" s="59" customFormat="1" x14ac:dyDescent="0.2">
      <c r="A2021" s="643" t="s">
        <v>4456</v>
      </c>
      <c r="B2021" s="123"/>
      <c r="C2021" s="124" t="s">
        <v>4457</v>
      </c>
      <c r="D2021" s="124" t="s">
        <v>485</v>
      </c>
      <c r="E2021" s="85" t="s">
        <v>343</v>
      </c>
      <c r="F2021" s="85" t="s">
        <v>343</v>
      </c>
      <c r="G2021" s="85" t="s">
        <v>44</v>
      </c>
      <c r="H2021" s="343" t="s">
        <v>45</v>
      </c>
      <c r="I2021" s="85" t="s">
        <v>46</v>
      </c>
      <c r="J2021" s="85" t="s">
        <v>47</v>
      </c>
    </row>
    <row r="2022" spans="1:10" s="86" customFormat="1" x14ac:dyDescent="0.2">
      <c r="A2022" s="719" t="s">
        <v>4458</v>
      </c>
      <c r="B2022" s="80" t="s">
        <v>4459</v>
      </c>
      <c r="C2022" s="83" t="s">
        <v>4460</v>
      </c>
      <c r="D2022" s="124" t="s">
        <v>1676</v>
      </c>
      <c r="E2022" s="85" t="s">
        <v>4461</v>
      </c>
      <c r="F2022" s="85" t="s">
        <v>4461</v>
      </c>
      <c r="G2022" s="58" t="s">
        <v>44</v>
      </c>
      <c r="H2022" s="57" t="s">
        <v>45</v>
      </c>
      <c r="I2022" s="58" t="s">
        <v>46</v>
      </c>
      <c r="J2022" s="85" t="s">
        <v>47</v>
      </c>
    </row>
    <row r="2023" spans="1:10" s="45" customFormat="1" x14ac:dyDescent="0.2">
      <c r="A2023" s="617" t="s">
        <v>4462</v>
      </c>
      <c r="B2023" s="80" t="s">
        <v>4463</v>
      </c>
      <c r="C2023" s="127" t="s">
        <v>4464</v>
      </c>
      <c r="D2023" s="127" t="s">
        <v>1676</v>
      </c>
      <c r="E2023" s="61" t="s">
        <v>266</v>
      </c>
      <c r="F2023" s="61" t="s">
        <v>266</v>
      </c>
      <c r="G2023" s="61" t="s">
        <v>44</v>
      </c>
      <c r="H2023" s="108" t="s">
        <v>45</v>
      </c>
      <c r="I2023" s="61" t="s">
        <v>46</v>
      </c>
      <c r="J2023" s="61" t="s">
        <v>47</v>
      </c>
    </row>
    <row r="2024" spans="1:10" s="59" customFormat="1" x14ac:dyDescent="0.2">
      <c r="A2024" s="667" t="s">
        <v>4465</v>
      </c>
      <c r="B2024" s="80" t="s">
        <v>4466</v>
      </c>
      <c r="C2024" s="73" t="s">
        <v>4467</v>
      </c>
      <c r="D2024" s="73" t="s">
        <v>738</v>
      </c>
      <c r="E2024" s="74" t="s">
        <v>406</v>
      </c>
      <c r="F2024" s="74" t="s">
        <v>2516</v>
      </c>
      <c r="G2024" s="74" t="s">
        <v>626</v>
      </c>
      <c r="H2024" s="74" t="s">
        <v>45</v>
      </c>
      <c r="I2024" s="74" t="s">
        <v>53</v>
      </c>
      <c r="J2024" s="74" t="s">
        <v>54</v>
      </c>
    </row>
    <row r="2025" spans="1:10" s="59" customFormat="1" x14ac:dyDescent="0.2">
      <c r="A2025" s="873" t="s">
        <v>4465</v>
      </c>
      <c r="B2025" s="80" t="s">
        <v>4466</v>
      </c>
      <c r="C2025" s="201" t="s">
        <v>4467</v>
      </c>
      <c r="D2025" s="201" t="s">
        <v>738</v>
      </c>
      <c r="E2025" s="130" t="s">
        <v>406</v>
      </c>
      <c r="F2025" s="130" t="s">
        <v>2516</v>
      </c>
      <c r="G2025" s="130" t="s">
        <v>44</v>
      </c>
      <c r="H2025" s="130" t="s">
        <v>45</v>
      </c>
      <c r="I2025" s="130" t="s">
        <v>53</v>
      </c>
      <c r="J2025" s="130" t="s">
        <v>54</v>
      </c>
    </row>
    <row r="2026" spans="1:10" s="59" customFormat="1" x14ac:dyDescent="0.2">
      <c r="A2026" s="644" t="s">
        <v>4468</v>
      </c>
      <c r="B2026" s="80"/>
      <c r="C2026" s="71" t="s">
        <v>4467</v>
      </c>
      <c r="D2026" s="71" t="s">
        <v>738</v>
      </c>
      <c r="E2026" s="58" t="s">
        <v>406</v>
      </c>
      <c r="F2026" s="58" t="s">
        <v>2516</v>
      </c>
      <c r="G2026" s="58" t="s">
        <v>44</v>
      </c>
      <c r="H2026" s="58" t="s">
        <v>45</v>
      </c>
      <c r="I2026" s="58" t="s">
        <v>46</v>
      </c>
      <c r="J2026" s="58" t="s">
        <v>47</v>
      </c>
    </row>
    <row r="2027" spans="1:10" s="119" customFormat="1" x14ac:dyDescent="0.2">
      <c r="A2027" s="667" t="s">
        <v>4469</v>
      </c>
      <c r="B2027" s="80" t="s">
        <v>4470</v>
      </c>
      <c r="C2027" s="73" t="s">
        <v>4471</v>
      </c>
      <c r="D2027" s="73" t="s">
        <v>738</v>
      </c>
      <c r="E2027" s="74" t="s">
        <v>406</v>
      </c>
      <c r="F2027" s="74" t="s">
        <v>2516</v>
      </c>
      <c r="G2027" s="74" t="s">
        <v>626</v>
      </c>
      <c r="H2027" s="74" t="s">
        <v>45</v>
      </c>
      <c r="I2027" s="74" t="s">
        <v>53</v>
      </c>
      <c r="J2027" s="74" t="s">
        <v>54</v>
      </c>
    </row>
    <row r="2028" spans="1:10" s="46" customFormat="1" x14ac:dyDescent="0.2">
      <c r="A2028" s="873" t="s">
        <v>4469</v>
      </c>
      <c r="B2028" s="80" t="s">
        <v>4470</v>
      </c>
      <c r="C2028" s="201" t="s">
        <v>4471</v>
      </c>
      <c r="D2028" s="201" t="s">
        <v>738</v>
      </c>
      <c r="E2028" s="130" t="s">
        <v>406</v>
      </c>
      <c r="F2028" s="130" t="s">
        <v>2516</v>
      </c>
      <c r="G2028" s="130" t="s">
        <v>44</v>
      </c>
      <c r="H2028" s="130" t="s">
        <v>45</v>
      </c>
      <c r="I2028" s="130" t="s">
        <v>53</v>
      </c>
      <c r="J2028" s="130" t="s">
        <v>54</v>
      </c>
    </row>
    <row r="2029" spans="1:10" s="119" customFormat="1" x14ac:dyDescent="0.2">
      <c r="A2029" s="667" t="s">
        <v>4472</v>
      </c>
      <c r="B2029" s="80" t="s">
        <v>4473</v>
      </c>
      <c r="C2029" s="91" t="s">
        <v>4474</v>
      </c>
      <c r="D2029" s="91" t="s">
        <v>738</v>
      </c>
      <c r="E2029" s="85" t="s">
        <v>96</v>
      </c>
      <c r="F2029" s="85" t="s">
        <v>129</v>
      </c>
      <c r="G2029" s="85" t="s">
        <v>44</v>
      </c>
      <c r="H2029" s="343" t="s">
        <v>45</v>
      </c>
      <c r="I2029" s="85" t="s">
        <v>53</v>
      </c>
      <c r="J2029" s="85" t="s">
        <v>57</v>
      </c>
    </row>
    <row r="2030" spans="1:10" s="86" customFormat="1" x14ac:dyDescent="0.2">
      <c r="A2030" s="643" t="s">
        <v>4475</v>
      </c>
      <c r="B2030" s="80">
        <v>177446</v>
      </c>
      <c r="C2030" s="91" t="s">
        <v>4476</v>
      </c>
      <c r="D2030" s="91" t="s">
        <v>89</v>
      </c>
      <c r="E2030" s="85" t="s">
        <v>132</v>
      </c>
      <c r="F2030" s="85" t="s">
        <v>133</v>
      </c>
      <c r="G2030" s="85" t="s">
        <v>79</v>
      </c>
      <c r="H2030" s="343" t="s">
        <v>80</v>
      </c>
      <c r="I2030" s="85" t="s">
        <v>134</v>
      </c>
      <c r="J2030" s="85" t="s">
        <v>82</v>
      </c>
    </row>
    <row r="2031" spans="1:10" s="86" customFormat="1" x14ac:dyDescent="0.2">
      <c r="A2031" s="643" t="s">
        <v>4477</v>
      </c>
      <c r="B2031" s="123"/>
      <c r="C2031" s="91" t="s">
        <v>4478</v>
      </c>
      <c r="D2031" s="91" t="s">
        <v>89</v>
      </c>
      <c r="E2031" s="85" t="s">
        <v>315</v>
      </c>
      <c r="F2031" s="85" t="s">
        <v>1013</v>
      </c>
      <c r="G2031" s="85" t="s">
        <v>79</v>
      </c>
      <c r="H2031" s="343" t="s">
        <v>80</v>
      </c>
      <c r="I2031" s="61" t="s">
        <v>140</v>
      </c>
      <c r="J2031" s="85" t="s">
        <v>245</v>
      </c>
    </row>
    <row r="2032" spans="1:10" s="86" customFormat="1" x14ac:dyDescent="0.2">
      <c r="A2032" s="667" t="s">
        <v>4479</v>
      </c>
      <c r="B2032" s="123"/>
      <c r="C2032" s="91" t="s">
        <v>4480</v>
      </c>
      <c r="D2032" s="91" t="s">
        <v>89</v>
      </c>
      <c r="E2032" s="85" t="s">
        <v>132</v>
      </c>
      <c r="F2032" s="85" t="s">
        <v>133</v>
      </c>
      <c r="G2032" s="279" t="s">
        <v>79</v>
      </c>
      <c r="H2032" s="343" t="s">
        <v>80</v>
      </c>
      <c r="I2032" s="85" t="s">
        <v>140</v>
      </c>
      <c r="J2032" s="85" t="s">
        <v>82</v>
      </c>
    </row>
    <row r="2033" spans="1:10" s="59" customFormat="1" x14ac:dyDescent="0.2">
      <c r="A2033" s="643" t="s">
        <v>4481</v>
      </c>
      <c r="B2033" s="80">
        <v>177553</v>
      </c>
      <c r="C2033" s="91" t="s">
        <v>4482</v>
      </c>
      <c r="D2033" s="91" t="s">
        <v>89</v>
      </c>
      <c r="E2033" s="85" t="s">
        <v>474</v>
      </c>
      <c r="F2033" s="85" t="s">
        <v>895</v>
      </c>
      <c r="G2033" s="85" t="s">
        <v>79</v>
      </c>
      <c r="H2033" s="343" t="s">
        <v>80</v>
      </c>
      <c r="I2033" s="85" t="s">
        <v>134</v>
      </c>
      <c r="J2033" s="85" t="s">
        <v>82</v>
      </c>
    </row>
    <row r="2034" spans="1:10" s="125" customFormat="1" x14ac:dyDescent="0.2">
      <c r="A2034" s="667" t="s">
        <v>4483</v>
      </c>
      <c r="B2034" s="123"/>
      <c r="C2034" s="91" t="s">
        <v>4484</v>
      </c>
      <c r="D2034" s="91" t="s">
        <v>95</v>
      </c>
      <c r="E2034" s="85" t="s">
        <v>125</v>
      </c>
      <c r="F2034" s="85" t="s">
        <v>988</v>
      </c>
      <c r="G2034" s="85" t="s">
        <v>44</v>
      </c>
      <c r="H2034" s="85" t="s">
        <v>253</v>
      </c>
      <c r="I2034" s="85" t="s">
        <v>53</v>
      </c>
      <c r="J2034" s="85" t="s">
        <v>54</v>
      </c>
    </row>
    <row r="2035" spans="1:10" s="125" customFormat="1" x14ac:dyDescent="0.2">
      <c r="A2035" s="667" t="s">
        <v>4485</v>
      </c>
      <c r="B2035" s="80" t="s">
        <v>4486</v>
      </c>
      <c r="C2035" s="73" t="s">
        <v>4487</v>
      </c>
      <c r="D2035" s="73" t="s">
        <v>95</v>
      </c>
      <c r="E2035" s="74" t="s">
        <v>125</v>
      </c>
      <c r="F2035" s="74" t="s">
        <v>988</v>
      </c>
      <c r="G2035" s="74" t="s">
        <v>44</v>
      </c>
      <c r="H2035" s="74" t="s">
        <v>253</v>
      </c>
      <c r="I2035" s="74" t="s">
        <v>53</v>
      </c>
      <c r="J2035" s="74" t="s">
        <v>54</v>
      </c>
    </row>
    <row r="2036" spans="1:10" s="86" customFormat="1" x14ac:dyDescent="0.2">
      <c r="A2036" s="667" t="s">
        <v>4488</v>
      </c>
      <c r="B2036" s="80" t="s">
        <v>4489</v>
      </c>
      <c r="C2036" s="73" t="s">
        <v>4490</v>
      </c>
      <c r="D2036" s="73" t="s">
        <v>95</v>
      </c>
      <c r="E2036" s="74" t="s">
        <v>125</v>
      </c>
      <c r="F2036" s="74" t="s">
        <v>988</v>
      </c>
      <c r="G2036" s="74" t="s">
        <v>44</v>
      </c>
      <c r="H2036" s="74" t="s">
        <v>253</v>
      </c>
      <c r="I2036" s="74" t="s">
        <v>53</v>
      </c>
      <c r="J2036" s="74" t="s">
        <v>54</v>
      </c>
    </row>
    <row r="2037" spans="1:10" s="86" customFormat="1" x14ac:dyDescent="0.2">
      <c r="A2037" s="667" t="s">
        <v>4491</v>
      </c>
      <c r="B2037" s="80" t="s">
        <v>4492</v>
      </c>
      <c r="C2037" s="73" t="s">
        <v>4493</v>
      </c>
      <c r="D2037" s="73" t="s">
        <v>95</v>
      </c>
      <c r="E2037" s="74" t="s">
        <v>125</v>
      </c>
      <c r="F2037" s="74" t="s">
        <v>988</v>
      </c>
      <c r="G2037" s="74" t="s">
        <v>44</v>
      </c>
      <c r="H2037" s="74" t="s">
        <v>253</v>
      </c>
      <c r="I2037" s="74" t="s">
        <v>53</v>
      </c>
      <c r="J2037" s="74" t="s">
        <v>54</v>
      </c>
    </row>
    <row r="2038" spans="1:10" s="59" customFormat="1" x14ac:dyDescent="0.2">
      <c r="A2038" s="123" t="s">
        <v>4494</v>
      </c>
      <c r="B2038" s="80">
        <v>177524</v>
      </c>
      <c r="C2038" s="91" t="s">
        <v>4495</v>
      </c>
      <c r="D2038" s="91" t="s">
        <v>89</v>
      </c>
      <c r="E2038" s="85" t="s">
        <v>474</v>
      </c>
      <c r="F2038" s="85" t="s">
        <v>895</v>
      </c>
      <c r="G2038" s="85" t="s">
        <v>79</v>
      </c>
      <c r="H2038" s="343" t="s">
        <v>80</v>
      </c>
      <c r="I2038" s="85" t="s">
        <v>134</v>
      </c>
      <c r="J2038" s="85" t="s">
        <v>82</v>
      </c>
    </row>
    <row r="2039" spans="1:10" s="59" customFormat="1" x14ac:dyDescent="0.2">
      <c r="A2039" s="80" t="s">
        <v>4496</v>
      </c>
      <c r="B2039" s="80"/>
      <c r="C2039" s="72" t="s">
        <v>4497</v>
      </c>
      <c r="D2039" s="72" t="s">
        <v>89</v>
      </c>
      <c r="E2039" s="61" t="s">
        <v>1320</v>
      </c>
      <c r="F2039" s="61" t="s">
        <v>474</v>
      </c>
      <c r="G2039" s="61" t="s">
        <v>79</v>
      </c>
      <c r="H2039" s="108" t="s">
        <v>80</v>
      </c>
      <c r="I2039" s="61" t="s">
        <v>1249</v>
      </c>
      <c r="J2039" s="61" t="s">
        <v>82</v>
      </c>
    </row>
    <row r="2040" spans="1:10" s="59" customFormat="1" x14ac:dyDescent="0.2">
      <c r="A2040" s="66" t="s">
        <v>4323</v>
      </c>
      <c r="B2040" s="80" t="s">
        <v>4324</v>
      </c>
      <c r="C2040" s="72" t="s">
        <v>3123</v>
      </c>
      <c r="D2040" s="72" t="s">
        <v>586</v>
      </c>
      <c r="E2040" s="61" t="s">
        <v>3806</v>
      </c>
      <c r="F2040" s="61" t="s">
        <v>3125</v>
      </c>
      <c r="G2040" s="61" t="s">
        <v>44</v>
      </c>
      <c r="H2040" s="61" t="s">
        <v>45</v>
      </c>
      <c r="I2040" s="61" t="s">
        <v>53</v>
      </c>
      <c r="J2040" s="61" t="s">
        <v>62</v>
      </c>
    </row>
    <row r="2041" spans="1:10" s="59" customFormat="1" x14ac:dyDescent="0.2">
      <c r="A2041" s="211" t="s">
        <v>4498</v>
      </c>
      <c r="B2041" s="199"/>
      <c r="C2041" s="201" t="s">
        <v>4499</v>
      </c>
      <c r="D2041" s="201" t="s">
        <v>586</v>
      </c>
      <c r="E2041" s="130" t="s">
        <v>474</v>
      </c>
      <c r="F2041" s="130" t="s">
        <v>641</v>
      </c>
      <c r="G2041" s="130" t="s">
        <v>44</v>
      </c>
      <c r="H2041" s="218" t="s">
        <v>45</v>
      </c>
      <c r="I2041" s="130" t="s">
        <v>53</v>
      </c>
      <c r="J2041" s="130" t="s">
        <v>62</v>
      </c>
    </row>
    <row r="2042" spans="1:10" s="59" customFormat="1" x14ac:dyDescent="0.2">
      <c r="A2042" s="199" t="s">
        <v>4500</v>
      </c>
      <c r="B2042" s="80"/>
      <c r="C2042" s="204" t="s">
        <v>4501</v>
      </c>
      <c r="D2042" s="204" t="s">
        <v>540</v>
      </c>
      <c r="E2042" s="130" t="s">
        <v>119</v>
      </c>
      <c r="F2042" s="130" t="s">
        <v>119</v>
      </c>
      <c r="G2042" s="130" t="s">
        <v>44</v>
      </c>
      <c r="H2042" s="218" t="s">
        <v>253</v>
      </c>
      <c r="I2042" s="130" t="s">
        <v>254</v>
      </c>
      <c r="J2042" s="130" t="s">
        <v>255</v>
      </c>
    </row>
    <row r="2043" spans="1:10" s="59" customFormat="1" x14ac:dyDescent="0.2">
      <c r="A2043" s="224" t="s">
        <v>4502</v>
      </c>
      <c r="B2043" s="80"/>
      <c r="C2043" s="262" t="s">
        <v>4501</v>
      </c>
      <c r="D2043" s="262" t="s">
        <v>540</v>
      </c>
      <c r="E2043" s="196" t="s">
        <v>119</v>
      </c>
      <c r="F2043" s="196" t="s">
        <v>119</v>
      </c>
      <c r="G2043" s="196" t="s">
        <v>44</v>
      </c>
      <c r="H2043" s="238" t="s">
        <v>253</v>
      </c>
      <c r="I2043" s="196" t="s">
        <v>254</v>
      </c>
      <c r="J2043" s="196" t="s">
        <v>255</v>
      </c>
    </row>
    <row r="2044" spans="1:10" s="167" customFormat="1" x14ac:dyDescent="0.2">
      <c r="A2044" s="620" t="s">
        <v>4503</v>
      </c>
      <c r="B2044" s="80"/>
      <c r="C2044" s="620" t="s">
        <v>4504</v>
      </c>
      <c r="D2044" s="204" t="s">
        <v>540</v>
      </c>
      <c r="E2044" s="130" t="s">
        <v>119</v>
      </c>
      <c r="F2044" s="130" t="s">
        <v>119</v>
      </c>
      <c r="G2044" s="130" t="s">
        <v>92</v>
      </c>
      <c r="H2044" s="58" t="s">
        <v>172</v>
      </c>
      <c r="I2044" s="130" t="s">
        <v>173</v>
      </c>
      <c r="J2044" s="130" t="s">
        <v>174</v>
      </c>
    </row>
    <row r="2045" spans="1:10" s="128" customFormat="1" x14ac:dyDescent="0.2">
      <c r="A2045" s="84" t="s">
        <v>4505</v>
      </c>
      <c r="B2045" s="80" t="s">
        <v>4506</v>
      </c>
      <c r="C2045" s="73" t="s">
        <v>4507</v>
      </c>
      <c r="D2045" s="73" t="s">
        <v>822</v>
      </c>
      <c r="E2045" s="74" t="s">
        <v>598</v>
      </c>
      <c r="F2045" s="74" t="s">
        <v>602</v>
      </c>
      <c r="G2045" s="74" t="s">
        <v>44</v>
      </c>
      <c r="H2045" s="74" t="s">
        <v>914</v>
      </c>
      <c r="I2045" s="74" t="s">
        <v>53</v>
      </c>
      <c r="J2045" s="74" t="s">
        <v>54</v>
      </c>
    </row>
    <row r="2046" spans="1:10" s="86" customFormat="1" x14ac:dyDescent="0.2">
      <c r="A2046" s="64" t="s">
        <v>4508</v>
      </c>
      <c r="B2046" s="80" t="s">
        <v>4509</v>
      </c>
      <c r="C2046" s="73" t="s">
        <v>4507</v>
      </c>
      <c r="D2046" s="73" t="s">
        <v>822</v>
      </c>
      <c r="E2046" s="74" t="s">
        <v>598</v>
      </c>
      <c r="F2046" s="74" t="s">
        <v>602</v>
      </c>
      <c r="G2046" s="74" t="s">
        <v>44</v>
      </c>
      <c r="H2046" s="74" t="s">
        <v>45</v>
      </c>
      <c r="I2046" s="74" t="s">
        <v>53</v>
      </c>
      <c r="J2046" s="74" t="s">
        <v>54</v>
      </c>
    </row>
    <row r="2047" spans="1:10" s="86" customFormat="1" x14ac:dyDescent="0.2">
      <c r="A2047" s="80" t="s">
        <v>4510</v>
      </c>
      <c r="B2047" s="80"/>
      <c r="C2047" s="72" t="s">
        <v>4511</v>
      </c>
      <c r="D2047" s="72" t="s">
        <v>528</v>
      </c>
      <c r="E2047" s="61" t="s">
        <v>1047</v>
      </c>
      <c r="F2047" s="61" t="s">
        <v>1050</v>
      </c>
      <c r="G2047" s="61" t="s">
        <v>92</v>
      </c>
      <c r="H2047" s="61" t="s">
        <v>45</v>
      </c>
      <c r="I2047" s="61" t="s">
        <v>53</v>
      </c>
      <c r="J2047" s="61" t="s">
        <v>54</v>
      </c>
    </row>
    <row r="2048" spans="1:10" s="86" customFormat="1" x14ac:dyDescent="0.2">
      <c r="A2048" s="112" t="s">
        <v>4512</v>
      </c>
      <c r="B2048" s="80" t="s">
        <v>4513</v>
      </c>
      <c r="C2048" s="112" t="s">
        <v>4514</v>
      </c>
      <c r="D2048" s="113" t="s">
        <v>1676</v>
      </c>
      <c r="E2048" s="117" t="s">
        <v>288</v>
      </c>
      <c r="F2048" s="117" t="s">
        <v>288</v>
      </c>
      <c r="G2048" s="111" t="s">
        <v>44</v>
      </c>
      <c r="H2048" s="111" t="s">
        <v>45</v>
      </c>
      <c r="I2048" s="111" t="s">
        <v>46</v>
      </c>
      <c r="J2048" s="111" t="s">
        <v>47</v>
      </c>
    </row>
    <row r="2049" spans="1:10" s="128" customFormat="1" x14ac:dyDescent="0.2">
      <c r="A2049" s="199" t="s">
        <v>4515</v>
      </c>
      <c r="B2049" s="80"/>
      <c r="C2049" s="199" t="s">
        <v>4516</v>
      </c>
      <c r="D2049" s="201" t="s">
        <v>1676</v>
      </c>
      <c r="E2049" s="131" t="s">
        <v>617</v>
      </c>
      <c r="F2049" s="131" t="s">
        <v>617</v>
      </c>
      <c r="G2049" s="130" t="s">
        <v>44</v>
      </c>
      <c r="H2049" s="130" t="s">
        <v>45</v>
      </c>
      <c r="I2049" s="130" t="s">
        <v>46</v>
      </c>
      <c r="J2049" s="130" t="s">
        <v>47</v>
      </c>
    </row>
    <row r="2050" spans="1:10" s="59" customFormat="1" x14ac:dyDescent="0.2">
      <c r="A2050" s="65" t="s">
        <v>4517</v>
      </c>
      <c r="B2050" s="80"/>
      <c r="C2050" s="91" t="s">
        <v>4518</v>
      </c>
      <c r="D2050" s="91" t="s">
        <v>3616</v>
      </c>
      <c r="E2050" s="85" t="s">
        <v>4519</v>
      </c>
      <c r="F2050" s="85"/>
      <c r="G2050" s="58" t="s">
        <v>92</v>
      </c>
      <c r="H2050" s="57" t="s">
        <v>80</v>
      </c>
      <c r="I2050" s="85" t="s">
        <v>140</v>
      </c>
      <c r="J2050" s="85" t="s">
        <v>82</v>
      </c>
    </row>
    <row r="2051" spans="1:10" s="86" customFormat="1" x14ac:dyDescent="0.2">
      <c r="A2051" s="65" t="s">
        <v>4520</v>
      </c>
      <c r="B2051" s="80"/>
      <c r="C2051" s="91" t="s">
        <v>4518</v>
      </c>
      <c r="D2051" s="91" t="s">
        <v>3616</v>
      </c>
      <c r="E2051" s="85" t="s">
        <v>4519</v>
      </c>
      <c r="F2051" s="85"/>
      <c r="G2051" s="58" t="s">
        <v>92</v>
      </c>
      <c r="H2051" s="57" t="s">
        <v>80</v>
      </c>
      <c r="I2051" s="85" t="s">
        <v>140</v>
      </c>
      <c r="J2051" s="85" t="s">
        <v>245</v>
      </c>
    </row>
    <row r="2052" spans="1:10" s="59" customFormat="1" x14ac:dyDescent="0.2">
      <c r="A2052" s="199" t="s">
        <v>4521</v>
      </c>
      <c r="B2052" s="80"/>
      <c r="C2052" s="204" t="s">
        <v>4522</v>
      </c>
      <c r="D2052" s="204" t="s">
        <v>540</v>
      </c>
      <c r="E2052" s="130" t="s">
        <v>947</v>
      </c>
      <c r="F2052" s="130" t="s">
        <v>947</v>
      </c>
      <c r="G2052" s="130" t="s">
        <v>44</v>
      </c>
      <c r="H2052" s="218" t="s">
        <v>253</v>
      </c>
      <c r="I2052" s="130" t="s">
        <v>254</v>
      </c>
      <c r="J2052" s="130" t="s">
        <v>255</v>
      </c>
    </row>
    <row r="2053" spans="1:10" s="125" customFormat="1" x14ac:dyDescent="0.2">
      <c r="A2053" s="224" t="s">
        <v>4523</v>
      </c>
      <c r="B2053" s="80"/>
      <c r="C2053" s="262" t="s">
        <v>4522</v>
      </c>
      <c r="D2053" s="262" t="s">
        <v>540</v>
      </c>
      <c r="E2053" s="196" t="s">
        <v>947</v>
      </c>
      <c r="F2053" s="196" t="s">
        <v>947</v>
      </c>
      <c r="G2053" s="196" t="s">
        <v>44</v>
      </c>
      <c r="H2053" s="238" t="s">
        <v>253</v>
      </c>
      <c r="I2053" s="196" t="s">
        <v>254</v>
      </c>
      <c r="J2053" s="196" t="s">
        <v>255</v>
      </c>
    </row>
    <row r="2054" spans="1:10" s="128" customFormat="1" x14ac:dyDescent="0.2">
      <c r="A2054" s="303" t="s">
        <v>4524</v>
      </c>
      <c r="B2054" s="80"/>
      <c r="C2054" s="303" t="s">
        <v>4525</v>
      </c>
      <c r="D2054" s="262" t="s">
        <v>540</v>
      </c>
      <c r="E2054" s="196" t="s">
        <v>947</v>
      </c>
      <c r="F2054" s="196" t="s">
        <v>947</v>
      </c>
      <c r="G2054" s="196" t="s">
        <v>92</v>
      </c>
      <c r="H2054" s="61" t="s">
        <v>172</v>
      </c>
      <c r="I2054" s="196" t="s">
        <v>173</v>
      </c>
      <c r="J2054" s="196" t="s">
        <v>174</v>
      </c>
    </row>
    <row r="2055" spans="1:10" s="125" customFormat="1" x14ac:dyDescent="0.2">
      <c r="A2055" s="453" t="s">
        <v>4526</v>
      </c>
      <c r="B2055" s="123"/>
      <c r="C2055" s="124" t="s">
        <v>4527</v>
      </c>
      <c r="D2055" s="124" t="s">
        <v>89</v>
      </c>
      <c r="E2055" s="85" t="s">
        <v>646</v>
      </c>
      <c r="F2055" s="85" t="s">
        <v>4528</v>
      </c>
      <c r="G2055" s="85" t="s">
        <v>92</v>
      </c>
      <c r="H2055" s="343" t="s">
        <v>45</v>
      </c>
      <c r="I2055" s="85" t="s">
        <v>53</v>
      </c>
      <c r="J2055" s="85" t="s">
        <v>54</v>
      </c>
    </row>
    <row r="2056" spans="1:10" s="278" customFormat="1" x14ac:dyDescent="0.2">
      <c r="A2056" s="84" t="s">
        <v>4529</v>
      </c>
      <c r="B2056" s="80" t="s">
        <v>4530</v>
      </c>
      <c r="C2056" s="73" t="s">
        <v>4531</v>
      </c>
      <c r="D2056" s="73" t="s">
        <v>128</v>
      </c>
      <c r="E2056" s="74" t="s">
        <v>2435</v>
      </c>
      <c r="F2056" s="74" t="s">
        <v>2436</v>
      </c>
      <c r="G2056" s="74" t="s">
        <v>44</v>
      </c>
      <c r="H2056" s="74" t="s">
        <v>914</v>
      </c>
      <c r="I2056" s="74" t="s">
        <v>53</v>
      </c>
      <c r="J2056" s="74" t="s">
        <v>54</v>
      </c>
    </row>
    <row r="2057" spans="1:10" s="278" customFormat="1" x14ac:dyDescent="0.2">
      <c r="A2057" s="64" t="s">
        <v>4532</v>
      </c>
      <c r="B2057" s="80" t="s">
        <v>4533</v>
      </c>
      <c r="C2057" s="73" t="s">
        <v>4534</v>
      </c>
      <c r="D2057" s="73" t="s">
        <v>128</v>
      </c>
      <c r="E2057" s="74" t="s">
        <v>2435</v>
      </c>
      <c r="F2057" s="74" t="s">
        <v>2436</v>
      </c>
      <c r="G2057" s="74" t="s">
        <v>44</v>
      </c>
      <c r="H2057" s="74" t="s">
        <v>45</v>
      </c>
      <c r="I2057" s="74" t="s">
        <v>53</v>
      </c>
      <c r="J2057" s="74" t="s">
        <v>54</v>
      </c>
    </row>
    <row r="2058" spans="1:10" s="278" customFormat="1" x14ac:dyDescent="0.2">
      <c r="A2058" s="64" t="s">
        <v>4535</v>
      </c>
      <c r="B2058" s="80" t="s">
        <v>4536</v>
      </c>
      <c r="C2058" s="71" t="s">
        <v>4537</v>
      </c>
      <c r="D2058" s="71" t="s">
        <v>128</v>
      </c>
      <c r="E2058" s="58" t="s">
        <v>514</v>
      </c>
      <c r="F2058" s="58" t="s">
        <v>515</v>
      </c>
      <c r="G2058" s="58" t="s">
        <v>44</v>
      </c>
      <c r="H2058" s="58" t="s">
        <v>45</v>
      </c>
      <c r="I2058" s="58" t="s">
        <v>53</v>
      </c>
      <c r="J2058" s="58" t="s">
        <v>54</v>
      </c>
    </row>
    <row r="2059" spans="1:10" s="125" customFormat="1" x14ac:dyDescent="0.2">
      <c r="A2059" s="66" t="s">
        <v>4538</v>
      </c>
      <c r="B2059" s="80" t="s">
        <v>4539</v>
      </c>
      <c r="C2059" s="72" t="s">
        <v>4540</v>
      </c>
      <c r="D2059" s="72" t="s">
        <v>128</v>
      </c>
      <c r="E2059" s="61" t="s">
        <v>2446</v>
      </c>
      <c r="F2059" s="61" t="s">
        <v>2447</v>
      </c>
      <c r="G2059" s="61" t="s">
        <v>44</v>
      </c>
      <c r="H2059" s="108" t="s">
        <v>45</v>
      </c>
      <c r="I2059" s="61" t="s">
        <v>53</v>
      </c>
      <c r="J2059" s="61" t="s">
        <v>54</v>
      </c>
    </row>
    <row r="2060" spans="1:10" s="806" customFormat="1" x14ac:dyDescent="0.2">
      <c r="A2060" s="810" t="s">
        <v>4541</v>
      </c>
      <c r="B2060" s="811"/>
      <c r="C2060" s="812" t="s">
        <v>4542</v>
      </c>
      <c r="D2060" s="812" t="s">
        <v>276</v>
      </c>
      <c r="E2060" s="317" t="s">
        <v>343</v>
      </c>
      <c r="F2060" s="317" t="s">
        <v>913</v>
      </c>
      <c r="G2060" s="317" t="s">
        <v>44</v>
      </c>
      <c r="H2060" s="813" t="s">
        <v>45</v>
      </c>
      <c r="I2060" s="317" t="s">
        <v>53</v>
      </c>
      <c r="J2060" s="317" t="s">
        <v>54</v>
      </c>
    </row>
    <row r="2061" spans="1:10" s="806" customFormat="1" x14ac:dyDescent="0.2">
      <c r="A2061" s="803" t="s">
        <v>4543</v>
      </c>
      <c r="B2061" s="804"/>
      <c r="C2061" s="727" t="s">
        <v>4542</v>
      </c>
      <c r="D2061" s="727" t="s">
        <v>276</v>
      </c>
      <c r="E2061" s="388" t="s">
        <v>343</v>
      </c>
      <c r="F2061" s="388" t="s">
        <v>343</v>
      </c>
      <c r="G2061" s="388" t="s">
        <v>44</v>
      </c>
      <c r="H2061" s="805" t="s">
        <v>45</v>
      </c>
      <c r="I2061" s="388" t="s">
        <v>46</v>
      </c>
      <c r="J2061" s="388" t="s">
        <v>47</v>
      </c>
    </row>
    <row r="2062" spans="1:10" s="814" customFormat="1" x14ac:dyDescent="0.2">
      <c r="A2062" s="723" t="s">
        <v>4543</v>
      </c>
      <c r="B2062" s="807"/>
      <c r="C2062" s="808" t="s">
        <v>4542</v>
      </c>
      <c r="D2062" s="808" t="s">
        <v>276</v>
      </c>
      <c r="E2062" s="261" t="s">
        <v>343</v>
      </c>
      <c r="F2062" s="261" t="s">
        <v>343</v>
      </c>
      <c r="G2062" s="261" t="s">
        <v>44</v>
      </c>
      <c r="H2062" s="809" t="s">
        <v>45</v>
      </c>
      <c r="I2062" s="261" t="s">
        <v>46</v>
      </c>
      <c r="J2062" s="261" t="s">
        <v>47</v>
      </c>
    </row>
    <row r="2063" spans="1:10" s="806" customFormat="1" x14ac:dyDescent="0.2">
      <c r="A2063" s="803" t="s">
        <v>4544</v>
      </c>
      <c r="B2063" s="804"/>
      <c r="C2063" s="727" t="s">
        <v>4545</v>
      </c>
      <c r="D2063" s="727" t="s">
        <v>276</v>
      </c>
      <c r="E2063" s="388" t="s">
        <v>343</v>
      </c>
      <c r="F2063" s="388" t="s">
        <v>913</v>
      </c>
      <c r="G2063" s="388" t="s">
        <v>44</v>
      </c>
      <c r="H2063" s="805" t="s">
        <v>45</v>
      </c>
      <c r="I2063" s="388" t="s">
        <v>53</v>
      </c>
      <c r="J2063" s="388" t="s">
        <v>54</v>
      </c>
    </row>
    <row r="2064" spans="1:10" s="815" customFormat="1" x14ac:dyDescent="0.2">
      <c r="A2064" s="803" t="s">
        <v>4546</v>
      </c>
      <c r="B2064" s="804"/>
      <c r="C2064" s="727" t="s">
        <v>4545</v>
      </c>
      <c r="D2064" s="727" t="s">
        <v>276</v>
      </c>
      <c r="E2064" s="388" t="s">
        <v>343</v>
      </c>
      <c r="F2064" s="388" t="s">
        <v>343</v>
      </c>
      <c r="G2064" s="388" t="s">
        <v>44</v>
      </c>
      <c r="H2064" s="805" t="s">
        <v>45</v>
      </c>
      <c r="I2064" s="388" t="s">
        <v>46</v>
      </c>
      <c r="J2064" s="388" t="s">
        <v>47</v>
      </c>
    </row>
    <row r="2065" spans="1:10" s="806" customFormat="1" x14ac:dyDescent="0.2">
      <c r="A2065" s="723" t="s">
        <v>4546</v>
      </c>
      <c r="B2065" s="807"/>
      <c r="C2065" s="808" t="s">
        <v>4545</v>
      </c>
      <c r="D2065" s="808" t="s">
        <v>276</v>
      </c>
      <c r="E2065" s="261" t="s">
        <v>343</v>
      </c>
      <c r="F2065" s="261" t="s">
        <v>343</v>
      </c>
      <c r="G2065" s="261" t="s">
        <v>44</v>
      </c>
      <c r="H2065" s="809" t="s">
        <v>45</v>
      </c>
      <c r="I2065" s="261" t="s">
        <v>46</v>
      </c>
      <c r="J2065" s="261" t="s">
        <v>47</v>
      </c>
    </row>
    <row r="2066" spans="1:10" s="815" customFormat="1" x14ac:dyDescent="0.2">
      <c r="A2066" s="816" t="s">
        <v>4547</v>
      </c>
      <c r="B2066" s="807"/>
      <c r="C2066" s="808" t="s">
        <v>4545</v>
      </c>
      <c r="D2066" s="808" t="s">
        <v>276</v>
      </c>
      <c r="E2066" s="261" t="s">
        <v>343</v>
      </c>
      <c r="F2066" s="261" t="s">
        <v>913</v>
      </c>
      <c r="G2066" s="261" t="s">
        <v>44</v>
      </c>
      <c r="H2066" s="809" t="s">
        <v>45</v>
      </c>
      <c r="I2066" s="261" t="s">
        <v>53</v>
      </c>
      <c r="J2066" s="261" t="s">
        <v>62</v>
      </c>
    </row>
    <row r="2067" spans="1:10" s="128" customFormat="1" x14ac:dyDescent="0.2">
      <c r="A2067" s="63" t="s">
        <v>4548</v>
      </c>
      <c r="B2067" s="80"/>
      <c r="C2067" s="71" t="s">
        <v>4549</v>
      </c>
      <c r="D2067" s="71" t="s">
        <v>607</v>
      </c>
      <c r="E2067" s="58" t="s">
        <v>4550</v>
      </c>
      <c r="F2067" s="58" t="s">
        <v>4550</v>
      </c>
      <c r="G2067" s="58" t="s">
        <v>44</v>
      </c>
      <c r="H2067" s="58" t="s">
        <v>45</v>
      </c>
      <c r="I2067" s="58" t="s">
        <v>46</v>
      </c>
      <c r="J2067" s="58" t="s">
        <v>268</v>
      </c>
    </row>
    <row r="2068" spans="1:10" s="128" customFormat="1" x14ac:dyDescent="0.2">
      <c r="A2068" s="84" t="s">
        <v>4551</v>
      </c>
      <c r="B2068" s="80" t="s">
        <v>4552</v>
      </c>
      <c r="C2068" s="91" t="s">
        <v>4553</v>
      </c>
      <c r="D2068" s="91" t="s">
        <v>607</v>
      </c>
      <c r="E2068" s="85" t="s">
        <v>611</v>
      </c>
      <c r="F2068" s="85" t="s">
        <v>612</v>
      </c>
      <c r="G2068" s="85" t="s">
        <v>44</v>
      </c>
      <c r="H2068" s="343" t="s">
        <v>45</v>
      </c>
      <c r="I2068" s="85" t="s">
        <v>67</v>
      </c>
      <c r="J2068" s="85" t="s">
        <v>268</v>
      </c>
    </row>
    <row r="2069" spans="1:10" s="128" customFormat="1" x14ac:dyDescent="0.2">
      <c r="A2069" s="440" t="s">
        <v>4554</v>
      </c>
      <c r="B2069" s="80" t="s">
        <v>4555</v>
      </c>
      <c r="C2069" s="201" t="s">
        <v>4553</v>
      </c>
      <c r="D2069" s="201" t="s">
        <v>607</v>
      </c>
      <c r="E2069" s="130" t="s">
        <v>611</v>
      </c>
      <c r="F2069" s="130" t="s">
        <v>611</v>
      </c>
      <c r="G2069" s="130" t="s">
        <v>44</v>
      </c>
      <c r="H2069" s="130" t="s">
        <v>45</v>
      </c>
      <c r="I2069" s="130" t="s">
        <v>46</v>
      </c>
      <c r="J2069" s="130" t="s">
        <v>47</v>
      </c>
    </row>
    <row r="2070" spans="1:10" s="125" customFormat="1" x14ac:dyDescent="0.2">
      <c r="A2070" s="737" t="s">
        <v>4556</v>
      </c>
      <c r="B2070" s="738"/>
      <c r="C2070" s="739" t="s">
        <v>4557</v>
      </c>
      <c r="D2070" s="739"/>
      <c r="E2070" s="737"/>
      <c r="F2070" s="737"/>
      <c r="G2070" s="737" t="s">
        <v>44</v>
      </c>
      <c r="H2070" s="740"/>
      <c r="I2070" s="737"/>
      <c r="J2070" s="737"/>
    </row>
    <row r="2071" spans="1:10" s="125" customFormat="1" x14ac:dyDescent="0.2">
      <c r="A2071" s="737" t="s">
        <v>4558</v>
      </c>
      <c r="B2071" s="738"/>
      <c r="C2071" s="739" t="s">
        <v>4559</v>
      </c>
      <c r="D2071" s="739"/>
      <c r="E2071" s="737"/>
      <c r="F2071" s="737"/>
      <c r="G2071" s="737" t="s">
        <v>44</v>
      </c>
      <c r="H2071" s="740"/>
      <c r="I2071" s="737"/>
      <c r="J2071" s="737"/>
    </row>
    <row r="2072" spans="1:10" s="125" customFormat="1" x14ac:dyDescent="0.2">
      <c r="A2072" s="80" t="s">
        <v>4560</v>
      </c>
      <c r="B2072" s="80"/>
      <c r="C2072" s="72" t="s">
        <v>4561</v>
      </c>
      <c r="D2072" s="72" t="s">
        <v>114</v>
      </c>
      <c r="E2072" s="61" t="s">
        <v>4296</v>
      </c>
      <c r="F2072" s="61"/>
      <c r="G2072" s="61" t="s">
        <v>44</v>
      </c>
      <c r="H2072" s="61" t="s">
        <v>45</v>
      </c>
      <c r="I2072" s="61" t="s">
        <v>46</v>
      </c>
      <c r="J2072" s="61" t="s">
        <v>47</v>
      </c>
    </row>
    <row r="2073" spans="1:10" s="125" customFormat="1" x14ac:dyDescent="0.2">
      <c r="A2073" s="165" t="s">
        <v>4562</v>
      </c>
      <c r="B2073" s="80"/>
      <c r="C2073" s="158" t="s">
        <v>4563</v>
      </c>
      <c r="D2073" s="158" t="s">
        <v>114</v>
      </c>
      <c r="E2073" s="157" t="s">
        <v>288</v>
      </c>
      <c r="F2073" s="157" t="s">
        <v>288</v>
      </c>
      <c r="G2073" s="157" t="s">
        <v>44</v>
      </c>
      <c r="H2073" s="157" t="s">
        <v>45</v>
      </c>
      <c r="I2073" s="157" t="s">
        <v>46</v>
      </c>
      <c r="J2073" s="157" t="s">
        <v>47</v>
      </c>
    </row>
    <row r="2074" spans="1:10" s="125" customFormat="1" x14ac:dyDescent="0.2">
      <c r="A2074" s="173" t="s">
        <v>4564</v>
      </c>
      <c r="B2074" s="80"/>
      <c r="C2074" s="158" t="s">
        <v>4565</v>
      </c>
      <c r="D2074" s="158" t="s">
        <v>114</v>
      </c>
      <c r="E2074" s="157" t="s">
        <v>288</v>
      </c>
      <c r="F2074" s="157" t="s">
        <v>288</v>
      </c>
      <c r="G2074" s="157" t="s">
        <v>92</v>
      </c>
      <c r="H2074" s="157" t="s">
        <v>45</v>
      </c>
      <c r="I2074" s="157" t="s">
        <v>46</v>
      </c>
      <c r="J2074" s="157" t="s">
        <v>47</v>
      </c>
    </row>
    <row r="2075" spans="1:10" s="125" customFormat="1" x14ac:dyDescent="0.2">
      <c r="A2075" s="84" t="s">
        <v>4566</v>
      </c>
      <c r="B2075" s="80" t="s">
        <v>4567</v>
      </c>
      <c r="C2075" s="84" t="s">
        <v>4568</v>
      </c>
      <c r="D2075" s="91" t="s">
        <v>586</v>
      </c>
      <c r="E2075" s="85" t="s">
        <v>575</v>
      </c>
      <c r="F2075" s="85" t="s">
        <v>2364</v>
      </c>
      <c r="G2075" s="85" t="s">
        <v>44</v>
      </c>
      <c r="H2075" s="472" t="s">
        <v>914</v>
      </c>
      <c r="I2075" s="85" t="s">
        <v>53</v>
      </c>
      <c r="J2075" s="85" t="s">
        <v>54</v>
      </c>
    </row>
    <row r="2076" spans="1:10" s="125" customFormat="1" x14ac:dyDescent="0.2">
      <c r="A2076" s="84" t="s">
        <v>4569</v>
      </c>
      <c r="B2076" s="80" t="s">
        <v>4570</v>
      </c>
      <c r="C2076" s="91" t="s">
        <v>4571</v>
      </c>
      <c r="D2076" s="91" t="s">
        <v>1059</v>
      </c>
      <c r="E2076" s="85" t="s">
        <v>4572</v>
      </c>
      <c r="F2076" s="85" t="s">
        <v>4573</v>
      </c>
      <c r="G2076" s="85" t="s">
        <v>44</v>
      </c>
      <c r="H2076" s="343" t="s">
        <v>45</v>
      </c>
      <c r="I2076" s="85" t="s">
        <v>67</v>
      </c>
      <c r="J2076" s="85" t="s">
        <v>268</v>
      </c>
    </row>
    <row r="2077" spans="1:10" s="128" customFormat="1" x14ac:dyDescent="0.2">
      <c r="A2077" s="84" t="s">
        <v>4574</v>
      </c>
      <c r="B2077" s="80" t="s">
        <v>4575</v>
      </c>
      <c r="C2077" s="91" t="s">
        <v>4576</v>
      </c>
      <c r="D2077" s="91" t="s">
        <v>1059</v>
      </c>
      <c r="E2077" s="85" t="s">
        <v>439</v>
      </c>
      <c r="F2077" s="85" t="s">
        <v>440</v>
      </c>
      <c r="G2077" s="85" t="s">
        <v>44</v>
      </c>
      <c r="H2077" s="343" t="s">
        <v>45</v>
      </c>
      <c r="I2077" s="85" t="s">
        <v>67</v>
      </c>
      <c r="J2077" s="85" t="s">
        <v>57</v>
      </c>
    </row>
    <row r="2078" spans="1:10" s="125" customFormat="1" x14ac:dyDescent="0.2">
      <c r="A2078" s="66" t="s">
        <v>4577</v>
      </c>
      <c r="B2078" s="80" t="s">
        <v>4578</v>
      </c>
      <c r="C2078" s="72" t="s">
        <v>4579</v>
      </c>
      <c r="D2078" s="72" t="s">
        <v>1059</v>
      </c>
      <c r="E2078" s="61" t="s">
        <v>823</v>
      </c>
      <c r="F2078" s="61" t="s">
        <v>4580</v>
      </c>
      <c r="G2078" s="61" t="s">
        <v>44</v>
      </c>
      <c r="H2078" s="108" t="s">
        <v>45</v>
      </c>
      <c r="I2078" s="61" t="s">
        <v>53</v>
      </c>
      <c r="J2078" s="61" t="s">
        <v>57</v>
      </c>
    </row>
    <row r="2079" spans="1:10" s="125" customFormat="1" x14ac:dyDescent="0.2">
      <c r="A2079" s="66" t="s">
        <v>4581</v>
      </c>
      <c r="B2079" s="80"/>
      <c r="C2079" s="72" t="s">
        <v>4582</v>
      </c>
      <c r="D2079" s="72" t="s">
        <v>89</v>
      </c>
      <c r="E2079" s="61" t="s">
        <v>4583</v>
      </c>
      <c r="F2079" s="61" t="s">
        <v>4584</v>
      </c>
      <c r="G2079" s="61" t="s">
        <v>79</v>
      </c>
      <c r="H2079" s="108" t="s">
        <v>80</v>
      </c>
      <c r="I2079" s="61" t="s">
        <v>140</v>
      </c>
      <c r="J2079" s="61" t="s">
        <v>82</v>
      </c>
    </row>
    <row r="2080" spans="1:10" s="125" customFormat="1" x14ac:dyDescent="0.2">
      <c r="A2080" s="66" t="s">
        <v>4585</v>
      </c>
      <c r="B2080" s="80"/>
      <c r="C2080" s="72" t="s">
        <v>4586</v>
      </c>
      <c r="D2080" s="72" t="s">
        <v>405</v>
      </c>
      <c r="E2080" s="61" t="s">
        <v>43</v>
      </c>
      <c r="F2080" s="61" t="s">
        <v>43</v>
      </c>
      <c r="G2080" s="61" t="s">
        <v>44</v>
      </c>
      <c r="H2080" s="108" t="s">
        <v>45</v>
      </c>
      <c r="I2080" s="61" t="s">
        <v>46</v>
      </c>
      <c r="J2080" s="61" t="s">
        <v>47</v>
      </c>
    </row>
    <row r="2081" spans="1:10" s="128" customFormat="1" x14ac:dyDescent="0.2">
      <c r="A2081" s="64" t="s">
        <v>4587</v>
      </c>
      <c r="B2081" s="80"/>
      <c r="C2081" s="71" t="s">
        <v>4588</v>
      </c>
      <c r="D2081" s="71" t="s">
        <v>405</v>
      </c>
      <c r="E2081" s="58" t="s">
        <v>43</v>
      </c>
      <c r="F2081" s="58" t="s">
        <v>43</v>
      </c>
      <c r="G2081" s="58" t="s">
        <v>44</v>
      </c>
      <c r="H2081" s="57" t="s">
        <v>45</v>
      </c>
      <c r="I2081" s="58" t="s">
        <v>46</v>
      </c>
      <c r="J2081" s="58" t="s">
        <v>47</v>
      </c>
    </row>
    <row r="2082" spans="1:10" s="128" customFormat="1" x14ac:dyDescent="0.2">
      <c r="A2082" s="64" t="s">
        <v>4587</v>
      </c>
      <c r="B2082" s="80"/>
      <c r="C2082" s="71" t="s">
        <v>4588</v>
      </c>
      <c r="D2082" s="71" t="s">
        <v>405</v>
      </c>
      <c r="E2082" s="58" t="s">
        <v>43</v>
      </c>
      <c r="F2082" s="58" t="s">
        <v>43</v>
      </c>
      <c r="G2082" s="58" t="s">
        <v>44</v>
      </c>
      <c r="H2082" s="57" t="s">
        <v>45</v>
      </c>
      <c r="I2082" s="58" t="s">
        <v>46</v>
      </c>
      <c r="J2082" s="58" t="s">
        <v>47</v>
      </c>
    </row>
    <row r="2083" spans="1:10" s="128" customFormat="1" x14ac:dyDescent="0.2">
      <c r="A2083" s="66" t="s">
        <v>4589</v>
      </c>
      <c r="B2083" s="80"/>
      <c r="C2083" s="72" t="s">
        <v>4590</v>
      </c>
      <c r="D2083" s="72" t="s">
        <v>1129</v>
      </c>
      <c r="E2083" s="61" t="s">
        <v>359</v>
      </c>
      <c r="F2083" s="61" t="s">
        <v>362</v>
      </c>
      <c r="G2083" s="61" t="s">
        <v>44</v>
      </c>
      <c r="H2083" s="108" t="s">
        <v>45</v>
      </c>
      <c r="I2083" s="61" t="s">
        <v>53</v>
      </c>
      <c r="J2083" s="61" t="s">
        <v>57</v>
      </c>
    </row>
    <row r="2084" spans="1:10" s="125" customFormat="1" x14ac:dyDescent="0.2">
      <c r="A2084" s="66" t="s">
        <v>4591</v>
      </c>
      <c r="B2084" s="80"/>
      <c r="C2084" s="72" t="s">
        <v>4590</v>
      </c>
      <c r="D2084" s="72" t="s">
        <v>1129</v>
      </c>
      <c r="E2084" s="61" t="s">
        <v>359</v>
      </c>
      <c r="F2084" s="61" t="s">
        <v>359</v>
      </c>
      <c r="G2084" s="61" t="s">
        <v>44</v>
      </c>
      <c r="H2084" s="108" t="s">
        <v>45</v>
      </c>
      <c r="I2084" s="61" t="s">
        <v>46</v>
      </c>
      <c r="J2084" s="61" t="s">
        <v>47</v>
      </c>
    </row>
    <row r="2085" spans="1:10" s="125" customFormat="1" x14ac:dyDescent="0.2">
      <c r="A2085" s="66" t="s">
        <v>4592</v>
      </c>
      <c r="B2085" s="80"/>
      <c r="C2085" s="72" t="s">
        <v>4590</v>
      </c>
      <c r="D2085" s="72" t="s">
        <v>1129</v>
      </c>
      <c r="E2085" s="61" t="s">
        <v>359</v>
      </c>
      <c r="F2085" s="61" t="s">
        <v>362</v>
      </c>
      <c r="G2085" s="61" t="s">
        <v>44</v>
      </c>
      <c r="H2085" s="108" t="s">
        <v>45</v>
      </c>
      <c r="I2085" s="61" t="s">
        <v>53</v>
      </c>
      <c r="J2085" s="61" t="s">
        <v>282</v>
      </c>
    </row>
    <row r="2086" spans="1:10" s="125" customFormat="1" x14ac:dyDescent="0.2">
      <c r="A2086" s="64" t="s">
        <v>4593</v>
      </c>
      <c r="B2086" s="67"/>
      <c r="C2086" s="71" t="s">
        <v>4594</v>
      </c>
      <c r="D2086" s="71" t="s">
        <v>1129</v>
      </c>
      <c r="E2086" s="58" t="s">
        <v>4595</v>
      </c>
      <c r="F2086" s="58" t="s">
        <v>4595</v>
      </c>
      <c r="G2086" s="58" t="s">
        <v>44</v>
      </c>
      <c r="H2086" s="57" t="s">
        <v>45</v>
      </c>
      <c r="I2086" s="58" t="s">
        <v>46</v>
      </c>
      <c r="J2086" s="58" t="s">
        <v>47</v>
      </c>
    </row>
    <row r="2087" spans="1:10" s="125" customFormat="1" x14ac:dyDescent="0.2">
      <c r="A2087" s="64" t="s">
        <v>4596</v>
      </c>
      <c r="B2087" s="80"/>
      <c r="C2087" s="72" t="s">
        <v>4597</v>
      </c>
      <c r="D2087" s="72" t="s">
        <v>1129</v>
      </c>
      <c r="E2087" s="61" t="s">
        <v>869</v>
      </c>
      <c r="F2087" s="61" t="s">
        <v>4598</v>
      </c>
      <c r="G2087" s="61" t="s">
        <v>44</v>
      </c>
      <c r="H2087" s="108" t="s">
        <v>45</v>
      </c>
      <c r="I2087" s="61" t="s">
        <v>46</v>
      </c>
      <c r="J2087" s="61" t="s">
        <v>47</v>
      </c>
    </row>
    <row r="2088" spans="1:10" s="128" customFormat="1" x14ac:dyDescent="0.2">
      <c r="A2088" s="66" t="s">
        <v>4599</v>
      </c>
      <c r="B2088" s="80"/>
      <c r="C2088" s="72" t="s">
        <v>4600</v>
      </c>
      <c r="D2088" s="72" t="s">
        <v>1129</v>
      </c>
      <c r="E2088" s="61" t="s">
        <v>849</v>
      </c>
      <c r="F2088" s="61" t="s">
        <v>407</v>
      </c>
      <c r="G2088" s="61" t="s">
        <v>44</v>
      </c>
      <c r="H2088" s="108" t="s">
        <v>45</v>
      </c>
      <c r="I2088" s="61" t="s">
        <v>53</v>
      </c>
      <c r="J2088" s="61" t="s">
        <v>57</v>
      </c>
    </row>
    <row r="2089" spans="1:10" s="125" customFormat="1" x14ac:dyDescent="0.2">
      <c r="A2089" s="64" t="s">
        <v>4601</v>
      </c>
      <c r="B2089" s="67"/>
      <c r="C2089" s="71" t="s">
        <v>4600</v>
      </c>
      <c r="D2089" s="71" t="s">
        <v>1129</v>
      </c>
      <c r="E2089" s="58" t="s">
        <v>849</v>
      </c>
      <c r="F2089" s="58" t="s">
        <v>849</v>
      </c>
      <c r="G2089" s="58" t="s">
        <v>44</v>
      </c>
      <c r="H2089" s="57" t="s">
        <v>45</v>
      </c>
      <c r="I2089" s="58" t="s">
        <v>46</v>
      </c>
      <c r="J2089" s="58" t="s">
        <v>47</v>
      </c>
    </row>
    <row r="2090" spans="1:10" s="125" customFormat="1" x14ac:dyDescent="0.2">
      <c r="A2090" s="66" t="s">
        <v>4602</v>
      </c>
      <c r="B2090" s="80"/>
      <c r="C2090" s="72" t="s">
        <v>4600</v>
      </c>
      <c r="D2090" s="72" t="s">
        <v>1129</v>
      </c>
      <c r="E2090" s="61" t="s">
        <v>849</v>
      </c>
      <c r="F2090" s="61" t="s">
        <v>407</v>
      </c>
      <c r="G2090" s="61" t="s">
        <v>44</v>
      </c>
      <c r="H2090" s="108" t="s">
        <v>45</v>
      </c>
      <c r="I2090" s="61" t="s">
        <v>53</v>
      </c>
      <c r="J2090" s="61" t="s">
        <v>282</v>
      </c>
    </row>
    <row r="2091" spans="1:10" s="278" customFormat="1" x14ac:dyDescent="0.2">
      <c r="A2091" s="84" t="s">
        <v>4603</v>
      </c>
      <c r="B2091" s="80" t="s">
        <v>4604</v>
      </c>
      <c r="C2091" s="73" t="s">
        <v>4605</v>
      </c>
      <c r="D2091" s="73" t="s">
        <v>271</v>
      </c>
      <c r="E2091" s="74" t="s">
        <v>617</v>
      </c>
      <c r="F2091" s="74" t="s">
        <v>529</v>
      </c>
      <c r="G2091" s="74" t="s">
        <v>44</v>
      </c>
      <c r="H2091" s="74" t="s">
        <v>914</v>
      </c>
      <c r="I2091" s="74" t="s">
        <v>53</v>
      </c>
      <c r="J2091" s="74" t="s">
        <v>54</v>
      </c>
    </row>
    <row r="2092" spans="1:10" s="125" customFormat="1" x14ac:dyDescent="0.2">
      <c r="A2092" s="64" t="s">
        <v>4606</v>
      </c>
      <c r="B2092" s="80" t="s">
        <v>4607</v>
      </c>
      <c r="C2092" s="73" t="s">
        <v>4608</v>
      </c>
      <c r="D2092" s="73" t="s">
        <v>271</v>
      </c>
      <c r="E2092" s="74" t="s">
        <v>617</v>
      </c>
      <c r="F2092" s="74" t="s">
        <v>530</v>
      </c>
      <c r="G2092" s="74" t="s">
        <v>44</v>
      </c>
      <c r="H2092" s="74" t="s">
        <v>45</v>
      </c>
      <c r="I2092" s="74" t="s">
        <v>53</v>
      </c>
      <c r="J2092" s="74" t="s">
        <v>54</v>
      </c>
    </row>
    <row r="2093" spans="1:10" s="569" customFormat="1" x14ac:dyDescent="0.2">
      <c r="A2093" s="556" t="s">
        <v>4609</v>
      </c>
      <c r="B2093" s="65"/>
      <c r="C2093" s="470" t="s">
        <v>4610</v>
      </c>
      <c r="D2093" s="470" t="s">
        <v>104</v>
      </c>
      <c r="E2093" s="387" t="s">
        <v>4611</v>
      </c>
      <c r="F2093" s="387" t="s">
        <v>4611</v>
      </c>
      <c r="G2093" s="387" t="s">
        <v>44</v>
      </c>
      <c r="H2093" s="568" t="s">
        <v>45</v>
      </c>
      <c r="I2093" s="387" t="s">
        <v>46</v>
      </c>
      <c r="J2093" s="387" t="s">
        <v>47</v>
      </c>
    </row>
    <row r="2094" spans="1:10" s="125" customFormat="1" x14ac:dyDescent="0.2">
      <c r="A2094" s="63"/>
      <c r="B2094" s="123"/>
      <c r="C2094" s="73" t="s">
        <v>4612</v>
      </c>
      <c r="D2094" s="91"/>
      <c r="E2094" s="85"/>
      <c r="F2094" s="85"/>
      <c r="G2094" s="58"/>
      <c r="H2094" s="57"/>
      <c r="I2094" s="58"/>
      <c r="J2094" s="85"/>
    </row>
    <row r="2095" spans="1:10" s="278" customFormat="1" x14ac:dyDescent="0.2">
      <c r="A2095" s="715" t="s">
        <v>4613</v>
      </c>
      <c r="B2095" s="80"/>
      <c r="C2095" s="254" t="s">
        <v>4614</v>
      </c>
      <c r="D2095" s="255"/>
      <c r="E2095" s="233" t="s">
        <v>991</v>
      </c>
      <c r="F2095" s="233" t="s">
        <v>991</v>
      </c>
      <c r="G2095" s="379" t="s">
        <v>92</v>
      </c>
      <c r="H2095" s="379" t="s">
        <v>45</v>
      </c>
      <c r="I2095" s="379" t="s">
        <v>46</v>
      </c>
      <c r="J2095" s="379" t="s">
        <v>47</v>
      </c>
    </row>
    <row r="2096" spans="1:10" s="128" customFormat="1" x14ac:dyDescent="0.2">
      <c r="A2096" s="716" t="s">
        <v>969</v>
      </c>
      <c r="B2096" s="80"/>
      <c r="C2096" s="254" t="s">
        <v>4614</v>
      </c>
      <c r="D2096" s="254"/>
      <c r="E2096" s="234" t="s">
        <v>968</v>
      </c>
      <c r="F2096" s="234" t="s">
        <v>968</v>
      </c>
      <c r="G2096" s="234" t="s">
        <v>92</v>
      </c>
      <c r="H2096" s="234" t="s">
        <v>45</v>
      </c>
      <c r="I2096" s="234" t="s">
        <v>46</v>
      </c>
      <c r="J2096" s="234" t="s">
        <v>47</v>
      </c>
    </row>
    <row r="2097" spans="1:10" s="125" customFormat="1" x14ac:dyDescent="0.2">
      <c r="A2097" s="721" t="s">
        <v>2334</v>
      </c>
      <c r="B2097" s="80"/>
      <c r="C2097" s="255" t="s">
        <v>4614</v>
      </c>
      <c r="D2097" s="255"/>
      <c r="E2097" s="234" t="s">
        <v>43</v>
      </c>
      <c r="F2097" s="234" t="s">
        <v>43</v>
      </c>
      <c r="G2097" s="234" t="s">
        <v>92</v>
      </c>
      <c r="H2097" s="234" t="s">
        <v>45</v>
      </c>
      <c r="I2097" s="234" t="s">
        <v>46</v>
      </c>
      <c r="J2097" s="234" t="s">
        <v>47</v>
      </c>
    </row>
    <row r="2098" spans="1:10" s="125" customFormat="1" x14ac:dyDescent="0.2">
      <c r="A2098" s="724" t="s">
        <v>2151</v>
      </c>
      <c r="B2098" s="80"/>
      <c r="C2098" s="253" t="s">
        <v>4614</v>
      </c>
      <c r="D2098" s="253"/>
      <c r="E2098" s="235" t="s">
        <v>2146</v>
      </c>
      <c r="F2098" s="235" t="s">
        <v>2146</v>
      </c>
      <c r="G2098" s="235" t="s">
        <v>92</v>
      </c>
      <c r="H2098" s="235" t="s">
        <v>45</v>
      </c>
      <c r="I2098" s="235" t="s">
        <v>46</v>
      </c>
      <c r="J2098" s="235" t="s">
        <v>47</v>
      </c>
    </row>
    <row r="2099" spans="1:10" s="125" customFormat="1" x14ac:dyDescent="0.2">
      <c r="A2099" s="716" t="s">
        <v>3050</v>
      </c>
      <c r="B2099" s="80"/>
      <c r="C2099" s="254" t="s">
        <v>4614</v>
      </c>
      <c r="D2099" s="255"/>
      <c r="E2099" s="233" t="s">
        <v>995</v>
      </c>
      <c r="F2099" s="233" t="s">
        <v>995</v>
      </c>
      <c r="G2099" s="233" t="s">
        <v>92</v>
      </c>
      <c r="H2099" s="233" t="s">
        <v>45</v>
      </c>
      <c r="I2099" s="233" t="s">
        <v>46</v>
      </c>
      <c r="J2099" s="233" t="s">
        <v>47</v>
      </c>
    </row>
    <row r="2100" spans="1:10" s="125" customFormat="1" x14ac:dyDescent="0.2">
      <c r="A2100" s="721" t="s">
        <v>4615</v>
      </c>
      <c r="B2100" s="80"/>
      <c r="C2100" s="255" t="s">
        <v>4614</v>
      </c>
      <c r="D2100" s="255"/>
      <c r="E2100" s="234" t="s">
        <v>442</v>
      </c>
      <c r="F2100" s="234" t="s">
        <v>442</v>
      </c>
      <c r="G2100" s="234" t="s">
        <v>92</v>
      </c>
      <c r="H2100" s="234" t="s">
        <v>45</v>
      </c>
      <c r="I2100" s="234" t="s">
        <v>46</v>
      </c>
      <c r="J2100" s="234" t="s">
        <v>47</v>
      </c>
    </row>
    <row r="2101" spans="1:10" s="125" customFormat="1" ht="16" x14ac:dyDescent="0.2">
      <c r="A2101" s="722" t="s">
        <v>1090</v>
      </c>
      <c r="B2101" s="80"/>
      <c r="C2101" s="253" t="s">
        <v>4614</v>
      </c>
      <c r="D2101" s="253"/>
      <c r="E2101" s="466" t="s">
        <v>474</v>
      </c>
      <c r="F2101" s="466" t="s">
        <v>474</v>
      </c>
      <c r="G2101" s="233" t="s">
        <v>92</v>
      </c>
      <c r="H2101" s="233" t="s">
        <v>45</v>
      </c>
      <c r="I2101" s="732" t="s">
        <v>46</v>
      </c>
      <c r="J2101" s="233" t="s">
        <v>47</v>
      </c>
    </row>
    <row r="2102" spans="1:10" s="125" customFormat="1" ht="16" x14ac:dyDescent="0.2">
      <c r="A2102" s="722" t="s">
        <v>1090</v>
      </c>
      <c r="B2102" s="80"/>
      <c r="C2102" s="253" t="s">
        <v>4614</v>
      </c>
      <c r="D2102" s="253"/>
      <c r="E2102" s="466" t="s">
        <v>4616</v>
      </c>
      <c r="F2102" s="466" t="s">
        <v>1143</v>
      </c>
      <c r="G2102" s="233" t="s">
        <v>92</v>
      </c>
      <c r="H2102" s="233" t="s">
        <v>45</v>
      </c>
      <c r="I2102" s="732" t="s">
        <v>46</v>
      </c>
      <c r="J2102" s="233" t="s">
        <v>47</v>
      </c>
    </row>
    <row r="2103" spans="1:10" s="125" customFormat="1" x14ac:dyDescent="0.2">
      <c r="A2103" s="721" t="s">
        <v>1485</v>
      </c>
      <c r="B2103" s="80"/>
      <c r="C2103" s="255" t="s">
        <v>4614</v>
      </c>
      <c r="D2103" s="255"/>
      <c r="E2103" s="234" t="s">
        <v>368</v>
      </c>
      <c r="F2103" s="234" t="s">
        <v>368</v>
      </c>
      <c r="G2103" s="234" t="s">
        <v>92</v>
      </c>
      <c r="H2103" s="234" t="s">
        <v>45</v>
      </c>
      <c r="I2103" s="234" t="s">
        <v>46</v>
      </c>
      <c r="J2103" s="234" t="s">
        <v>47</v>
      </c>
    </row>
    <row r="2104" spans="1:10" s="125" customFormat="1" x14ac:dyDescent="0.2">
      <c r="A2104" s="716" t="s">
        <v>1655</v>
      </c>
      <c r="B2104" s="80"/>
      <c r="C2104" s="255" t="s">
        <v>4614</v>
      </c>
      <c r="D2104" s="254"/>
      <c r="E2104" s="234" t="s">
        <v>849</v>
      </c>
      <c r="F2104" s="234" t="s">
        <v>849</v>
      </c>
      <c r="G2104" s="731" t="s">
        <v>92</v>
      </c>
      <c r="H2104" s="234" t="s">
        <v>45</v>
      </c>
      <c r="I2104" s="234" t="s">
        <v>46</v>
      </c>
      <c r="J2104" s="234" t="s">
        <v>47</v>
      </c>
    </row>
    <row r="2105" spans="1:10" s="278" customFormat="1" x14ac:dyDescent="0.2">
      <c r="A2105" s="716" t="s">
        <v>4617</v>
      </c>
      <c r="B2105" s="80"/>
      <c r="C2105" s="255" t="s">
        <v>4614</v>
      </c>
      <c r="D2105" s="255"/>
      <c r="E2105" s="234" t="s">
        <v>119</v>
      </c>
      <c r="F2105" s="234" t="s">
        <v>119</v>
      </c>
      <c r="G2105" s="234" t="s">
        <v>92</v>
      </c>
      <c r="H2105" s="234" t="s">
        <v>45</v>
      </c>
      <c r="I2105" s="234" t="s">
        <v>46</v>
      </c>
      <c r="J2105" s="234" t="s">
        <v>47</v>
      </c>
    </row>
    <row r="2106" spans="1:10" s="125" customFormat="1" x14ac:dyDescent="0.2">
      <c r="A2106" s="112" t="s">
        <v>4618</v>
      </c>
      <c r="B2106" s="80" t="s">
        <v>4619</v>
      </c>
      <c r="C2106" s="112" t="s">
        <v>4620</v>
      </c>
      <c r="D2106" s="113" t="s">
        <v>1676</v>
      </c>
      <c r="E2106" s="117" t="s">
        <v>4621</v>
      </c>
      <c r="F2106" s="117" t="s">
        <v>4621</v>
      </c>
      <c r="G2106" s="117" t="s">
        <v>44</v>
      </c>
      <c r="H2106" s="117" t="s">
        <v>45</v>
      </c>
      <c r="I2106" s="117" t="s">
        <v>46</v>
      </c>
      <c r="J2106" s="117" t="s">
        <v>47</v>
      </c>
    </row>
    <row r="2107" spans="1:10" s="125" customFormat="1" x14ac:dyDescent="0.2">
      <c r="A2107" s="80" t="s">
        <v>4622</v>
      </c>
      <c r="B2107" s="80"/>
      <c r="C2107" s="127" t="s">
        <v>4623</v>
      </c>
      <c r="D2107" s="72" t="s">
        <v>89</v>
      </c>
      <c r="E2107" s="252" t="s">
        <v>2123</v>
      </c>
      <c r="F2107" s="252" t="s">
        <v>2123</v>
      </c>
      <c r="G2107" s="252" t="s">
        <v>92</v>
      </c>
      <c r="H2107" s="469" t="s">
        <v>45</v>
      </c>
      <c r="I2107" s="252" t="s">
        <v>100</v>
      </c>
      <c r="J2107" s="252" t="s">
        <v>101</v>
      </c>
    </row>
    <row r="2108" spans="1:10" s="125" customFormat="1" x14ac:dyDescent="0.2">
      <c r="A2108" s="123" t="s">
        <v>4624</v>
      </c>
      <c r="B2108" s="123"/>
      <c r="C2108" s="124" t="s">
        <v>4625</v>
      </c>
      <c r="D2108" s="91" t="s">
        <v>89</v>
      </c>
      <c r="E2108" s="282" t="s">
        <v>998</v>
      </c>
      <c r="F2108" s="282" t="s">
        <v>999</v>
      </c>
      <c r="G2108" s="282" t="s">
        <v>531</v>
      </c>
      <c r="H2108" s="473" t="s">
        <v>45</v>
      </c>
      <c r="I2108" s="282" t="s">
        <v>53</v>
      </c>
      <c r="J2108" s="282" t="s">
        <v>54</v>
      </c>
    </row>
    <row r="2109" spans="1:10" s="125" customFormat="1" x14ac:dyDescent="0.2">
      <c r="A2109" s="80" t="s">
        <v>4626</v>
      </c>
      <c r="B2109" s="80"/>
      <c r="C2109" s="127" t="s">
        <v>4625</v>
      </c>
      <c r="D2109" s="72" t="s">
        <v>89</v>
      </c>
      <c r="E2109" s="252" t="s">
        <v>998</v>
      </c>
      <c r="F2109" s="252" t="s">
        <v>2674</v>
      </c>
      <c r="G2109" s="252" t="s">
        <v>531</v>
      </c>
      <c r="H2109" s="469" t="s">
        <v>45</v>
      </c>
      <c r="I2109" s="252" t="s">
        <v>745</v>
      </c>
      <c r="J2109" s="252" t="s">
        <v>746</v>
      </c>
    </row>
    <row r="2110" spans="1:10" s="125" customFormat="1" x14ac:dyDescent="0.2">
      <c r="A2110" s="80"/>
      <c r="B2110" s="80"/>
      <c r="C2110" s="127" t="s">
        <v>4627</v>
      </c>
      <c r="D2110" s="72" t="s">
        <v>89</v>
      </c>
      <c r="E2110" s="252" t="s">
        <v>675</v>
      </c>
      <c r="F2110" s="252" t="s">
        <v>676</v>
      </c>
      <c r="G2110" s="252" t="s">
        <v>92</v>
      </c>
      <c r="H2110" s="469" t="s">
        <v>45</v>
      </c>
      <c r="I2110" s="252" t="s">
        <v>53</v>
      </c>
      <c r="J2110" s="252" t="s">
        <v>282</v>
      </c>
    </row>
    <row r="2111" spans="1:10" s="125" customFormat="1" ht="16" x14ac:dyDescent="0.2">
      <c r="A2111" s="453" t="s">
        <v>4628</v>
      </c>
      <c r="B2111" s="80" t="s">
        <v>4629</v>
      </c>
      <c r="C2111" s="548" t="s">
        <v>4630</v>
      </c>
      <c r="D2111" s="548" t="s">
        <v>108</v>
      </c>
      <c r="E2111" s="279" t="s">
        <v>4631</v>
      </c>
      <c r="F2111" s="279" t="s">
        <v>4632</v>
      </c>
      <c r="G2111" s="549" t="s">
        <v>44</v>
      </c>
      <c r="H2111" s="549" t="s">
        <v>45</v>
      </c>
      <c r="I2111" s="560" t="s">
        <v>67</v>
      </c>
      <c r="J2111" s="549" t="s">
        <v>268</v>
      </c>
    </row>
    <row r="2112" spans="1:10" s="125" customFormat="1" ht="16" x14ac:dyDescent="0.2">
      <c r="A2112" s="205" t="s">
        <v>4633</v>
      </c>
      <c r="B2112" s="80" t="s">
        <v>4634</v>
      </c>
      <c r="C2112" s="206" t="s">
        <v>4630</v>
      </c>
      <c r="D2112" s="206" t="s">
        <v>108</v>
      </c>
      <c r="E2112" s="207" t="s">
        <v>4631</v>
      </c>
      <c r="F2112" s="207" t="s">
        <v>4631</v>
      </c>
      <c r="G2112" s="131" t="s">
        <v>44</v>
      </c>
      <c r="H2112" s="131" t="s">
        <v>45</v>
      </c>
      <c r="I2112" s="207" t="s">
        <v>46</v>
      </c>
      <c r="J2112" s="131" t="s">
        <v>47</v>
      </c>
    </row>
    <row r="2113" spans="1:10" s="125" customFormat="1" ht="16" x14ac:dyDescent="0.2">
      <c r="A2113" s="205" t="s">
        <v>4635</v>
      </c>
      <c r="B2113" s="80"/>
      <c r="C2113" s="206" t="s">
        <v>4636</v>
      </c>
      <c r="D2113" s="206" t="s">
        <v>108</v>
      </c>
      <c r="E2113" s="207" t="s">
        <v>2781</v>
      </c>
      <c r="F2113" s="207" t="s">
        <v>2781</v>
      </c>
      <c r="G2113" s="131" t="s">
        <v>44</v>
      </c>
      <c r="H2113" s="131" t="s">
        <v>45</v>
      </c>
      <c r="I2113" s="207" t="s">
        <v>46</v>
      </c>
      <c r="J2113" s="131" t="s">
        <v>47</v>
      </c>
    </row>
    <row r="2114" spans="1:10" s="125" customFormat="1" x14ac:dyDescent="0.2">
      <c r="A2114" s="84" t="s">
        <v>4637</v>
      </c>
      <c r="B2114" s="80" t="s">
        <v>4638</v>
      </c>
      <c r="C2114" s="73" t="s">
        <v>4639</v>
      </c>
      <c r="D2114" s="73" t="s">
        <v>822</v>
      </c>
      <c r="E2114" s="74" t="s">
        <v>171</v>
      </c>
      <c r="F2114" s="74" t="s">
        <v>556</v>
      </c>
      <c r="G2114" s="74" t="s">
        <v>44</v>
      </c>
      <c r="H2114" s="74" t="s">
        <v>45</v>
      </c>
      <c r="I2114" s="74" t="s">
        <v>67</v>
      </c>
      <c r="J2114" s="74" t="s">
        <v>68</v>
      </c>
    </row>
    <row r="2115" spans="1:10" s="125" customFormat="1" x14ac:dyDescent="0.2">
      <c r="A2115" s="84" t="s">
        <v>4640</v>
      </c>
      <c r="B2115" s="80">
        <v>177646</v>
      </c>
      <c r="C2115" s="91" t="s">
        <v>4641</v>
      </c>
      <c r="D2115" s="91" t="s">
        <v>405</v>
      </c>
      <c r="E2115" s="85" t="s">
        <v>1143</v>
      </c>
      <c r="F2115" s="85" t="s">
        <v>3341</v>
      </c>
      <c r="G2115" s="85" t="s">
        <v>44</v>
      </c>
      <c r="H2115" s="343" t="s">
        <v>45</v>
      </c>
      <c r="I2115" s="85" t="s">
        <v>53</v>
      </c>
      <c r="J2115" s="85" t="s">
        <v>54</v>
      </c>
    </row>
    <row r="2116" spans="1:10" s="278" customFormat="1" x14ac:dyDescent="0.2">
      <c r="A2116" s="66" t="s">
        <v>4642</v>
      </c>
      <c r="B2116" s="80"/>
      <c r="C2116" s="72" t="s">
        <v>4643</v>
      </c>
      <c r="D2116" s="72" t="s">
        <v>405</v>
      </c>
      <c r="E2116" s="61" t="s">
        <v>439</v>
      </c>
      <c r="F2116" s="61" t="s">
        <v>439</v>
      </c>
      <c r="G2116" s="61" t="s">
        <v>92</v>
      </c>
      <c r="H2116" s="108" t="s">
        <v>45</v>
      </c>
      <c r="I2116" s="61" t="s">
        <v>46</v>
      </c>
      <c r="J2116" s="61" t="s">
        <v>47</v>
      </c>
    </row>
    <row r="2117" spans="1:10" s="125" customFormat="1" x14ac:dyDescent="0.2">
      <c r="A2117" s="80" t="s">
        <v>4644</v>
      </c>
      <c r="B2117" s="80"/>
      <c r="C2117" s="127" t="s">
        <v>4645</v>
      </c>
      <c r="D2117" s="127" t="s">
        <v>1431</v>
      </c>
      <c r="E2117" s="61" t="s">
        <v>1432</v>
      </c>
      <c r="F2117" s="61" t="s">
        <v>133</v>
      </c>
      <c r="G2117" s="61" t="s">
        <v>92</v>
      </c>
      <c r="H2117" s="108" t="s">
        <v>80</v>
      </c>
      <c r="I2117" s="61" t="s">
        <v>173</v>
      </c>
      <c r="J2117" s="61" t="s">
        <v>82</v>
      </c>
    </row>
    <row r="2118" spans="1:10" s="278" customFormat="1" x14ac:dyDescent="0.2">
      <c r="A2118" s="80" t="s">
        <v>4646</v>
      </c>
      <c r="B2118" s="80"/>
      <c r="C2118" s="127" t="s">
        <v>4645</v>
      </c>
      <c r="D2118" s="127" t="s">
        <v>1431</v>
      </c>
      <c r="E2118" s="61" t="s">
        <v>1432</v>
      </c>
      <c r="F2118" s="61" t="s">
        <v>133</v>
      </c>
      <c r="G2118" s="61" t="s">
        <v>92</v>
      </c>
      <c r="H2118" s="108" t="s">
        <v>80</v>
      </c>
      <c r="I2118" s="61" t="s">
        <v>173</v>
      </c>
      <c r="J2118" s="61" t="s">
        <v>245</v>
      </c>
    </row>
    <row r="2119" spans="1:10" s="125" customFormat="1" x14ac:dyDescent="0.2">
      <c r="A2119" s="80" t="s">
        <v>4647</v>
      </c>
      <c r="B2119" s="80"/>
      <c r="C2119" s="127" t="s">
        <v>4645</v>
      </c>
      <c r="D2119" s="127" t="s">
        <v>1431</v>
      </c>
      <c r="E2119" s="61" t="s">
        <v>1432</v>
      </c>
      <c r="F2119" s="61" t="s">
        <v>132</v>
      </c>
      <c r="G2119" s="61" t="s">
        <v>92</v>
      </c>
      <c r="H2119" s="108" t="s">
        <v>80</v>
      </c>
      <c r="I2119" s="61" t="s">
        <v>173</v>
      </c>
      <c r="J2119" s="61" t="s">
        <v>174</v>
      </c>
    </row>
    <row r="2120" spans="1:10" s="125" customFormat="1" x14ac:dyDescent="0.2">
      <c r="A2120" s="80" t="s">
        <v>4648</v>
      </c>
      <c r="B2120" s="80"/>
      <c r="C2120" s="127" t="s">
        <v>4649</v>
      </c>
      <c r="D2120" s="127" t="s">
        <v>1431</v>
      </c>
      <c r="E2120" s="61" t="s">
        <v>1432</v>
      </c>
      <c r="F2120" s="61" t="s">
        <v>132</v>
      </c>
      <c r="G2120" s="196" t="s">
        <v>92</v>
      </c>
      <c r="H2120" s="61" t="s">
        <v>172</v>
      </c>
      <c r="I2120" s="196" t="s">
        <v>173</v>
      </c>
      <c r="J2120" s="196" t="s">
        <v>174</v>
      </c>
    </row>
    <row r="2121" spans="1:10" s="125" customFormat="1" x14ac:dyDescent="0.2">
      <c r="A2121" s="112" t="s">
        <v>4613</v>
      </c>
      <c r="B2121" s="80" t="s">
        <v>4650</v>
      </c>
      <c r="C2121" s="112" t="s">
        <v>4651</v>
      </c>
      <c r="D2121" s="113" t="s">
        <v>1676</v>
      </c>
      <c r="E2121" s="117" t="s">
        <v>991</v>
      </c>
      <c r="F2121" s="117" t="s">
        <v>991</v>
      </c>
      <c r="G2121" s="467" t="s">
        <v>44</v>
      </c>
      <c r="H2121" s="467" t="s">
        <v>45</v>
      </c>
      <c r="I2121" s="467" t="s">
        <v>46</v>
      </c>
      <c r="J2121" s="467" t="s">
        <v>47</v>
      </c>
    </row>
    <row r="2122" spans="1:10" s="278" customFormat="1" x14ac:dyDescent="0.2">
      <c r="A2122" s="64" t="s">
        <v>4652</v>
      </c>
      <c r="B2122" s="80" t="s">
        <v>4653</v>
      </c>
      <c r="C2122" s="73" t="s">
        <v>4654</v>
      </c>
      <c r="D2122" s="73" t="s">
        <v>1676</v>
      </c>
      <c r="E2122" s="74" t="s">
        <v>1276</v>
      </c>
      <c r="F2122" s="74" t="s">
        <v>1277</v>
      </c>
      <c r="G2122" s="74" t="s">
        <v>44</v>
      </c>
      <c r="H2122" s="74" t="s">
        <v>45</v>
      </c>
      <c r="I2122" s="74" t="s">
        <v>53</v>
      </c>
      <c r="J2122" s="74" t="s">
        <v>54</v>
      </c>
    </row>
    <row r="2123" spans="1:10" s="128" customFormat="1" x14ac:dyDescent="0.2">
      <c r="A2123" s="63" t="s">
        <v>4655</v>
      </c>
      <c r="B2123" s="80" t="s">
        <v>4656</v>
      </c>
      <c r="C2123" s="73" t="s">
        <v>4654</v>
      </c>
      <c r="D2123" s="73" t="s">
        <v>1676</v>
      </c>
      <c r="E2123" s="74" t="s">
        <v>1276</v>
      </c>
      <c r="F2123" s="74" t="s">
        <v>1276</v>
      </c>
      <c r="G2123" s="74" t="s">
        <v>44</v>
      </c>
      <c r="H2123" s="74" t="s">
        <v>45</v>
      </c>
      <c r="I2123" s="74" t="s">
        <v>46</v>
      </c>
      <c r="J2123" s="74" t="s">
        <v>47</v>
      </c>
    </row>
    <row r="2124" spans="1:10" s="278" customFormat="1" x14ac:dyDescent="0.2">
      <c r="A2124" s="63" t="s">
        <v>4657</v>
      </c>
      <c r="B2124" s="80" t="s">
        <v>4658</v>
      </c>
      <c r="C2124" s="73" t="s">
        <v>4654</v>
      </c>
      <c r="D2124" s="73" t="s">
        <v>1676</v>
      </c>
      <c r="E2124" s="74" t="s">
        <v>1276</v>
      </c>
      <c r="F2124" s="74" t="s">
        <v>1277</v>
      </c>
      <c r="G2124" s="74" t="s">
        <v>44</v>
      </c>
      <c r="H2124" s="74" t="s">
        <v>45</v>
      </c>
      <c r="I2124" s="74" t="s">
        <v>53</v>
      </c>
      <c r="J2124" s="74" t="s">
        <v>62</v>
      </c>
    </row>
    <row r="2125" spans="1:10" s="125" customFormat="1" x14ac:dyDescent="0.2">
      <c r="A2125" s="63" t="s">
        <v>4659</v>
      </c>
      <c r="B2125" s="80" t="s">
        <v>4660</v>
      </c>
      <c r="C2125" s="73" t="s">
        <v>4661</v>
      </c>
      <c r="D2125" s="73" t="s">
        <v>1676</v>
      </c>
      <c r="E2125" s="74" t="s">
        <v>4662</v>
      </c>
      <c r="F2125" s="74" t="s">
        <v>4663</v>
      </c>
      <c r="G2125" s="74" t="s">
        <v>44</v>
      </c>
      <c r="H2125" s="74" t="s">
        <v>45</v>
      </c>
      <c r="I2125" s="74" t="s">
        <v>53</v>
      </c>
      <c r="J2125" s="74" t="s">
        <v>54</v>
      </c>
    </row>
    <row r="2126" spans="1:10" s="278" customFormat="1" x14ac:dyDescent="0.2">
      <c r="A2126" s="63" t="s">
        <v>4664</v>
      </c>
      <c r="B2126" s="80" t="s">
        <v>4665</v>
      </c>
      <c r="C2126" s="73" t="s">
        <v>4661</v>
      </c>
      <c r="D2126" s="73" t="s">
        <v>1676</v>
      </c>
      <c r="E2126" s="74" t="s">
        <v>4662</v>
      </c>
      <c r="F2126" s="74" t="s">
        <v>4662</v>
      </c>
      <c r="G2126" s="74" t="s">
        <v>44</v>
      </c>
      <c r="H2126" s="74" t="s">
        <v>45</v>
      </c>
      <c r="I2126" s="74" t="s">
        <v>46</v>
      </c>
      <c r="J2126" s="74" t="s">
        <v>47</v>
      </c>
    </row>
    <row r="2127" spans="1:10" s="125" customFormat="1" x14ac:dyDescent="0.2">
      <c r="A2127" s="63" t="s">
        <v>4666</v>
      </c>
      <c r="B2127" s="80" t="s">
        <v>4667</v>
      </c>
      <c r="C2127" s="73" t="s">
        <v>4661</v>
      </c>
      <c r="D2127" s="73" t="s">
        <v>1676</v>
      </c>
      <c r="E2127" s="74" t="s">
        <v>4662</v>
      </c>
      <c r="F2127" s="74" t="s">
        <v>4663</v>
      </c>
      <c r="G2127" s="74" t="s">
        <v>44</v>
      </c>
      <c r="H2127" s="74" t="s">
        <v>45</v>
      </c>
      <c r="I2127" s="74" t="s">
        <v>53</v>
      </c>
      <c r="J2127" s="74" t="s">
        <v>62</v>
      </c>
    </row>
    <row r="2128" spans="1:10" s="125" customFormat="1" x14ac:dyDescent="0.2">
      <c r="A2128" s="505" t="s">
        <v>4668</v>
      </c>
      <c r="B2128" s="123"/>
      <c r="C2128" s="91" t="s">
        <v>4669</v>
      </c>
      <c r="D2128" s="91" t="s">
        <v>3928</v>
      </c>
      <c r="E2128" s="85" t="s">
        <v>646</v>
      </c>
      <c r="F2128" s="85" t="s">
        <v>4528</v>
      </c>
      <c r="G2128" s="85" t="s">
        <v>44</v>
      </c>
      <c r="H2128" s="343" t="s">
        <v>45</v>
      </c>
      <c r="I2128" s="85" t="s">
        <v>53</v>
      </c>
      <c r="J2128" s="85" t="s">
        <v>54</v>
      </c>
    </row>
    <row r="2129" spans="1:10" s="125" customFormat="1" x14ac:dyDescent="0.2">
      <c r="A2129" s="505" t="s">
        <v>4670</v>
      </c>
      <c r="B2129" s="123"/>
      <c r="C2129" s="91" t="s">
        <v>4671</v>
      </c>
      <c r="D2129" s="91" t="s">
        <v>3928</v>
      </c>
      <c r="E2129" s="85" t="s">
        <v>250</v>
      </c>
      <c r="F2129" s="85" t="s">
        <v>1884</v>
      </c>
      <c r="G2129" s="85" t="s">
        <v>44</v>
      </c>
      <c r="H2129" s="343" t="s">
        <v>45</v>
      </c>
      <c r="I2129" s="85" t="s">
        <v>46</v>
      </c>
      <c r="J2129" s="85" t="s">
        <v>47</v>
      </c>
    </row>
    <row r="2130" spans="1:10" s="128" customFormat="1" x14ac:dyDescent="0.2">
      <c r="A2130" s="63" t="s">
        <v>4672</v>
      </c>
      <c r="B2130" s="80"/>
      <c r="C2130" s="71" t="s">
        <v>4671</v>
      </c>
      <c r="D2130" s="71" t="s">
        <v>3928</v>
      </c>
      <c r="E2130" s="58" t="s">
        <v>250</v>
      </c>
      <c r="F2130" s="58" t="s">
        <v>4673</v>
      </c>
      <c r="G2130" s="58" t="s">
        <v>44</v>
      </c>
      <c r="H2130" s="57" t="s">
        <v>45</v>
      </c>
      <c r="I2130" s="58" t="s">
        <v>53</v>
      </c>
      <c r="J2130" s="58" t="s">
        <v>282</v>
      </c>
    </row>
    <row r="2131" spans="1:10" s="125" customFormat="1" x14ac:dyDescent="0.2">
      <c r="A2131" s="505" t="s">
        <v>4674</v>
      </c>
      <c r="B2131" s="80"/>
      <c r="C2131" s="727" t="s">
        <v>4671</v>
      </c>
      <c r="D2131" s="91" t="s">
        <v>3928</v>
      </c>
      <c r="E2131" s="85" t="s">
        <v>1884</v>
      </c>
      <c r="F2131" s="85" t="s">
        <v>1884</v>
      </c>
      <c r="G2131" s="85" t="s">
        <v>44</v>
      </c>
      <c r="H2131" s="343" t="s">
        <v>253</v>
      </c>
      <c r="I2131" s="85" t="s">
        <v>254</v>
      </c>
      <c r="J2131" s="85" t="s">
        <v>255</v>
      </c>
    </row>
    <row r="2132" spans="1:10" s="128" customFormat="1" x14ac:dyDescent="0.2">
      <c r="A2132" s="63" t="s">
        <v>4675</v>
      </c>
      <c r="B2132" s="67"/>
      <c r="C2132" s="71" t="s">
        <v>4676</v>
      </c>
      <c r="D2132" s="71" t="s">
        <v>89</v>
      </c>
      <c r="E2132" s="58" t="s">
        <v>3668</v>
      </c>
      <c r="F2132" s="58" t="s">
        <v>4677</v>
      </c>
      <c r="G2132" s="58" t="s">
        <v>92</v>
      </c>
      <c r="H2132" s="57" t="s">
        <v>45</v>
      </c>
      <c r="I2132" s="58" t="s">
        <v>745</v>
      </c>
      <c r="J2132" s="58" t="s">
        <v>746</v>
      </c>
    </row>
    <row r="2133" spans="1:10" s="125" customFormat="1" x14ac:dyDescent="0.2">
      <c r="A2133" s="184" t="s">
        <v>4678</v>
      </c>
      <c r="B2133" s="80"/>
      <c r="C2133" s="72" t="s">
        <v>4679</v>
      </c>
      <c r="D2133" s="72" t="s">
        <v>128</v>
      </c>
      <c r="E2133" s="61" t="s">
        <v>553</v>
      </c>
      <c r="F2133" s="61" t="s">
        <v>2314</v>
      </c>
      <c r="G2133" s="61" t="s">
        <v>44</v>
      </c>
      <c r="H2133" s="108" t="s">
        <v>45</v>
      </c>
      <c r="I2133" s="61" t="s">
        <v>67</v>
      </c>
      <c r="J2133" s="61" t="s">
        <v>68</v>
      </c>
    </row>
    <row r="2134" spans="1:10" s="125" customFormat="1" x14ac:dyDescent="0.2">
      <c r="A2134" s="184" t="s">
        <v>4680</v>
      </c>
      <c r="B2134" s="80"/>
      <c r="C2134" s="72" t="s">
        <v>4679</v>
      </c>
      <c r="D2134" s="72" t="s">
        <v>128</v>
      </c>
      <c r="E2134" s="61" t="s">
        <v>553</v>
      </c>
      <c r="F2134" s="61" t="s">
        <v>2314</v>
      </c>
      <c r="G2134" s="61" t="s">
        <v>44</v>
      </c>
      <c r="H2134" s="108" t="s">
        <v>45</v>
      </c>
      <c r="I2134" s="61" t="s">
        <v>67</v>
      </c>
      <c r="J2134" s="61" t="s">
        <v>268</v>
      </c>
    </row>
    <row r="2135" spans="1:10" s="125" customFormat="1" x14ac:dyDescent="0.2">
      <c r="A2135" s="63" t="s">
        <v>4681</v>
      </c>
      <c r="B2135" s="67"/>
      <c r="C2135" s="71" t="s">
        <v>4679</v>
      </c>
      <c r="D2135" s="71" t="s">
        <v>128</v>
      </c>
      <c r="E2135" s="58" t="s">
        <v>553</v>
      </c>
      <c r="F2135" s="58" t="s">
        <v>553</v>
      </c>
      <c r="G2135" s="58" t="s">
        <v>44</v>
      </c>
      <c r="H2135" s="57" t="s">
        <v>45</v>
      </c>
      <c r="I2135" s="58" t="s">
        <v>46</v>
      </c>
      <c r="J2135" s="58" t="s">
        <v>47</v>
      </c>
    </row>
    <row r="2136" spans="1:10" s="278" customFormat="1" x14ac:dyDescent="0.2">
      <c r="A2136" s="63" t="s">
        <v>4682</v>
      </c>
      <c r="B2136" s="67"/>
      <c r="C2136" s="71" t="s">
        <v>4683</v>
      </c>
      <c r="D2136" s="71" t="s">
        <v>128</v>
      </c>
      <c r="E2136" s="58" t="s">
        <v>171</v>
      </c>
      <c r="F2136" s="58" t="s">
        <v>171</v>
      </c>
      <c r="G2136" s="58" t="s">
        <v>44</v>
      </c>
      <c r="H2136" s="57" t="s">
        <v>45</v>
      </c>
      <c r="I2136" s="58" t="s">
        <v>46</v>
      </c>
      <c r="J2136" s="58" t="s">
        <v>47</v>
      </c>
    </row>
    <row r="2137" spans="1:10" s="278" customFormat="1" ht="16" x14ac:dyDescent="0.2">
      <c r="A2137" s="453" t="s">
        <v>4684</v>
      </c>
      <c r="B2137" s="80" t="s">
        <v>4685</v>
      </c>
      <c r="C2137" s="548" t="s">
        <v>4686</v>
      </c>
      <c r="D2137" s="548" t="s">
        <v>108</v>
      </c>
      <c r="E2137" s="279" t="s">
        <v>4631</v>
      </c>
      <c r="F2137" s="279" t="s">
        <v>4632</v>
      </c>
      <c r="G2137" s="549" t="s">
        <v>44</v>
      </c>
      <c r="H2137" s="549" t="s">
        <v>45</v>
      </c>
      <c r="I2137" s="560" t="s">
        <v>67</v>
      </c>
      <c r="J2137" s="549" t="s">
        <v>268</v>
      </c>
    </row>
    <row r="2138" spans="1:10" s="125" customFormat="1" ht="16" x14ac:dyDescent="0.2">
      <c r="A2138" s="205" t="s">
        <v>4687</v>
      </c>
      <c r="B2138" s="80" t="s">
        <v>4688</v>
      </c>
      <c r="C2138" s="206" t="s">
        <v>4686</v>
      </c>
      <c r="D2138" s="206" t="s">
        <v>108</v>
      </c>
      <c r="E2138" s="207" t="s">
        <v>4631</v>
      </c>
      <c r="F2138" s="207" t="s">
        <v>4631</v>
      </c>
      <c r="G2138" s="131" t="s">
        <v>44</v>
      </c>
      <c r="H2138" s="131" t="s">
        <v>45</v>
      </c>
      <c r="I2138" s="207" t="s">
        <v>46</v>
      </c>
      <c r="J2138" s="131" t="s">
        <v>47</v>
      </c>
    </row>
    <row r="2139" spans="1:10" s="125" customFormat="1" ht="16" x14ac:dyDescent="0.2">
      <c r="A2139" s="205" t="s">
        <v>4689</v>
      </c>
      <c r="B2139" s="80" t="s">
        <v>4690</v>
      </c>
      <c r="C2139" s="206" t="s">
        <v>4691</v>
      </c>
      <c r="D2139" s="206" t="s">
        <v>108</v>
      </c>
      <c r="E2139" s="58" t="s">
        <v>2781</v>
      </c>
      <c r="F2139" s="58" t="s">
        <v>2781</v>
      </c>
      <c r="G2139" s="131" t="s">
        <v>44</v>
      </c>
      <c r="H2139" s="131" t="s">
        <v>45</v>
      </c>
      <c r="I2139" s="207" t="s">
        <v>46</v>
      </c>
      <c r="J2139" s="131" t="s">
        <v>47</v>
      </c>
    </row>
    <row r="2140" spans="1:10" s="125" customFormat="1" x14ac:dyDescent="0.2">
      <c r="A2140" s="453" t="s">
        <v>4692</v>
      </c>
      <c r="B2140" s="123"/>
      <c r="C2140" s="91" t="s">
        <v>4693</v>
      </c>
      <c r="D2140" s="91" t="s">
        <v>89</v>
      </c>
      <c r="E2140" s="85" t="s">
        <v>132</v>
      </c>
      <c r="F2140" s="85" t="s">
        <v>742</v>
      </c>
      <c r="G2140" s="282" t="s">
        <v>531</v>
      </c>
      <c r="H2140" s="473" t="s">
        <v>253</v>
      </c>
      <c r="I2140" s="85" t="s">
        <v>53</v>
      </c>
      <c r="J2140" s="282" t="s">
        <v>54</v>
      </c>
    </row>
    <row r="2141" spans="1:10" s="125" customFormat="1" x14ac:dyDescent="0.2">
      <c r="A2141" s="453" t="s">
        <v>4694</v>
      </c>
      <c r="B2141" s="123"/>
      <c r="C2141" s="91" t="s">
        <v>4693</v>
      </c>
      <c r="D2141" s="91" t="s">
        <v>89</v>
      </c>
      <c r="E2141" s="85" t="s">
        <v>132</v>
      </c>
      <c r="F2141" s="85" t="s">
        <v>744</v>
      </c>
      <c r="G2141" s="282" t="s">
        <v>92</v>
      </c>
      <c r="H2141" s="473" t="s">
        <v>253</v>
      </c>
      <c r="I2141" s="85" t="s">
        <v>745</v>
      </c>
      <c r="J2141" s="282" t="s">
        <v>746</v>
      </c>
    </row>
    <row r="2142" spans="1:10" s="278" customFormat="1" x14ac:dyDescent="0.2">
      <c r="A2142" s="454" t="s">
        <v>4695</v>
      </c>
      <c r="B2142" s="80"/>
      <c r="C2142" s="72" t="s">
        <v>4696</v>
      </c>
      <c r="D2142" s="72" t="s">
        <v>89</v>
      </c>
      <c r="E2142" s="61" t="s">
        <v>1013</v>
      </c>
      <c r="F2142" s="61" t="s">
        <v>1013</v>
      </c>
      <c r="G2142" s="252" t="s">
        <v>92</v>
      </c>
      <c r="H2142" s="469" t="s">
        <v>45</v>
      </c>
      <c r="I2142" s="61" t="s">
        <v>100</v>
      </c>
      <c r="J2142" s="252" t="s">
        <v>101</v>
      </c>
    </row>
    <row r="2143" spans="1:10" s="125" customFormat="1" x14ac:dyDescent="0.2">
      <c r="A2143" s="199" t="s">
        <v>4697</v>
      </c>
      <c r="B2143" s="80"/>
      <c r="C2143" s="204" t="s">
        <v>4698</v>
      </c>
      <c r="D2143" s="204" t="s">
        <v>540</v>
      </c>
      <c r="E2143" s="130" t="s">
        <v>947</v>
      </c>
      <c r="F2143" s="130" t="s">
        <v>947</v>
      </c>
      <c r="G2143" s="130" t="s">
        <v>44</v>
      </c>
      <c r="H2143" s="218" t="s">
        <v>253</v>
      </c>
      <c r="I2143" s="130" t="s">
        <v>254</v>
      </c>
      <c r="J2143" s="130" t="s">
        <v>255</v>
      </c>
    </row>
    <row r="2144" spans="1:10" s="125" customFormat="1" x14ac:dyDescent="0.2">
      <c r="A2144" s="224" t="s">
        <v>4699</v>
      </c>
      <c r="B2144" s="80"/>
      <c r="C2144" s="262" t="s">
        <v>4698</v>
      </c>
      <c r="D2144" s="262" t="s">
        <v>540</v>
      </c>
      <c r="E2144" s="196" t="s">
        <v>947</v>
      </c>
      <c r="F2144" s="196" t="s">
        <v>947</v>
      </c>
      <c r="G2144" s="196" t="s">
        <v>44</v>
      </c>
      <c r="H2144" s="238" t="s">
        <v>253</v>
      </c>
      <c r="I2144" s="196" t="s">
        <v>254</v>
      </c>
      <c r="J2144" s="196" t="s">
        <v>255</v>
      </c>
    </row>
    <row r="2145" spans="1:10" s="125" customFormat="1" x14ac:dyDescent="0.2">
      <c r="A2145" s="303" t="s">
        <v>4700</v>
      </c>
      <c r="B2145" s="80"/>
      <c r="C2145" s="303" t="s">
        <v>4701</v>
      </c>
      <c r="D2145" s="262" t="s">
        <v>540</v>
      </c>
      <c r="E2145" s="196" t="s">
        <v>947</v>
      </c>
      <c r="F2145" s="196" t="s">
        <v>947</v>
      </c>
      <c r="G2145" s="196" t="s">
        <v>92</v>
      </c>
      <c r="H2145" s="61" t="s">
        <v>172</v>
      </c>
      <c r="I2145" s="196" t="s">
        <v>173</v>
      </c>
      <c r="J2145" s="196" t="s">
        <v>174</v>
      </c>
    </row>
    <row r="2146" spans="1:10" s="125" customFormat="1" x14ac:dyDescent="0.2">
      <c r="A2146" s="165" t="s">
        <v>4702</v>
      </c>
      <c r="B2146" s="80" t="s">
        <v>4703</v>
      </c>
      <c r="C2146" s="158" t="s">
        <v>4704</v>
      </c>
      <c r="D2146" s="158" t="s">
        <v>350</v>
      </c>
      <c r="E2146" s="157" t="s">
        <v>4705</v>
      </c>
      <c r="F2146" s="157" t="s">
        <v>4705</v>
      </c>
      <c r="G2146" s="157" t="s">
        <v>92</v>
      </c>
      <c r="H2146" s="391" t="s">
        <v>45</v>
      </c>
      <c r="I2146" s="157" t="s">
        <v>46</v>
      </c>
      <c r="J2146" s="157" t="s">
        <v>47</v>
      </c>
    </row>
    <row r="2147" spans="1:10" s="128" customFormat="1" x14ac:dyDescent="0.2">
      <c r="A2147" s="84" t="s">
        <v>4706</v>
      </c>
      <c r="B2147" s="80" t="s">
        <v>4707</v>
      </c>
      <c r="C2147" s="73" t="s">
        <v>4708</v>
      </c>
      <c r="D2147" s="73" t="s">
        <v>350</v>
      </c>
      <c r="E2147" s="74" t="s">
        <v>1047</v>
      </c>
      <c r="F2147" s="74" t="s">
        <v>1047</v>
      </c>
      <c r="G2147" s="74" t="s">
        <v>44</v>
      </c>
      <c r="H2147" s="74" t="s">
        <v>45</v>
      </c>
      <c r="I2147" s="74" t="s">
        <v>46</v>
      </c>
      <c r="J2147" s="74" t="s">
        <v>47</v>
      </c>
    </row>
    <row r="2148" spans="1:10" s="278" customFormat="1" x14ac:dyDescent="0.2">
      <c r="A2148" s="303" t="s">
        <v>4709</v>
      </c>
      <c r="B2148" s="80"/>
      <c r="C2148" s="303" t="s">
        <v>4710</v>
      </c>
      <c r="D2148" s="72" t="s">
        <v>350</v>
      </c>
      <c r="E2148" s="185" t="s">
        <v>2212</v>
      </c>
      <c r="F2148" s="61" t="s">
        <v>4711</v>
      </c>
      <c r="G2148" s="185" t="s">
        <v>44</v>
      </c>
      <c r="H2148" s="108" t="s">
        <v>45</v>
      </c>
      <c r="I2148" s="185" t="s">
        <v>1348</v>
      </c>
      <c r="J2148" s="61" t="s">
        <v>54</v>
      </c>
    </row>
    <row r="2149" spans="1:10" s="125" customFormat="1" x14ac:dyDescent="0.2">
      <c r="A2149" s="297" t="s">
        <v>4712</v>
      </c>
      <c r="B2149" s="80"/>
      <c r="C2149" s="297" t="s">
        <v>4710</v>
      </c>
      <c r="D2149" s="312" t="s">
        <v>350</v>
      </c>
      <c r="E2149" s="298" t="s">
        <v>2212</v>
      </c>
      <c r="F2149" s="298" t="s">
        <v>2212</v>
      </c>
      <c r="G2149" s="298" t="s">
        <v>44</v>
      </c>
      <c r="H2149" s="313" t="s">
        <v>45</v>
      </c>
      <c r="I2149" s="298" t="s">
        <v>254</v>
      </c>
      <c r="J2149" s="294" t="s">
        <v>47</v>
      </c>
    </row>
    <row r="2150" spans="1:10" s="125" customFormat="1" x14ac:dyDescent="0.2">
      <c r="A2150" s="303" t="s">
        <v>4713</v>
      </c>
      <c r="B2150" s="80"/>
      <c r="C2150" s="303" t="s">
        <v>4710</v>
      </c>
      <c r="D2150" s="72" t="s">
        <v>350</v>
      </c>
      <c r="E2150" s="185" t="s">
        <v>2212</v>
      </c>
      <c r="F2150" s="61" t="s">
        <v>4711</v>
      </c>
      <c r="G2150" s="185" t="s">
        <v>44</v>
      </c>
      <c r="H2150" s="108" t="s">
        <v>45</v>
      </c>
      <c r="I2150" s="185" t="s">
        <v>1351</v>
      </c>
      <c r="J2150" s="61" t="s">
        <v>62</v>
      </c>
    </row>
    <row r="2151" spans="1:10" s="125" customFormat="1" x14ac:dyDescent="0.2">
      <c r="A2151" s="303" t="s">
        <v>4714</v>
      </c>
      <c r="B2151" s="80"/>
      <c r="C2151" s="303" t="s">
        <v>4715</v>
      </c>
      <c r="D2151" s="72" t="s">
        <v>350</v>
      </c>
      <c r="E2151" s="185" t="s">
        <v>2212</v>
      </c>
      <c r="F2151" s="185" t="s">
        <v>2212</v>
      </c>
      <c r="G2151" s="196" t="s">
        <v>92</v>
      </c>
      <c r="H2151" s="61" t="s">
        <v>172</v>
      </c>
      <c r="I2151" s="196" t="s">
        <v>173</v>
      </c>
      <c r="J2151" s="196" t="s">
        <v>174</v>
      </c>
    </row>
    <row r="2152" spans="1:10" s="125" customFormat="1" x14ac:dyDescent="0.2">
      <c r="A2152" s="711" t="s">
        <v>4706</v>
      </c>
      <c r="B2152" s="123"/>
      <c r="C2152" s="711" t="s">
        <v>4716</v>
      </c>
      <c r="D2152" s="91" t="s">
        <v>350</v>
      </c>
      <c r="E2152" s="120" t="s">
        <v>1047</v>
      </c>
      <c r="F2152" s="120" t="s">
        <v>1047</v>
      </c>
      <c r="G2152" s="120" t="s">
        <v>44</v>
      </c>
      <c r="H2152" s="343" t="s">
        <v>45</v>
      </c>
      <c r="I2152" s="120" t="s">
        <v>254</v>
      </c>
      <c r="J2152" s="85" t="s">
        <v>47</v>
      </c>
    </row>
    <row r="2153" spans="1:10" s="278" customFormat="1" x14ac:dyDescent="0.2">
      <c r="A2153" s="303" t="s">
        <v>4717</v>
      </c>
      <c r="B2153" s="80"/>
      <c r="C2153" s="303" t="s">
        <v>4716</v>
      </c>
      <c r="D2153" s="72" t="s">
        <v>350</v>
      </c>
      <c r="E2153" s="185" t="s">
        <v>1047</v>
      </c>
      <c r="F2153" s="185" t="s">
        <v>1050</v>
      </c>
      <c r="G2153" s="185" t="s">
        <v>44</v>
      </c>
      <c r="H2153" s="108" t="s">
        <v>45</v>
      </c>
      <c r="I2153" s="185" t="s">
        <v>1348</v>
      </c>
      <c r="J2153" s="61" t="s">
        <v>54</v>
      </c>
    </row>
    <row r="2154" spans="1:10" s="295" customFormat="1" x14ac:dyDescent="0.2">
      <c r="A2154" s="297" t="s">
        <v>4718</v>
      </c>
      <c r="B2154" s="80"/>
      <c r="C2154" s="297" t="s">
        <v>4716</v>
      </c>
      <c r="D2154" s="312" t="s">
        <v>350</v>
      </c>
      <c r="E2154" s="298" t="s">
        <v>1047</v>
      </c>
      <c r="F2154" s="298" t="s">
        <v>1047</v>
      </c>
      <c r="G2154" s="298" t="s">
        <v>44</v>
      </c>
      <c r="H2154" s="313" t="s">
        <v>45</v>
      </c>
      <c r="I2154" s="298" t="s">
        <v>254</v>
      </c>
      <c r="J2154" s="294" t="s">
        <v>47</v>
      </c>
    </row>
    <row r="2155" spans="1:10" s="295" customFormat="1" x14ac:dyDescent="0.2">
      <c r="A2155" s="303" t="s">
        <v>4719</v>
      </c>
      <c r="B2155" s="80"/>
      <c r="C2155" s="303" t="s">
        <v>4716</v>
      </c>
      <c r="D2155" s="72" t="s">
        <v>350</v>
      </c>
      <c r="E2155" s="185" t="s">
        <v>1047</v>
      </c>
      <c r="F2155" s="185" t="s">
        <v>1050</v>
      </c>
      <c r="G2155" s="185" t="s">
        <v>44</v>
      </c>
      <c r="H2155" s="108" t="s">
        <v>45</v>
      </c>
      <c r="I2155" s="185" t="s">
        <v>1351</v>
      </c>
      <c r="J2155" s="61" t="s">
        <v>62</v>
      </c>
    </row>
    <row r="2156" spans="1:10" s="295" customFormat="1" x14ac:dyDescent="0.2">
      <c r="A2156" s="303" t="s">
        <v>4720</v>
      </c>
      <c r="B2156" s="80"/>
      <c r="C2156" s="303" t="s">
        <v>4721</v>
      </c>
      <c r="D2156" s="72" t="s">
        <v>350</v>
      </c>
      <c r="E2156" s="185" t="s">
        <v>1047</v>
      </c>
      <c r="F2156" s="185" t="s">
        <v>1047</v>
      </c>
      <c r="G2156" s="196" t="s">
        <v>92</v>
      </c>
      <c r="H2156" s="61" t="s">
        <v>172</v>
      </c>
      <c r="I2156" s="196" t="s">
        <v>173</v>
      </c>
      <c r="J2156" s="196" t="s">
        <v>174</v>
      </c>
    </row>
    <row r="2157" spans="1:10" s="295" customFormat="1" x14ac:dyDescent="0.2">
      <c r="A2157" s="453" t="s">
        <v>4722</v>
      </c>
      <c r="B2157" s="123"/>
      <c r="C2157" s="124" t="s">
        <v>4723</v>
      </c>
      <c r="D2157" s="91" t="s">
        <v>89</v>
      </c>
      <c r="E2157" s="282" t="s">
        <v>4724</v>
      </c>
      <c r="F2157" s="282" t="s">
        <v>4725</v>
      </c>
      <c r="G2157" s="85" t="s">
        <v>92</v>
      </c>
      <c r="H2157" s="343" t="s">
        <v>45</v>
      </c>
      <c r="I2157" s="85" t="s">
        <v>53</v>
      </c>
      <c r="J2157" s="85" t="s">
        <v>282</v>
      </c>
    </row>
    <row r="2158" spans="1:10" s="295" customFormat="1" x14ac:dyDescent="0.2">
      <c r="A2158" s="454" t="s">
        <v>4726</v>
      </c>
      <c r="B2158" s="80"/>
      <c r="C2158" s="127" t="s">
        <v>4727</v>
      </c>
      <c r="D2158" s="72" t="s">
        <v>128</v>
      </c>
      <c r="E2158" s="252" t="s">
        <v>553</v>
      </c>
      <c r="F2158" s="252" t="s">
        <v>2314</v>
      </c>
      <c r="G2158" s="61" t="s">
        <v>44</v>
      </c>
      <c r="H2158" s="108" t="s">
        <v>45</v>
      </c>
      <c r="I2158" s="61" t="s">
        <v>46</v>
      </c>
      <c r="J2158" s="61" t="s">
        <v>68</v>
      </c>
    </row>
    <row r="2159" spans="1:10" s="342" customFormat="1" x14ac:dyDescent="0.2">
      <c r="A2159" s="454" t="s">
        <v>4728</v>
      </c>
      <c r="B2159" s="80" t="s">
        <v>4729</v>
      </c>
      <c r="C2159" s="127" t="s">
        <v>4727</v>
      </c>
      <c r="D2159" s="72" t="s">
        <v>128</v>
      </c>
      <c r="E2159" s="252" t="s">
        <v>553</v>
      </c>
      <c r="F2159" s="252" t="s">
        <v>2314</v>
      </c>
      <c r="G2159" s="61" t="s">
        <v>44</v>
      </c>
      <c r="H2159" s="108" t="s">
        <v>45</v>
      </c>
      <c r="I2159" s="61" t="s">
        <v>46</v>
      </c>
      <c r="J2159" s="61" t="s">
        <v>268</v>
      </c>
    </row>
    <row r="2160" spans="1:10" s="295" customFormat="1" x14ac:dyDescent="0.2">
      <c r="A2160" s="453" t="s">
        <v>4730</v>
      </c>
      <c r="B2160" s="123"/>
      <c r="C2160" s="124" t="s">
        <v>4727</v>
      </c>
      <c r="D2160" s="91" t="s">
        <v>128</v>
      </c>
      <c r="E2160" s="282" t="s">
        <v>553</v>
      </c>
      <c r="F2160" s="282" t="s">
        <v>553</v>
      </c>
      <c r="G2160" s="85" t="s">
        <v>44</v>
      </c>
      <c r="H2160" s="343" t="s">
        <v>45</v>
      </c>
      <c r="I2160" s="85" t="s">
        <v>46</v>
      </c>
      <c r="J2160" s="85" t="s">
        <v>47</v>
      </c>
    </row>
    <row r="2161" spans="1:10" s="342" customFormat="1" x14ac:dyDescent="0.2">
      <c r="A2161" s="454" t="s">
        <v>4731</v>
      </c>
      <c r="B2161" s="80"/>
      <c r="C2161" s="127" t="s">
        <v>4727</v>
      </c>
      <c r="D2161" s="72" t="s">
        <v>128</v>
      </c>
      <c r="E2161" s="252" t="s">
        <v>553</v>
      </c>
      <c r="F2161" s="252" t="s">
        <v>2314</v>
      </c>
      <c r="G2161" s="61" t="s">
        <v>44</v>
      </c>
      <c r="H2161" s="108" t="s">
        <v>45</v>
      </c>
      <c r="I2161" s="61" t="s">
        <v>46</v>
      </c>
      <c r="J2161" s="61" t="s">
        <v>300</v>
      </c>
    </row>
    <row r="2162" spans="1:10" s="680" customFormat="1" x14ac:dyDescent="0.2">
      <c r="A2162" s="453" t="s">
        <v>4732</v>
      </c>
      <c r="B2162" s="123"/>
      <c r="C2162" s="124" t="s">
        <v>4733</v>
      </c>
      <c r="D2162" s="91" t="s">
        <v>128</v>
      </c>
      <c r="E2162" s="282" t="s">
        <v>171</v>
      </c>
      <c r="F2162" s="282" t="s">
        <v>171</v>
      </c>
      <c r="G2162" s="85" t="s">
        <v>44</v>
      </c>
      <c r="H2162" s="343" t="s">
        <v>45</v>
      </c>
      <c r="I2162" s="85" t="s">
        <v>46</v>
      </c>
      <c r="J2162" s="85" t="s">
        <v>47</v>
      </c>
    </row>
    <row r="2163" spans="1:10" s="342" customFormat="1" x14ac:dyDescent="0.2">
      <c r="A2163" s="453" t="s">
        <v>4734</v>
      </c>
      <c r="B2163" s="123"/>
      <c r="C2163" s="124" t="s">
        <v>4735</v>
      </c>
      <c r="D2163" s="91" t="s">
        <v>822</v>
      </c>
      <c r="E2163" s="282" t="s">
        <v>474</v>
      </c>
      <c r="F2163" s="282" t="s">
        <v>641</v>
      </c>
      <c r="G2163" s="85" t="s">
        <v>44</v>
      </c>
      <c r="H2163" s="343" t="s">
        <v>45</v>
      </c>
      <c r="I2163" s="85" t="s">
        <v>53</v>
      </c>
      <c r="J2163" s="85" t="s">
        <v>54</v>
      </c>
    </row>
    <row r="2164" spans="1:10" s="125" customFormat="1" x14ac:dyDescent="0.2">
      <c r="A2164" s="453" t="s">
        <v>4736</v>
      </c>
      <c r="B2164" s="123"/>
      <c r="C2164" s="124" t="s">
        <v>4737</v>
      </c>
      <c r="D2164" s="91" t="s">
        <v>89</v>
      </c>
      <c r="E2164" s="282" t="s">
        <v>459</v>
      </c>
      <c r="F2164" s="282" t="s">
        <v>2124</v>
      </c>
      <c r="G2164" s="85" t="s">
        <v>531</v>
      </c>
      <c r="H2164" s="343" t="s">
        <v>45</v>
      </c>
      <c r="I2164" s="85" t="s">
        <v>745</v>
      </c>
      <c r="J2164" s="85" t="s">
        <v>746</v>
      </c>
    </row>
    <row r="2165" spans="1:10" s="125" customFormat="1" x14ac:dyDescent="0.2">
      <c r="A2165" s="83" t="s">
        <v>4738</v>
      </c>
      <c r="B2165" s="67"/>
      <c r="C2165" s="83" t="s">
        <v>4737</v>
      </c>
      <c r="D2165" s="71" t="s">
        <v>89</v>
      </c>
      <c r="E2165" s="439" t="s">
        <v>459</v>
      </c>
      <c r="F2165" s="439" t="s">
        <v>459</v>
      </c>
      <c r="G2165" s="58" t="s">
        <v>531</v>
      </c>
      <c r="H2165" s="57" t="s">
        <v>45</v>
      </c>
      <c r="I2165" s="58" t="s">
        <v>46</v>
      </c>
      <c r="J2165" s="58" t="s">
        <v>47</v>
      </c>
    </row>
    <row r="2166" spans="1:10" s="125" customFormat="1" x14ac:dyDescent="0.2">
      <c r="A2166" s="454" t="s">
        <v>4739</v>
      </c>
      <c r="B2166" s="80"/>
      <c r="C2166" s="127" t="s">
        <v>4737</v>
      </c>
      <c r="D2166" s="72" t="s">
        <v>89</v>
      </c>
      <c r="E2166" s="252" t="s">
        <v>459</v>
      </c>
      <c r="F2166" s="252" t="s">
        <v>2123</v>
      </c>
      <c r="G2166" s="61" t="s">
        <v>92</v>
      </c>
      <c r="H2166" s="108" t="s">
        <v>45</v>
      </c>
      <c r="I2166" s="61" t="s">
        <v>53</v>
      </c>
      <c r="J2166" s="61" t="s">
        <v>282</v>
      </c>
    </row>
    <row r="2167" spans="1:10" s="125" customFormat="1" x14ac:dyDescent="0.2">
      <c r="A2167" s="453" t="s">
        <v>4740</v>
      </c>
      <c r="B2167" s="123"/>
      <c r="C2167" s="124" t="s">
        <v>4741</v>
      </c>
      <c r="D2167" s="91" t="s">
        <v>89</v>
      </c>
      <c r="E2167" s="282" t="s">
        <v>315</v>
      </c>
      <c r="F2167" s="282" t="s">
        <v>316</v>
      </c>
      <c r="G2167" s="85" t="s">
        <v>92</v>
      </c>
      <c r="H2167" s="343" t="s">
        <v>253</v>
      </c>
      <c r="I2167" s="85" t="s">
        <v>53</v>
      </c>
      <c r="J2167" s="85" t="s">
        <v>282</v>
      </c>
    </row>
    <row r="2168" spans="1:10" s="128" customFormat="1" x14ac:dyDescent="0.2">
      <c r="A2168" s="454"/>
      <c r="B2168" s="80"/>
      <c r="C2168" s="127" t="s">
        <v>4742</v>
      </c>
      <c r="D2168" s="72"/>
      <c r="E2168" s="252"/>
      <c r="F2168" s="252"/>
      <c r="G2168" s="61"/>
      <c r="H2168" s="108"/>
      <c r="I2168" s="61"/>
      <c r="J2168" s="61"/>
    </row>
    <row r="2169" spans="1:10" s="128" customFormat="1" x14ac:dyDescent="0.2">
      <c r="A2169" s="112" t="s">
        <v>4743</v>
      </c>
      <c r="B2169" s="80" t="s">
        <v>4744</v>
      </c>
      <c r="C2169" s="112" t="s">
        <v>4745</v>
      </c>
      <c r="D2169" s="116" t="s">
        <v>350</v>
      </c>
      <c r="E2169" s="111" t="s">
        <v>1912</v>
      </c>
      <c r="F2169" s="111" t="s">
        <v>1912</v>
      </c>
      <c r="G2169" s="111" t="s">
        <v>44</v>
      </c>
      <c r="H2169" s="111" t="s">
        <v>45</v>
      </c>
      <c r="I2169" s="111" t="s">
        <v>46</v>
      </c>
      <c r="J2169" s="111" t="s">
        <v>47</v>
      </c>
    </row>
    <row r="2170" spans="1:10" s="125" customFormat="1" x14ac:dyDescent="0.2">
      <c r="A2170" s="303" t="s">
        <v>4746</v>
      </c>
      <c r="B2170" s="80"/>
      <c r="C2170" s="303" t="s">
        <v>4747</v>
      </c>
      <c r="D2170" s="122" t="s">
        <v>350</v>
      </c>
      <c r="E2170" s="185" t="s">
        <v>119</v>
      </c>
      <c r="F2170" s="185" t="s">
        <v>120</v>
      </c>
      <c r="G2170" s="185" t="s">
        <v>44</v>
      </c>
      <c r="H2170" s="108" t="s">
        <v>45</v>
      </c>
      <c r="I2170" s="185" t="s">
        <v>1348</v>
      </c>
      <c r="J2170" s="61" t="s">
        <v>54</v>
      </c>
    </row>
    <row r="2171" spans="1:10" s="125" customFormat="1" x14ac:dyDescent="0.2">
      <c r="A2171" s="297" t="s">
        <v>4748</v>
      </c>
      <c r="B2171" s="80"/>
      <c r="C2171" s="297" t="s">
        <v>4747</v>
      </c>
      <c r="D2171" s="506" t="s">
        <v>350</v>
      </c>
      <c r="E2171" s="298" t="s">
        <v>119</v>
      </c>
      <c r="F2171" s="298" t="s">
        <v>119</v>
      </c>
      <c r="G2171" s="298" t="s">
        <v>44</v>
      </c>
      <c r="H2171" s="313" t="s">
        <v>45</v>
      </c>
      <c r="I2171" s="298" t="s">
        <v>254</v>
      </c>
      <c r="J2171" s="294" t="s">
        <v>47</v>
      </c>
    </row>
    <row r="2172" spans="1:10" s="125" customFormat="1" x14ac:dyDescent="0.2">
      <c r="A2172" s="303" t="s">
        <v>4749</v>
      </c>
      <c r="B2172" s="80"/>
      <c r="C2172" s="303" t="s">
        <v>4747</v>
      </c>
      <c r="D2172" s="122" t="s">
        <v>350</v>
      </c>
      <c r="E2172" s="185" t="s">
        <v>119</v>
      </c>
      <c r="F2172" s="185" t="s">
        <v>120</v>
      </c>
      <c r="G2172" s="185" t="s">
        <v>44</v>
      </c>
      <c r="H2172" s="108" t="s">
        <v>45</v>
      </c>
      <c r="I2172" s="185" t="s">
        <v>1351</v>
      </c>
      <c r="J2172" s="61" t="s">
        <v>62</v>
      </c>
    </row>
    <row r="2173" spans="1:10" s="128" customFormat="1" x14ac:dyDescent="0.2">
      <c r="A2173" s="711" t="s">
        <v>4750</v>
      </c>
      <c r="B2173" s="80"/>
      <c r="C2173" s="647" t="s">
        <v>4751</v>
      </c>
      <c r="D2173" s="122" t="s">
        <v>350</v>
      </c>
      <c r="E2173" s="185" t="s">
        <v>119</v>
      </c>
      <c r="F2173" s="185" t="s">
        <v>119</v>
      </c>
      <c r="G2173" s="196" t="s">
        <v>92</v>
      </c>
      <c r="H2173" s="61" t="s">
        <v>172</v>
      </c>
      <c r="I2173" s="196" t="s">
        <v>173</v>
      </c>
      <c r="J2173" s="196" t="s">
        <v>174</v>
      </c>
    </row>
    <row r="2174" spans="1:10" s="125" customFormat="1" x14ac:dyDescent="0.2">
      <c r="A2174" s="64" t="s">
        <v>4752</v>
      </c>
      <c r="B2174" s="80" t="s">
        <v>4753</v>
      </c>
      <c r="C2174" s="73" t="s">
        <v>4754</v>
      </c>
      <c r="D2174" s="73" t="s">
        <v>95</v>
      </c>
      <c r="E2174" s="74" t="s">
        <v>681</v>
      </c>
      <c r="F2174" s="74" t="s">
        <v>682</v>
      </c>
      <c r="G2174" s="74" t="s">
        <v>44</v>
      </c>
      <c r="H2174" s="74" t="s">
        <v>253</v>
      </c>
      <c r="I2174" s="74" t="s">
        <v>53</v>
      </c>
      <c r="J2174" s="74" t="s">
        <v>54</v>
      </c>
    </row>
    <row r="2175" spans="1:10" s="125" customFormat="1" x14ac:dyDescent="0.2">
      <c r="A2175" s="64" t="s">
        <v>4755</v>
      </c>
      <c r="B2175" s="80" t="s">
        <v>4756</v>
      </c>
      <c r="C2175" s="73" t="s">
        <v>4754</v>
      </c>
      <c r="D2175" s="73" t="s">
        <v>95</v>
      </c>
      <c r="E2175" s="74" t="s">
        <v>681</v>
      </c>
      <c r="F2175" s="74" t="s">
        <v>682</v>
      </c>
      <c r="G2175" s="74" t="s">
        <v>44</v>
      </c>
      <c r="H2175" s="74" t="s">
        <v>253</v>
      </c>
      <c r="I2175" s="74" t="s">
        <v>53</v>
      </c>
      <c r="J2175" s="74" t="s">
        <v>62</v>
      </c>
    </row>
    <row r="2176" spans="1:10" s="125" customFormat="1" x14ac:dyDescent="0.2">
      <c r="A2176" s="64" t="s">
        <v>4757</v>
      </c>
      <c r="B2176" s="80" t="s">
        <v>4758</v>
      </c>
      <c r="C2176" s="73" t="s">
        <v>4754</v>
      </c>
      <c r="D2176" s="73" t="s">
        <v>95</v>
      </c>
      <c r="E2176" s="74" t="s">
        <v>681</v>
      </c>
      <c r="F2176" s="74" t="s">
        <v>681</v>
      </c>
      <c r="G2176" s="74" t="s">
        <v>44</v>
      </c>
      <c r="H2176" s="74" t="s">
        <v>253</v>
      </c>
      <c r="I2176" s="74" t="s">
        <v>254</v>
      </c>
      <c r="J2176" s="74" t="s">
        <v>255</v>
      </c>
    </row>
    <row r="2177" spans="1:10" s="125" customFormat="1" x14ac:dyDescent="0.2">
      <c r="A2177" s="211" t="s">
        <v>4759</v>
      </c>
      <c r="B2177" s="80" t="s">
        <v>4760</v>
      </c>
      <c r="C2177" s="201" t="s">
        <v>4761</v>
      </c>
      <c r="D2177" s="201" t="s">
        <v>95</v>
      </c>
      <c r="E2177" s="130" t="s">
        <v>171</v>
      </c>
      <c r="F2177" s="130" t="s">
        <v>177</v>
      </c>
      <c r="G2177" s="130" t="s">
        <v>44</v>
      </c>
      <c r="H2177" s="130" t="s">
        <v>253</v>
      </c>
      <c r="I2177" s="130" t="s">
        <v>53</v>
      </c>
      <c r="J2177" s="130" t="s">
        <v>54</v>
      </c>
    </row>
    <row r="2178" spans="1:10" s="125" customFormat="1" x14ac:dyDescent="0.2">
      <c r="A2178" s="64" t="s">
        <v>4762</v>
      </c>
      <c r="B2178" s="80" t="s">
        <v>4763</v>
      </c>
      <c r="C2178" s="73" t="s">
        <v>4761</v>
      </c>
      <c r="D2178" s="73" t="s">
        <v>95</v>
      </c>
      <c r="E2178" s="74" t="s">
        <v>171</v>
      </c>
      <c r="F2178" s="74" t="s">
        <v>171</v>
      </c>
      <c r="G2178" s="74" t="s">
        <v>44</v>
      </c>
      <c r="H2178" s="74" t="s">
        <v>253</v>
      </c>
      <c r="I2178" s="74" t="s">
        <v>254</v>
      </c>
      <c r="J2178" s="74" t="s">
        <v>255</v>
      </c>
    </row>
    <row r="2179" spans="1:10" s="128" customFormat="1" x14ac:dyDescent="0.2">
      <c r="A2179" s="64" t="s">
        <v>4764</v>
      </c>
      <c r="B2179" s="80" t="s">
        <v>4765</v>
      </c>
      <c r="C2179" s="71" t="s">
        <v>4766</v>
      </c>
      <c r="D2179" s="71" t="s">
        <v>95</v>
      </c>
      <c r="E2179" s="58" t="s">
        <v>171</v>
      </c>
      <c r="F2179" s="58" t="s">
        <v>177</v>
      </c>
      <c r="G2179" s="58" t="s">
        <v>44</v>
      </c>
      <c r="H2179" s="58" t="s">
        <v>253</v>
      </c>
      <c r="I2179" s="58" t="s">
        <v>53</v>
      </c>
      <c r="J2179" s="58" t="s">
        <v>62</v>
      </c>
    </row>
    <row r="2180" spans="1:10" s="125" customFormat="1" x14ac:dyDescent="0.2">
      <c r="A2180" s="208" t="s">
        <v>4767</v>
      </c>
      <c r="B2180" s="80"/>
      <c r="C2180" s="72" t="s">
        <v>4768</v>
      </c>
      <c r="D2180" s="72" t="s">
        <v>95</v>
      </c>
      <c r="E2180" s="298" t="s">
        <v>171</v>
      </c>
      <c r="F2180" s="298" t="s">
        <v>177</v>
      </c>
      <c r="G2180" s="61" t="s">
        <v>44</v>
      </c>
      <c r="H2180" s="108" t="s">
        <v>45</v>
      </c>
      <c r="I2180" s="61" t="s">
        <v>53</v>
      </c>
      <c r="J2180" s="61" t="s">
        <v>54</v>
      </c>
    </row>
    <row r="2181" spans="1:10" s="125" customFormat="1" x14ac:dyDescent="0.2">
      <c r="A2181" s="208" t="s">
        <v>4769</v>
      </c>
      <c r="B2181" s="80"/>
      <c r="C2181" s="72" t="s">
        <v>4768</v>
      </c>
      <c r="D2181" s="72" t="s">
        <v>95</v>
      </c>
      <c r="E2181" s="306" t="s">
        <v>171</v>
      </c>
      <c r="F2181" s="306" t="s">
        <v>171</v>
      </c>
      <c r="G2181" s="61" t="s">
        <v>44</v>
      </c>
      <c r="H2181" s="108" t="s">
        <v>45</v>
      </c>
      <c r="I2181" s="61" t="s">
        <v>46</v>
      </c>
      <c r="J2181" s="61" t="s">
        <v>47</v>
      </c>
    </row>
    <row r="2182" spans="1:10" s="125" customFormat="1" x14ac:dyDescent="0.2">
      <c r="A2182" s="208" t="s">
        <v>4770</v>
      </c>
      <c r="B2182" s="80"/>
      <c r="C2182" s="72" t="s">
        <v>4771</v>
      </c>
      <c r="D2182" s="72" t="s">
        <v>95</v>
      </c>
      <c r="E2182" s="298" t="s">
        <v>171</v>
      </c>
      <c r="F2182" s="298" t="s">
        <v>177</v>
      </c>
      <c r="G2182" s="61" t="s">
        <v>44</v>
      </c>
      <c r="H2182" s="108" t="s">
        <v>45</v>
      </c>
      <c r="I2182" s="61" t="s">
        <v>53</v>
      </c>
      <c r="J2182" s="61" t="s">
        <v>62</v>
      </c>
    </row>
    <row r="2183" spans="1:10" s="125" customFormat="1" x14ac:dyDescent="0.2">
      <c r="A2183" s="66" t="s">
        <v>4772</v>
      </c>
      <c r="B2183" s="80"/>
      <c r="C2183" s="71" t="s">
        <v>4773</v>
      </c>
      <c r="D2183" s="71" t="s">
        <v>95</v>
      </c>
      <c r="E2183" s="117" t="s">
        <v>171</v>
      </c>
      <c r="F2183" s="117" t="s">
        <v>171</v>
      </c>
      <c r="G2183" s="58" t="s">
        <v>92</v>
      </c>
      <c r="H2183" s="57" t="s">
        <v>172</v>
      </c>
      <c r="I2183" s="58" t="s">
        <v>173</v>
      </c>
      <c r="J2183" s="58" t="s">
        <v>174</v>
      </c>
    </row>
    <row r="2184" spans="1:10" s="125" customFormat="1" x14ac:dyDescent="0.2">
      <c r="A2184" s="797" t="s">
        <v>4774</v>
      </c>
      <c r="B2184" s="792"/>
      <c r="C2184" s="781" t="s">
        <v>4775</v>
      </c>
      <c r="D2184" s="781" t="s">
        <v>528</v>
      </c>
      <c r="E2184" s="493" t="s">
        <v>4776</v>
      </c>
      <c r="F2184" s="493" t="s">
        <v>4777</v>
      </c>
      <c r="G2184" s="798" t="s">
        <v>44</v>
      </c>
      <c r="H2184" s="793" t="s">
        <v>45</v>
      </c>
      <c r="I2184" s="493" t="s">
        <v>53</v>
      </c>
      <c r="J2184" s="493" t="s">
        <v>54</v>
      </c>
    </row>
    <row r="2185" spans="1:10" s="278" customFormat="1" x14ac:dyDescent="0.2">
      <c r="A2185" s="797" t="s">
        <v>4774</v>
      </c>
      <c r="B2185" s="795"/>
      <c r="C2185" s="789" t="s">
        <v>4775</v>
      </c>
      <c r="D2185" s="789" t="s">
        <v>528</v>
      </c>
      <c r="E2185" s="625" t="s">
        <v>4776</v>
      </c>
      <c r="F2185" s="625" t="s">
        <v>4777</v>
      </c>
      <c r="G2185" s="799" t="s">
        <v>44</v>
      </c>
      <c r="H2185" s="796" t="s">
        <v>45</v>
      </c>
      <c r="I2185" s="625" t="s">
        <v>53</v>
      </c>
      <c r="J2185" s="625" t="s">
        <v>54</v>
      </c>
    </row>
    <row r="2186" spans="1:10" s="125" customFormat="1" x14ac:dyDescent="0.2">
      <c r="A2186" s="797" t="s">
        <v>4778</v>
      </c>
      <c r="B2186" s="792"/>
      <c r="C2186" s="781" t="s">
        <v>4779</v>
      </c>
      <c r="D2186" s="781" t="s">
        <v>528</v>
      </c>
      <c r="E2186" s="493" t="s">
        <v>4780</v>
      </c>
      <c r="F2186" s="493" t="s">
        <v>4781</v>
      </c>
      <c r="G2186" s="798" t="s">
        <v>44</v>
      </c>
      <c r="H2186" s="793" t="s">
        <v>45</v>
      </c>
      <c r="I2186" s="493" t="s">
        <v>53</v>
      </c>
      <c r="J2186" s="493" t="s">
        <v>54</v>
      </c>
    </row>
    <row r="2187" spans="1:10" s="278" customFormat="1" x14ac:dyDescent="0.2">
      <c r="A2187" s="66" t="s">
        <v>4782</v>
      </c>
      <c r="B2187" s="80"/>
      <c r="C2187" s="72" t="s">
        <v>4783</v>
      </c>
      <c r="D2187" s="72" t="s">
        <v>128</v>
      </c>
      <c r="E2187" s="252" t="s">
        <v>553</v>
      </c>
      <c r="F2187" s="252" t="s">
        <v>2314</v>
      </c>
      <c r="G2187" s="61" t="s">
        <v>44</v>
      </c>
      <c r="H2187" s="108" t="s">
        <v>45</v>
      </c>
      <c r="I2187" s="61" t="s">
        <v>67</v>
      </c>
      <c r="J2187" s="61" t="s">
        <v>68</v>
      </c>
    </row>
    <row r="2188" spans="1:10" s="125" customFormat="1" x14ac:dyDescent="0.2">
      <c r="A2188" s="66" t="s">
        <v>4784</v>
      </c>
      <c r="B2188" s="80"/>
      <c r="C2188" s="72" t="s">
        <v>4783</v>
      </c>
      <c r="D2188" s="72" t="s">
        <v>128</v>
      </c>
      <c r="E2188" s="252" t="s">
        <v>553</v>
      </c>
      <c r="F2188" s="252" t="s">
        <v>2314</v>
      </c>
      <c r="G2188" s="61" t="s">
        <v>44</v>
      </c>
      <c r="H2188" s="108" t="s">
        <v>45</v>
      </c>
      <c r="I2188" s="61" t="s">
        <v>67</v>
      </c>
      <c r="J2188" s="61" t="s">
        <v>268</v>
      </c>
    </row>
    <row r="2189" spans="1:10" s="125" customFormat="1" x14ac:dyDescent="0.2">
      <c r="A2189" s="64" t="s">
        <v>4785</v>
      </c>
      <c r="B2189" s="67"/>
      <c r="C2189" s="71" t="s">
        <v>4783</v>
      </c>
      <c r="D2189" s="71" t="s">
        <v>128</v>
      </c>
      <c r="E2189" s="439" t="s">
        <v>553</v>
      </c>
      <c r="F2189" s="439" t="s">
        <v>553</v>
      </c>
      <c r="G2189" s="58" t="s">
        <v>44</v>
      </c>
      <c r="H2189" s="57" t="s">
        <v>45</v>
      </c>
      <c r="I2189" s="58" t="s">
        <v>46</v>
      </c>
      <c r="J2189" s="58" t="s">
        <v>47</v>
      </c>
    </row>
    <row r="2190" spans="1:10" s="125" customFormat="1" x14ac:dyDescent="0.2">
      <c r="A2190" s="66" t="s">
        <v>4786</v>
      </c>
      <c r="B2190" s="80"/>
      <c r="C2190" s="72" t="s">
        <v>4783</v>
      </c>
      <c r="D2190" s="72" t="s">
        <v>128</v>
      </c>
      <c r="E2190" s="252" t="s">
        <v>553</v>
      </c>
      <c r="F2190" s="252" t="s">
        <v>2314</v>
      </c>
      <c r="G2190" s="61" t="s">
        <v>44</v>
      </c>
      <c r="H2190" s="108" t="s">
        <v>45</v>
      </c>
      <c r="I2190" s="61" t="s">
        <v>67</v>
      </c>
      <c r="J2190" s="61" t="s">
        <v>300</v>
      </c>
    </row>
    <row r="2191" spans="1:10" s="125" customFormat="1" x14ac:dyDescent="0.2">
      <c r="A2191" s="84" t="s">
        <v>4787</v>
      </c>
      <c r="B2191" s="123"/>
      <c r="C2191" s="91" t="s">
        <v>4788</v>
      </c>
      <c r="D2191" s="91" t="s">
        <v>128</v>
      </c>
      <c r="E2191" s="282" t="s">
        <v>171</v>
      </c>
      <c r="F2191" s="282" t="s">
        <v>171</v>
      </c>
      <c r="G2191" s="85" t="s">
        <v>44</v>
      </c>
      <c r="H2191" s="343" t="s">
        <v>45</v>
      </c>
      <c r="I2191" s="85" t="s">
        <v>46</v>
      </c>
      <c r="J2191" s="85" t="s">
        <v>47</v>
      </c>
    </row>
    <row r="2192" spans="1:10" s="125" customFormat="1" x14ac:dyDescent="0.2">
      <c r="A2192" s="97" t="s">
        <v>4789</v>
      </c>
      <c r="B2192" s="80" t="s">
        <v>4790</v>
      </c>
      <c r="C2192" s="71" t="s">
        <v>4791</v>
      </c>
      <c r="D2192" s="71" t="s">
        <v>1774</v>
      </c>
      <c r="E2192" s="58" t="s">
        <v>4792</v>
      </c>
      <c r="F2192" s="58" t="s">
        <v>4793</v>
      </c>
      <c r="G2192" s="170" t="s">
        <v>1979</v>
      </c>
      <c r="H2192" s="58" t="s">
        <v>80</v>
      </c>
      <c r="I2192" s="61" t="s">
        <v>2112</v>
      </c>
      <c r="J2192" s="61" t="s">
        <v>4794</v>
      </c>
    </row>
    <row r="2193" spans="1:10" s="659" customFormat="1" x14ac:dyDescent="0.2">
      <c r="A2193" s="645" t="s">
        <v>4795</v>
      </c>
      <c r="B2193" s="80"/>
      <c r="C2193" s="303" t="s">
        <v>4796</v>
      </c>
      <c r="D2193" s="72" t="s">
        <v>1774</v>
      </c>
      <c r="E2193" s="185" t="s">
        <v>96</v>
      </c>
      <c r="F2193" s="61" t="s">
        <v>2427</v>
      </c>
      <c r="G2193" s="185" t="s">
        <v>1979</v>
      </c>
      <c r="H2193" s="61" t="s">
        <v>80</v>
      </c>
      <c r="I2193" s="185" t="s">
        <v>470</v>
      </c>
      <c r="J2193" s="61" t="s">
        <v>4797</v>
      </c>
    </row>
    <row r="2194" spans="1:10" s="250" customFormat="1" x14ac:dyDescent="0.2">
      <c r="A2194" s="297"/>
      <c r="B2194" s="80"/>
      <c r="C2194" s="297" t="s">
        <v>4796</v>
      </c>
      <c r="D2194" s="312" t="s">
        <v>1774</v>
      </c>
      <c r="E2194" s="298" t="s">
        <v>96</v>
      </c>
      <c r="F2194" s="294" t="s">
        <v>2427</v>
      </c>
      <c r="G2194" s="298" t="s">
        <v>1979</v>
      </c>
      <c r="H2194" s="294" t="s">
        <v>80</v>
      </c>
      <c r="I2194" s="298" t="s">
        <v>467</v>
      </c>
      <c r="J2194" s="294" t="s">
        <v>4794</v>
      </c>
    </row>
    <row r="2195" spans="1:10" s="659" customFormat="1" x14ac:dyDescent="0.2">
      <c r="A2195" s="97" t="s">
        <v>4798</v>
      </c>
      <c r="B2195" s="80" t="s">
        <v>4799</v>
      </c>
      <c r="C2195" s="71" t="s">
        <v>4800</v>
      </c>
      <c r="D2195" s="71" t="s">
        <v>1774</v>
      </c>
      <c r="E2195" s="58" t="s">
        <v>4801</v>
      </c>
      <c r="F2195" s="58" t="s">
        <v>4802</v>
      </c>
      <c r="G2195" s="170" t="s">
        <v>1979</v>
      </c>
      <c r="H2195" s="58" t="s">
        <v>80</v>
      </c>
      <c r="I2195" s="61" t="s">
        <v>2112</v>
      </c>
      <c r="J2195" s="61" t="s">
        <v>4794</v>
      </c>
    </row>
    <row r="2196" spans="1:10" s="659" customFormat="1" x14ac:dyDescent="0.2">
      <c r="A2196" s="97" t="s">
        <v>4803</v>
      </c>
      <c r="B2196" s="80" t="s">
        <v>4804</v>
      </c>
      <c r="C2196" s="71" t="s">
        <v>4805</v>
      </c>
      <c r="D2196" s="71" t="s">
        <v>1774</v>
      </c>
      <c r="E2196" s="58" t="s">
        <v>4806</v>
      </c>
      <c r="F2196" s="493" t="s">
        <v>406</v>
      </c>
      <c r="G2196" s="170" t="s">
        <v>1979</v>
      </c>
      <c r="H2196" s="58" t="s">
        <v>80</v>
      </c>
      <c r="I2196" s="61" t="s">
        <v>2112</v>
      </c>
      <c r="J2196" s="61" t="s">
        <v>4794</v>
      </c>
    </row>
    <row r="2197" spans="1:10" s="659" customFormat="1" x14ac:dyDescent="0.2">
      <c r="A2197" s="97" t="s">
        <v>4807</v>
      </c>
      <c r="B2197" s="80"/>
      <c r="C2197" s="71" t="s">
        <v>4805</v>
      </c>
      <c r="D2197" s="71" t="s">
        <v>1774</v>
      </c>
      <c r="E2197" s="58" t="s">
        <v>3380</v>
      </c>
      <c r="F2197" s="58" t="s">
        <v>849</v>
      </c>
      <c r="G2197" s="58" t="s">
        <v>1979</v>
      </c>
      <c r="H2197" s="58" t="s">
        <v>80</v>
      </c>
      <c r="I2197" s="58" t="s">
        <v>4808</v>
      </c>
      <c r="J2197" s="58" t="s">
        <v>4794</v>
      </c>
    </row>
    <row r="2198" spans="1:10" s="217" customFormat="1" x14ac:dyDescent="0.2">
      <c r="A2198" s="97" t="s">
        <v>4809</v>
      </c>
      <c r="B2198" s="80" t="s">
        <v>4810</v>
      </c>
      <c r="C2198" s="71" t="s">
        <v>4811</v>
      </c>
      <c r="D2198" s="71" t="s">
        <v>1774</v>
      </c>
      <c r="E2198" s="58" t="s">
        <v>4806</v>
      </c>
      <c r="F2198" s="493" t="s">
        <v>406</v>
      </c>
      <c r="G2198" s="170" t="s">
        <v>1979</v>
      </c>
      <c r="H2198" s="58" t="s">
        <v>80</v>
      </c>
      <c r="I2198" s="61" t="s">
        <v>2112</v>
      </c>
      <c r="J2198" s="61" t="s">
        <v>4794</v>
      </c>
    </row>
    <row r="2199" spans="1:10" s="659" customFormat="1" x14ac:dyDescent="0.2">
      <c r="A2199" s="97" t="s">
        <v>4812</v>
      </c>
      <c r="B2199" s="80" t="s">
        <v>4813</v>
      </c>
      <c r="C2199" s="71" t="s">
        <v>4814</v>
      </c>
      <c r="D2199" s="71" t="s">
        <v>1774</v>
      </c>
      <c r="E2199" s="58" t="s">
        <v>4815</v>
      </c>
      <c r="F2199" s="58" t="s">
        <v>4816</v>
      </c>
      <c r="G2199" s="170" t="s">
        <v>1979</v>
      </c>
      <c r="H2199" s="58" t="s">
        <v>80</v>
      </c>
      <c r="I2199" s="61" t="s">
        <v>2112</v>
      </c>
      <c r="J2199" s="61" t="s">
        <v>4794</v>
      </c>
    </row>
    <row r="2200" spans="1:10" s="217" customFormat="1" x14ac:dyDescent="0.2">
      <c r="A2200" s="97" t="s">
        <v>4817</v>
      </c>
      <c r="B2200" s="80"/>
      <c r="C2200" s="71" t="s">
        <v>4818</v>
      </c>
      <c r="D2200" s="71" t="s">
        <v>1774</v>
      </c>
      <c r="E2200" s="58" t="s">
        <v>272</v>
      </c>
      <c r="F2200" s="58" t="s">
        <v>4819</v>
      </c>
      <c r="G2200" s="170" t="s">
        <v>1979</v>
      </c>
      <c r="H2200" s="58" t="s">
        <v>80</v>
      </c>
      <c r="I2200" s="61" t="s">
        <v>2112</v>
      </c>
      <c r="J2200" s="61" t="s">
        <v>4794</v>
      </c>
    </row>
    <row r="2201" spans="1:10" s="217" customFormat="1" x14ac:dyDescent="0.2">
      <c r="A2201" s="97" t="s">
        <v>4820</v>
      </c>
      <c r="B2201" s="80"/>
      <c r="C2201" s="71" t="s">
        <v>4821</v>
      </c>
      <c r="D2201" s="71" t="s">
        <v>1774</v>
      </c>
      <c r="E2201" s="58" t="s">
        <v>272</v>
      </c>
      <c r="F2201" s="58" t="s">
        <v>4819</v>
      </c>
      <c r="G2201" s="170" t="s">
        <v>1979</v>
      </c>
      <c r="H2201" s="58" t="s">
        <v>80</v>
      </c>
      <c r="I2201" s="61" t="s">
        <v>2112</v>
      </c>
      <c r="J2201" s="61" t="s">
        <v>4794</v>
      </c>
    </row>
    <row r="2202" spans="1:10" s="125" customFormat="1" x14ac:dyDescent="0.2">
      <c r="A2202" s="668" t="s">
        <v>4822</v>
      </c>
      <c r="B2202" s="123"/>
      <c r="C2202" s="91" t="s">
        <v>4823</v>
      </c>
      <c r="D2202" s="91" t="s">
        <v>822</v>
      </c>
      <c r="E2202" s="85" t="s">
        <v>529</v>
      </c>
      <c r="F2202" s="85" t="s">
        <v>529</v>
      </c>
      <c r="G2202" s="85" t="s">
        <v>44</v>
      </c>
      <c r="H2202" s="343" t="s">
        <v>45</v>
      </c>
      <c r="I2202" s="85" t="s">
        <v>46</v>
      </c>
      <c r="J2202" s="85" t="s">
        <v>47</v>
      </c>
    </row>
    <row r="2203" spans="1:10" s="278" customFormat="1" x14ac:dyDescent="0.2">
      <c r="A2203" s="896" t="s">
        <v>4824</v>
      </c>
      <c r="B2203" s="80"/>
      <c r="C2203" s="201" t="s">
        <v>4825</v>
      </c>
      <c r="D2203" s="201" t="s">
        <v>405</v>
      </c>
      <c r="E2203" s="130" t="s">
        <v>43</v>
      </c>
      <c r="F2203" s="130" t="s">
        <v>329</v>
      </c>
      <c r="G2203" s="130" t="s">
        <v>44</v>
      </c>
      <c r="H2203" s="218" t="s">
        <v>45</v>
      </c>
      <c r="I2203" s="130" t="s">
        <v>53</v>
      </c>
      <c r="J2203" s="130" t="s">
        <v>62</v>
      </c>
    </row>
    <row r="2204" spans="1:10" s="125" customFormat="1" x14ac:dyDescent="0.2">
      <c r="A2204" s="123" t="s">
        <v>4826</v>
      </c>
      <c r="B2204" s="80"/>
      <c r="C2204" s="453" t="s">
        <v>4827</v>
      </c>
      <c r="D2204" s="453" t="s">
        <v>405</v>
      </c>
      <c r="E2204" s="85" t="s">
        <v>514</v>
      </c>
      <c r="F2204" s="85" t="s">
        <v>1132</v>
      </c>
      <c r="G2204" s="85" t="s">
        <v>44</v>
      </c>
      <c r="H2204" s="343" t="s">
        <v>45</v>
      </c>
      <c r="I2204" s="85" t="s">
        <v>67</v>
      </c>
      <c r="J2204" s="85" t="s">
        <v>68</v>
      </c>
    </row>
    <row r="2205" spans="1:10" s="125" customFormat="1" x14ac:dyDescent="0.2">
      <c r="A2205" s="80" t="s">
        <v>4828</v>
      </c>
      <c r="B2205" s="80"/>
      <c r="C2205" s="454" t="s">
        <v>4827</v>
      </c>
      <c r="D2205" s="454" t="s">
        <v>405</v>
      </c>
      <c r="E2205" s="61" t="s">
        <v>514</v>
      </c>
      <c r="F2205" s="61" t="s">
        <v>1132</v>
      </c>
      <c r="G2205" s="61" t="s">
        <v>44</v>
      </c>
      <c r="H2205" s="108" t="s">
        <v>45</v>
      </c>
      <c r="I2205" s="61" t="s">
        <v>67</v>
      </c>
      <c r="J2205" s="252" t="s">
        <v>268</v>
      </c>
    </row>
    <row r="2206" spans="1:10" s="125" customFormat="1" x14ac:dyDescent="0.2">
      <c r="A2206" s="123" t="s">
        <v>4829</v>
      </c>
      <c r="B2206" s="123"/>
      <c r="C2206" s="453" t="s">
        <v>4827</v>
      </c>
      <c r="D2206" s="453" t="s">
        <v>405</v>
      </c>
      <c r="E2206" s="85" t="s">
        <v>514</v>
      </c>
      <c r="F2206" s="85" t="s">
        <v>514</v>
      </c>
      <c r="G2206" s="85" t="s">
        <v>44</v>
      </c>
      <c r="H2206" s="343" t="s">
        <v>45</v>
      </c>
      <c r="I2206" s="85" t="s">
        <v>46</v>
      </c>
      <c r="J2206" s="282" t="s">
        <v>47</v>
      </c>
    </row>
    <row r="2207" spans="1:10" s="125" customFormat="1" x14ac:dyDescent="0.2">
      <c r="A2207" s="80" t="s">
        <v>4830</v>
      </c>
      <c r="B2207" s="80"/>
      <c r="C2207" s="454" t="s">
        <v>4827</v>
      </c>
      <c r="D2207" s="454" t="s">
        <v>405</v>
      </c>
      <c r="E2207" s="61" t="s">
        <v>514</v>
      </c>
      <c r="F2207" s="61" t="s">
        <v>1132</v>
      </c>
      <c r="G2207" s="61" t="s">
        <v>44</v>
      </c>
      <c r="H2207" s="108" t="s">
        <v>45</v>
      </c>
      <c r="I2207" s="61" t="s">
        <v>67</v>
      </c>
      <c r="J2207" s="252" t="s">
        <v>300</v>
      </c>
    </row>
    <row r="2208" spans="1:10" s="278" customFormat="1" x14ac:dyDescent="0.2">
      <c r="A2208" s="123" t="s">
        <v>4831</v>
      </c>
      <c r="B2208" s="80"/>
      <c r="C2208" s="453" t="s">
        <v>4832</v>
      </c>
      <c r="D2208" s="453" t="s">
        <v>405</v>
      </c>
      <c r="E2208" s="85" t="s">
        <v>514</v>
      </c>
      <c r="F2208" s="85" t="s">
        <v>1132</v>
      </c>
      <c r="G2208" s="85" t="s">
        <v>44</v>
      </c>
      <c r="H2208" s="343" t="s">
        <v>45</v>
      </c>
      <c r="I2208" s="85" t="s">
        <v>67</v>
      </c>
      <c r="J2208" s="282" t="s">
        <v>68</v>
      </c>
    </row>
    <row r="2209" spans="1:10" s="217" customFormat="1" x14ac:dyDescent="0.2">
      <c r="A2209" s="123" t="s">
        <v>4833</v>
      </c>
      <c r="B2209" s="123"/>
      <c r="C2209" s="453" t="s">
        <v>4832</v>
      </c>
      <c r="D2209" s="453" t="s">
        <v>405</v>
      </c>
      <c r="E2209" s="85" t="s">
        <v>514</v>
      </c>
      <c r="F2209" s="85" t="s">
        <v>514</v>
      </c>
      <c r="G2209" s="85" t="s">
        <v>44</v>
      </c>
      <c r="H2209" s="343" t="s">
        <v>45</v>
      </c>
      <c r="I2209" s="85" t="s">
        <v>46</v>
      </c>
      <c r="J2209" s="282" t="s">
        <v>47</v>
      </c>
    </row>
    <row r="2210" spans="1:10" s="250" customFormat="1" x14ac:dyDescent="0.2">
      <c r="A2210" s="80" t="s">
        <v>4834</v>
      </c>
      <c r="B2210" s="80"/>
      <c r="C2210" s="454" t="s">
        <v>4832</v>
      </c>
      <c r="D2210" s="454" t="s">
        <v>405</v>
      </c>
      <c r="E2210" s="61" t="s">
        <v>514</v>
      </c>
      <c r="F2210" s="61" t="s">
        <v>1132</v>
      </c>
      <c r="G2210" s="61" t="s">
        <v>44</v>
      </c>
      <c r="H2210" s="108" t="s">
        <v>45</v>
      </c>
      <c r="I2210" s="61" t="s">
        <v>67</v>
      </c>
      <c r="J2210" s="252" t="s">
        <v>268</v>
      </c>
    </row>
    <row r="2211" spans="1:10" s="217" customFormat="1" x14ac:dyDescent="0.2">
      <c r="A2211" s="80" t="s">
        <v>4835</v>
      </c>
      <c r="B2211" s="80"/>
      <c r="C2211" s="454" t="s">
        <v>4832</v>
      </c>
      <c r="D2211" s="454" t="s">
        <v>405</v>
      </c>
      <c r="E2211" s="61" t="s">
        <v>514</v>
      </c>
      <c r="F2211" s="61" t="s">
        <v>1132</v>
      </c>
      <c r="G2211" s="61" t="s">
        <v>44</v>
      </c>
      <c r="H2211" s="108" t="s">
        <v>45</v>
      </c>
      <c r="I2211" s="61" t="s">
        <v>67</v>
      </c>
      <c r="J2211" s="252" t="s">
        <v>300</v>
      </c>
    </row>
    <row r="2212" spans="1:10" s="217" customFormat="1" ht="16" x14ac:dyDescent="0.2">
      <c r="A2212" s="205" t="s">
        <v>4836</v>
      </c>
      <c r="B2212" s="80"/>
      <c r="C2212" s="206" t="s">
        <v>4837</v>
      </c>
      <c r="D2212" s="206" t="s">
        <v>108</v>
      </c>
      <c r="E2212" s="207" t="s">
        <v>4631</v>
      </c>
      <c r="F2212" s="207" t="s">
        <v>4631</v>
      </c>
      <c r="G2212" s="131" t="s">
        <v>44</v>
      </c>
      <c r="H2212" s="131" t="s">
        <v>45</v>
      </c>
      <c r="I2212" s="207" t="s">
        <v>46</v>
      </c>
      <c r="J2212" s="131" t="s">
        <v>47</v>
      </c>
    </row>
    <row r="2213" spans="1:10" s="217" customFormat="1" ht="16" x14ac:dyDescent="0.2">
      <c r="A2213" s="205" t="s">
        <v>4838</v>
      </c>
      <c r="B2213" s="80"/>
      <c r="C2213" s="206" t="s">
        <v>4839</v>
      </c>
      <c r="D2213" s="206" t="s">
        <v>108</v>
      </c>
      <c r="E2213" s="207" t="s">
        <v>2781</v>
      </c>
      <c r="F2213" s="207" t="s">
        <v>2781</v>
      </c>
      <c r="G2213" s="131" t="s">
        <v>44</v>
      </c>
      <c r="H2213" s="131" t="s">
        <v>45</v>
      </c>
      <c r="I2213" s="207" t="s">
        <v>46</v>
      </c>
      <c r="J2213" s="131" t="s">
        <v>47</v>
      </c>
    </row>
    <row r="2214" spans="1:10" s="217" customFormat="1" ht="16" x14ac:dyDescent="0.2">
      <c r="A2214" s="205" t="s">
        <v>4840</v>
      </c>
      <c r="B2214" s="80"/>
      <c r="C2214" s="206" t="s">
        <v>4841</v>
      </c>
      <c r="D2214" s="206" t="s">
        <v>108</v>
      </c>
      <c r="E2214" s="207" t="s">
        <v>4631</v>
      </c>
      <c r="F2214" s="207" t="s">
        <v>4631</v>
      </c>
      <c r="G2214" s="131" t="s">
        <v>44</v>
      </c>
      <c r="H2214" s="131" t="s">
        <v>45</v>
      </c>
      <c r="I2214" s="207" t="s">
        <v>46</v>
      </c>
      <c r="J2214" s="131" t="s">
        <v>47</v>
      </c>
    </row>
    <row r="2215" spans="1:10" s="217" customFormat="1" ht="16" x14ac:dyDescent="0.2">
      <c r="A2215" s="205" t="s">
        <v>4842</v>
      </c>
      <c r="B2215" s="80"/>
      <c r="C2215" s="206" t="s">
        <v>4843</v>
      </c>
      <c r="D2215" s="206" t="s">
        <v>108</v>
      </c>
      <c r="E2215" s="207" t="s">
        <v>2781</v>
      </c>
      <c r="F2215" s="207" t="s">
        <v>2781</v>
      </c>
      <c r="G2215" s="131" t="s">
        <v>44</v>
      </c>
      <c r="H2215" s="131" t="s">
        <v>45</v>
      </c>
      <c r="I2215" s="207" t="s">
        <v>46</v>
      </c>
      <c r="J2215" s="131" t="s">
        <v>47</v>
      </c>
    </row>
    <row r="2216" spans="1:10" s="659" customFormat="1" x14ac:dyDescent="0.2">
      <c r="A2216" s="64" t="s">
        <v>4844</v>
      </c>
      <c r="B2216" s="80" t="s">
        <v>4845</v>
      </c>
      <c r="C2216" s="73" t="s">
        <v>4846</v>
      </c>
      <c r="D2216" s="73" t="s">
        <v>1676</v>
      </c>
      <c r="E2216" s="74" t="s">
        <v>406</v>
      </c>
      <c r="F2216" s="74" t="s">
        <v>407</v>
      </c>
      <c r="G2216" s="74" t="s">
        <v>44</v>
      </c>
      <c r="H2216" s="74" t="s">
        <v>45</v>
      </c>
      <c r="I2216" s="74" t="s">
        <v>53</v>
      </c>
      <c r="J2216" s="74" t="s">
        <v>54</v>
      </c>
    </row>
    <row r="2217" spans="1:10" s="217" customFormat="1" x14ac:dyDescent="0.2">
      <c r="A2217" s="63" t="s">
        <v>4847</v>
      </c>
      <c r="B2217" s="80" t="s">
        <v>4848</v>
      </c>
      <c r="C2217" s="73" t="s">
        <v>4846</v>
      </c>
      <c r="D2217" s="73" t="s">
        <v>1676</v>
      </c>
      <c r="E2217" s="74" t="s">
        <v>406</v>
      </c>
      <c r="F2217" s="74" t="s">
        <v>407</v>
      </c>
      <c r="G2217" s="74" t="s">
        <v>44</v>
      </c>
      <c r="H2217" s="74" t="s">
        <v>45</v>
      </c>
      <c r="I2217" s="74" t="s">
        <v>46</v>
      </c>
      <c r="J2217" s="74" t="s">
        <v>47</v>
      </c>
    </row>
    <row r="2218" spans="1:10" s="217" customFormat="1" x14ac:dyDescent="0.2">
      <c r="A2218" s="63" t="s">
        <v>4849</v>
      </c>
      <c r="B2218" s="80" t="s">
        <v>4850</v>
      </c>
      <c r="C2218" s="73" t="s">
        <v>4846</v>
      </c>
      <c r="D2218" s="73" t="s">
        <v>1676</v>
      </c>
      <c r="E2218" s="74" t="s">
        <v>406</v>
      </c>
      <c r="F2218" s="74" t="s">
        <v>407</v>
      </c>
      <c r="G2218" s="74" t="s">
        <v>44</v>
      </c>
      <c r="H2218" s="74" t="s">
        <v>45</v>
      </c>
      <c r="I2218" s="74" t="s">
        <v>53</v>
      </c>
      <c r="J2218" s="74" t="s">
        <v>62</v>
      </c>
    </row>
    <row r="2219" spans="1:10" s="250" customFormat="1" x14ac:dyDescent="0.2">
      <c r="A2219" s="63" t="s">
        <v>4851</v>
      </c>
      <c r="B2219" s="80" t="s">
        <v>4852</v>
      </c>
      <c r="C2219" s="73" t="s">
        <v>4853</v>
      </c>
      <c r="D2219" s="73" t="s">
        <v>1676</v>
      </c>
      <c r="E2219" s="74" t="s">
        <v>96</v>
      </c>
      <c r="F2219" s="74" t="s">
        <v>129</v>
      </c>
      <c r="G2219" s="74" t="s">
        <v>44</v>
      </c>
      <c r="H2219" s="74" t="s">
        <v>45</v>
      </c>
      <c r="I2219" s="74" t="s">
        <v>53</v>
      </c>
      <c r="J2219" s="74" t="s">
        <v>54</v>
      </c>
    </row>
    <row r="2220" spans="1:10" s="217" customFormat="1" x14ac:dyDescent="0.2">
      <c r="A2220" s="63" t="s">
        <v>4854</v>
      </c>
      <c r="B2220" s="80" t="s">
        <v>4855</v>
      </c>
      <c r="C2220" s="73" t="s">
        <v>4853</v>
      </c>
      <c r="D2220" s="73" t="s">
        <v>1676</v>
      </c>
      <c r="E2220" s="74" t="s">
        <v>96</v>
      </c>
      <c r="F2220" s="74" t="s">
        <v>96</v>
      </c>
      <c r="G2220" s="74" t="s">
        <v>44</v>
      </c>
      <c r="H2220" s="74" t="s">
        <v>45</v>
      </c>
      <c r="I2220" s="74" t="s">
        <v>46</v>
      </c>
      <c r="J2220" s="74" t="s">
        <v>47</v>
      </c>
    </row>
    <row r="2221" spans="1:10" s="217" customFormat="1" x14ac:dyDescent="0.2">
      <c r="A2221" s="63" t="s">
        <v>4856</v>
      </c>
      <c r="B2221" s="80" t="s">
        <v>4857</v>
      </c>
      <c r="C2221" s="73" t="s">
        <v>4853</v>
      </c>
      <c r="D2221" s="73" t="s">
        <v>1676</v>
      </c>
      <c r="E2221" s="74" t="s">
        <v>96</v>
      </c>
      <c r="F2221" s="74" t="s">
        <v>129</v>
      </c>
      <c r="G2221" s="74" t="s">
        <v>44</v>
      </c>
      <c r="H2221" s="74" t="s">
        <v>45</v>
      </c>
      <c r="I2221" s="74" t="s">
        <v>53</v>
      </c>
      <c r="J2221" s="74" t="s">
        <v>62</v>
      </c>
    </row>
    <row r="2222" spans="1:10" s="217" customFormat="1" x14ac:dyDescent="0.2">
      <c r="A2222" s="67" t="s">
        <v>4858</v>
      </c>
      <c r="B2222" s="80">
        <v>177139</v>
      </c>
      <c r="C2222" s="71" t="s">
        <v>4859</v>
      </c>
      <c r="D2222" s="71" t="s">
        <v>89</v>
      </c>
      <c r="E2222" s="58" t="s">
        <v>455</v>
      </c>
      <c r="F2222" s="58" t="s">
        <v>641</v>
      </c>
      <c r="G2222" s="58" t="s">
        <v>44</v>
      </c>
      <c r="H2222" s="57" t="s">
        <v>45</v>
      </c>
      <c r="I2222" s="58" t="s">
        <v>53</v>
      </c>
      <c r="J2222" s="58" t="s">
        <v>282</v>
      </c>
    </row>
    <row r="2223" spans="1:10" s="217" customFormat="1" x14ac:dyDescent="0.2">
      <c r="A2223" s="67" t="s">
        <v>4860</v>
      </c>
      <c r="B2223" s="67"/>
      <c r="C2223" s="71" t="s">
        <v>4861</v>
      </c>
      <c r="D2223" s="71" t="s">
        <v>128</v>
      </c>
      <c r="E2223" s="58" t="s">
        <v>553</v>
      </c>
      <c r="F2223" s="58" t="s">
        <v>553</v>
      </c>
      <c r="G2223" s="58" t="s">
        <v>44</v>
      </c>
      <c r="H2223" s="57" t="s">
        <v>45</v>
      </c>
      <c r="I2223" s="58" t="s">
        <v>46</v>
      </c>
      <c r="J2223" s="58" t="s">
        <v>47</v>
      </c>
    </row>
    <row r="2224" spans="1:10" s="659" customFormat="1" x14ac:dyDescent="0.2">
      <c r="A2224" s="80" t="s">
        <v>4860</v>
      </c>
      <c r="B2224" s="80"/>
      <c r="C2224" s="72" t="s">
        <v>4861</v>
      </c>
      <c r="D2224" s="72" t="s">
        <v>128</v>
      </c>
      <c r="E2224" s="61" t="s">
        <v>553</v>
      </c>
      <c r="F2224" s="61" t="s">
        <v>2314</v>
      </c>
      <c r="G2224" s="61" t="s">
        <v>44</v>
      </c>
      <c r="H2224" s="108" t="s">
        <v>45</v>
      </c>
      <c r="I2224" s="61" t="s">
        <v>67</v>
      </c>
      <c r="J2224" s="61" t="s">
        <v>268</v>
      </c>
    </row>
    <row r="2225" spans="1:10" s="659" customFormat="1" x14ac:dyDescent="0.2">
      <c r="A2225" s="80" t="s">
        <v>4860</v>
      </c>
      <c r="B2225" s="80"/>
      <c r="C2225" s="72" t="s">
        <v>4861</v>
      </c>
      <c r="D2225" s="72" t="s">
        <v>128</v>
      </c>
      <c r="E2225" s="61" t="s">
        <v>553</v>
      </c>
      <c r="F2225" s="61" t="s">
        <v>2314</v>
      </c>
      <c r="G2225" s="61" t="s">
        <v>44</v>
      </c>
      <c r="H2225" s="108" t="s">
        <v>45</v>
      </c>
      <c r="I2225" s="61" t="s">
        <v>67</v>
      </c>
      <c r="J2225" s="61" t="s">
        <v>68</v>
      </c>
    </row>
    <row r="2226" spans="1:10" s="659" customFormat="1" x14ac:dyDescent="0.2">
      <c r="A2226" s="67" t="s">
        <v>4862</v>
      </c>
      <c r="B2226" s="80"/>
      <c r="C2226" s="72" t="s">
        <v>4863</v>
      </c>
      <c r="D2226" s="72" t="s">
        <v>128</v>
      </c>
      <c r="E2226" s="61" t="s">
        <v>171</v>
      </c>
      <c r="F2226" s="61" t="s">
        <v>171</v>
      </c>
      <c r="G2226" s="61" t="s">
        <v>44</v>
      </c>
      <c r="H2226" s="108" t="s">
        <v>45</v>
      </c>
      <c r="I2226" s="61" t="s">
        <v>46</v>
      </c>
      <c r="J2226" s="61" t="s">
        <v>47</v>
      </c>
    </row>
    <row r="2227" spans="1:10" s="659" customFormat="1" x14ac:dyDescent="0.2">
      <c r="A2227" s="123" t="s">
        <v>4864</v>
      </c>
      <c r="B2227" s="123"/>
      <c r="C2227" s="91" t="s">
        <v>4865</v>
      </c>
      <c r="D2227" s="91" t="s">
        <v>89</v>
      </c>
      <c r="E2227" s="85" t="s">
        <v>4866</v>
      </c>
      <c r="F2227" s="85" t="s">
        <v>4867</v>
      </c>
      <c r="G2227" s="85" t="s">
        <v>79</v>
      </c>
      <c r="H2227" s="343" t="s">
        <v>80</v>
      </c>
      <c r="I2227" s="85" t="s">
        <v>140</v>
      </c>
      <c r="J2227" s="85" t="s">
        <v>82</v>
      </c>
    </row>
    <row r="2228" spans="1:10" s="659" customFormat="1" x14ac:dyDescent="0.2">
      <c r="A2228" s="63" t="s">
        <v>4868</v>
      </c>
      <c r="B2228" s="80" t="s">
        <v>4869</v>
      </c>
      <c r="C2228" s="73" t="s">
        <v>4870</v>
      </c>
      <c r="D2228" s="73" t="s">
        <v>108</v>
      </c>
      <c r="E2228" s="74" t="s">
        <v>1590</v>
      </c>
      <c r="F2228" s="74" t="s">
        <v>1590</v>
      </c>
      <c r="G2228" s="74" t="s">
        <v>44</v>
      </c>
      <c r="H2228" s="74" t="s">
        <v>45</v>
      </c>
      <c r="I2228" s="74" t="s">
        <v>46</v>
      </c>
      <c r="J2228" s="74" t="s">
        <v>47</v>
      </c>
    </row>
    <row r="2229" spans="1:10" s="125" customFormat="1" x14ac:dyDescent="0.2">
      <c r="A2229" s="184" t="s">
        <v>4871</v>
      </c>
      <c r="B2229" s="80"/>
      <c r="C2229" s="72" t="s">
        <v>4872</v>
      </c>
      <c r="D2229" s="72" t="s">
        <v>89</v>
      </c>
      <c r="E2229" s="61" t="s">
        <v>1525</v>
      </c>
      <c r="F2229" s="61" t="s">
        <v>2550</v>
      </c>
      <c r="G2229" s="61" t="s">
        <v>92</v>
      </c>
      <c r="H2229" s="108" t="s">
        <v>45</v>
      </c>
      <c r="I2229" s="61" t="s">
        <v>53</v>
      </c>
      <c r="J2229" s="61" t="s">
        <v>282</v>
      </c>
    </row>
    <row r="2230" spans="1:10" s="125" customFormat="1" x14ac:dyDescent="0.2">
      <c r="A2230" s="63" t="s">
        <v>4873</v>
      </c>
      <c r="B2230" s="80" t="s">
        <v>4874</v>
      </c>
      <c r="C2230" s="73" t="s">
        <v>4875</v>
      </c>
      <c r="D2230" s="73" t="s">
        <v>822</v>
      </c>
      <c r="E2230" s="74" t="s">
        <v>4876</v>
      </c>
      <c r="F2230" s="74" t="s">
        <v>4876</v>
      </c>
      <c r="G2230" s="74" t="s">
        <v>44</v>
      </c>
      <c r="H2230" s="74" t="s">
        <v>45</v>
      </c>
      <c r="I2230" s="74" t="s">
        <v>46</v>
      </c>
      <c r="J2230" s="74" t="s">
        <v>47</v>
      </c>
    </row>
    <row r="2231" spans="1:10" s="278" customFormat="1" x14ac:dyDescent="0.2">
      <c r="A2231" s="505" t="s">
        <v>4877</v>
      </c>
      <c r="B2231" s="123"/>
      <c r="C2231" s="91" t="s">
        <v>4878</v>
      </c>
      <c r="D2231" s="91" t="s">
        <v>350</v>
      </c>
      <c r="E2231" s="85" t="s">
        <v>171</v>
      </c>
      <c r="F2231" s="85" t="s">
        <v>171</v>
      </c>
      <c r="G2231" s="85" t="s">
        <v>44</v>
      </c>
      <c r="H2231" s="343" t="s">
        <v>45</v>
      </c>
      <c r="I2231" s="85" t="s">
        <v>46</v>
      </c>
      <c r="J2231" s="85" t="s">
        <v>47</v>
      </c>
    </row>
    <row r="2232" spans="1:10" s="125" customFormat="1" x14ac:dyDescent="0.2">
      <c r="A2232" s="505" t="s">
        <v>4879</v>
      </c>
      <c r="B2232" s="123"/>
      <c r="C2232" s="91" t="s">
        <v>4880</v>
      </c>
      <c r="D2232" s="91" t="s">
        <v>607</v>
      </c>
      <c r="E2232" s="85" t="s">
        <v>1047</v>
      </c>
      <c r="F2232" s="85" t="s">
        <v>1050</v>
      </c>
      <c r="G2232" s="85" t="s">
        <v>44</v>
      </c>
      <c r="H2232" s="343" t="s">
        <v>45</v>
      </c>
      <c r="I2232" s="85" t="s">
        <v>53</v>
      </c>
      <c r="J2232" s="85" t="s">
        <v>54</v>
      </c>
    </row>
    <row r="2233" spans="1:10" s="125" customFormat="1" x14ac:dyDescent="0.2">
      <c r="A2233" s="63" t="s">
        <v>4881</v>
      </c>
      <c r="B2233" s="80"/>
      <c r="C2233" s="71" t="s">
        <v>4880</v>
      </c>
      <c r="D2233" s="71" t="s">
        <v>607</v>
      </c>
      <c r="E2233" s="58" t="s">
        <v>1047</v>
      </c>
      <c r="F2233" s="58" t="s">
        <v>1047</v>
      </c>
      <c r="G2233" s="58" t="s">
        <v>44</v>
      </c>
      <c r="H2233" s="57" t="s">
        <v>45</v>
      </c>
      <c r="I2233" s="58" t="s">
        <v>46</v>
      </c>
      <c r="J2233" s="58" t="s">
        <v>47</v>
      </c>
    </row>
    <row r="2234" spans="1:10" s="125" customFormat="1" x14ac:dyDescent="0.2">
      <c r="A2234" s="505" t="s">
        <v>4881</v>
      </c>
      <c r="B2234" s="123"/>
      <c r="C2234" s="91" t="s">
        <v>4880</v>
      </c>
      <c r="D2234" s="91" t="s">
        <v>607</v>
      </c>
      <c r="E2234" s="85" t="s">
        <v>1047</v>
      </c>
      <c r="F2234" s="85" t="s">
        <v>1047</v>
      </c>
      <c r="G2234" s="85" t="s">
        <v>92</v>
      </c>
      <c r="H2234" s="343" t="s">
        <v>45</v>
      </c>
      <c r="I2234" s="85" t="s">
        <v>46</v>
      </c>
      <c r="J2234" s="85" t="s">
        <v>47</v>
      </c>
    </row>
    <row r="2235" spans="1:10" s="125" customFormat="1" x14ac:dyDescent="0.2">
      <c r="A2235" s="505" t="s">
        <v>4882</v>
      </c>
      <c r="B2235" s="123"/>
      <c r="C2235" s="91" t="s">
        <v>4883</v>
      </c>
      <c r="D2235" s="91" t="s">
        <v>89</v>
      </c>
      <c r="E2235" s="85" t="s">
        <v>3346</v>
      </c>
      <c r="F2235" s="85" t="s">
        <v>474</v>
      </c>
      <c r="G2235" s="85" t="s">
        <v>79</v>
      </c>
      <c r="H2235" s="343" t="s">
        <v>80</v>
      </c>
      <c r="I2235" s="387" t="s">
        <v>1249</v>
      </c>
      <c r="J2235" s="85" t="s">
        <v>245</v>
      </c>
    </row>
    <row r="2236" spans="1:10" s="125" customFormat="1" x14ac:dyDescent="0.2">
      <c r="A2236" s="80" t="s">
        <v>4884</v>
      </c>
      <c r="B2236" s="80"/>
      <c r="C2236" s="72" t="s">
        <v>4885</v>
      </c>
      <c r="D2236" s="72" t="s">
        <v>886</v>
      </c>
      <c r="E2236" s="61" t="s">
        <v>99</v>
      </c>
      <c r="F2236" s="61"/>
      <c r="G2236" s="61" t="s">
        <v>139</v>
      </c>
      <c r="H2236" s="61" t="s">
        <v>80</v>
      </c>
      <c r="I2236" s="61" t="s">
        <v>140</v>
      </c>
      <c r="J2236" s="61" t="s">
        <v>68</v>
      </c>
    </row>
    <row r="2237" spans="1:10" s="125" customFormat="1" x14ac:dyDescent="0.2">
      <c r="A2237" s="123" t="s">
        <v>4886</v>
      </c>
      <c r="B2237" s="123"/>
      <c r="C2237" s="91" t="s">
        <v>4887</v>
      </c>
      <c r="D2237" s="91" t="s">
        <v>1201</v>
      </c>
      <c r="E2237" s="85" t="s">
        <v>529</v>
      </c>
      <c r="F2237" s="85" t="s">
        <v>529</v>
      </c>
      <c r="G2237" s="85" t="s">
        <v>44</v>
      </c>
      <c r="H2237" s="343" t="s">
        <v>45</v>
      </c>
      <c r="I2237" s="85" t="s">
        <v>46</v>
      </c>
      <c r="J2237" s="85" t="s">
        <v>47</v>
      </c>
    </row>
    <row r="2238" spans="1:10" s="125" customFormat="1" x14ac:dyDescent="0.2">
      <c r="A2238" s="84" t="s">
        <v>4888</v>
      </c>
      <c r="B2238" s="80" t="s">
        <v>4889</v>
      </c>
      <c r="C2238" s="73" t="s">
        <v>4890</v>
      </c>
      <c r="D2238" s="73" t="s">
        <v>95</v>
      </c>
      <c r="E2238" s="74" t="s">
        <v>119</v>
      </c>
      <c r="F2238" s="74" t="s">
        <v>120</v>
      </c>
      <c r="G2238" s="74" t="s">
        <v>44</v>
      </c>
      <c r="H2238" s="74" t="s">
        <v>253</v>
      </c>
      <c r="I2238" s="74" t="s">
        <v>53</v>
      </c>
      <c r="J2238" s="74" t="s">
        <v>62</v>
      </c>
    </row>
    <row r="2239" spans="1:10" s="125" customFormat="1" x14ac:dyDescent="0.2">
      <c r="A2239" s="64" t="s">
        <v>4891</v>
      </c>
      <c r="B2239" s="80" t="s">
        <v>4892</v>
      </c>
      <c r="C2239" s="73" t="s">
        <v>4890</v>
      </c>
      <c r="D2239" s="73" t="s">
        <v>95</v>
      </c>
      <c r="E2239" s="74" t="s">
        <v>1912</v>
      </c>
      <c r="F2239" s="74" t="s">
        <v>120</v>
      </c>
      <c r="G2239" s="74" t="s">
        <v>44</v>
      </c>
      <c r="H2239" s="74" t="s">
        <v>45</v>
      </c>
      <c r="I2239" s="74" t="s">
        <v>53</v>
      </c>
      <c r="J2239" s="74" t="s">
        <v>62</v>
      </c>
    </row>
    <row r="2240" spans="1:10" s="128" customFormat="1" x14ac:dyDescent="0.2">
      <c r="A2240" s="66" t="s">
        <v>4893</v>
      </c>
      <c r="B2240" s="80"/>
      <c r="C2240" s="72" t="s">
        <v>4894</v>
      </c>
      <c r="D2240" s="72" t="s">
        <v>95</v>
      </c>
      <c r="E2240" s="61" t="s">
        <v>1912</v>
      </c>
      <c r="F2240" s="185" t="s">
        <v>120</v>
      </c>
      <c r="G2240" s="61" t="s">
        <v>44</v>
      </c>
      <c r="H2240" s="108" t="s">
        <v>45</v>
      </c>
      <c r="I2240" s="61" t="s">
        <v>53</v>
      </c>
      <c r="J2240" s="61" t="s">
        <v>54</v>
      </c>
    </row>
    <row r="2241" spans="1:10" s="125" customFormat="1" x14ac:dyDescent="0.2">
      <c r="A2241" s="66" t="s">
        <v>4895</v>
      </c>
      <c r="B2241" s="80"/>
      <c r="C2241" s="72" t="s">
        <v>4894</v>
      </c>
      <c r="D2241" s="72" t="s">
        <v>95</v>
      </c>
      <c r="E2241" s="61" t="s">
        <v>1912</v>
      </c>
      <c r="F2241" s="61" t="s">
        <v>1912</v>
      </c>
      <c r="G2241" s="61" t="s">
        <v>44</v>
      </c>
      <c r="H2241" s="108" t="s">
        <v>45</v>
      </c>
      <c r="I2241" s="61" t="s">
        <v>46</v>
      </c>
      <c r="J2241" s="61" t="s">
        <v>47</v>
      </c>
    </row>
    <row r="2242" spans="1:10" s="278" customFormat="1" x14ac:dyDescent="0.2">
      <c r="A2242" s="66" t="s">
        <v>4896</v>
      </c>
      <c r="B2242" s="80"/>
      <c r="C2242" s="72" t="s">
        <v>4894</v>
      </c>
      <c r="D2242" s="72" t="s">
        <v>95</v>
      </c>
      <c r="E2242" s="61" t="s">
        <v>1912</v>
      </c>
      <c r="F2242" s="185" t="s">
        <v>120</v>
      </c>
      <c r="G2242" s="61" t="s">
        <v>44</v>
      </c>
      <c r="H2242" s="108" t="s">
        <v>45</v>
      </c>
      <c r="I2242" s="61" t="s">
        <v>53</v>
      </c>
      <c r="J2242" s="61" t="s">
        <v>62</v>
      </c>
    </row>
    <row r="2243" spans="1:10" s="125" customFormat="1" x14ac:dyDescent="0.2">
      <c r="A2243" s="66" t="s">
        <v>4897</v>
      </c>
      <c r="B2243" s="80"/>
      <c r="C2243" s="72" t="s">
        <v>4898</v>
      </c>
      <c r="D2243" s="72" t="s">
        <v>95</v>
      </c>
      <c r="E2243" s="61" t="s">
        <v>1912</v>
      </c>
      <c r="F2243" s="196" t="s">
        <v>1912</v>
      </c>
      <c r="G2243" s="196" t="s">
        <v>92</v>
      </c>
      <c r="H2243" s="61" t="s">
        <v>172</v>
      </c>
      <c r="I2243" s="196" t="s">
        <v>173</v>
      </c>
      <c r="J2243" s="196" t="s">
        <v>174</v>
      </c>
    </row>
    <row r="2244" spans="1:10" s="125" customFormat="1" x14ac:dyDescent="0.2">
      <c r="A2244" s="84" t="s">
        <v>4899</v>
      </c>
      <c r="B2244" s="80" t="s">
        <v>4900</v>
      </c>
      <c r="C2244" s="73" t="s">
        <v>4901</v>
      </c>
      <c r="D2244" s="73" t="s">
        <v>95</v>
      </c>
      <c r="E2244" s="74" t="s">
        <v>119</v>
      </c>
      <c r="F2244" s="74" t="s">
        <v>120</v>
      </c>
      <c r="G2244" s="74" t="s">
        <v>44</v>
      </c>
      <c r="H2244" s="74" t="s">
        <v>253</v>
      </c>
      <c r="I2244" s="74" t="s">
        <v>53</v>
      </c>
      <c r="J2244" s="74" t="s">
        <v>62</v>
      </c>
    </row>
    <row r="2245" spans="1:10" s="766" customFormat="1" x14ac:dyDescent="0.2">
      <c r="A2245" s="66" t="s">
        <v>4902</v>
      </c>
      <c r="B2245" s="80"/>
      <c r="C2245" s="72" t="s">
        <v>4901</v>
      </c>
      <c r="D2245" s="72" t="s">
        <v>95</v>
      </c>
      <c r="E2245" s="61" t="s">
        <v>1912</v>
      </c>
      <c r="F2245" s="185" t="s">
        <v>120</v>
      </c>
      <c r="G2245" s="61" t="s">
        <v>44</v>
      </c>
      <c r="H2245" s="108" t="s">
        <v>45</v>
      </c>
      <c r="I2245" s="121" t="s">
        <v>53</v>
      </c>
      <c r="J2245" s="121" t="s">
        <v>54</v>
      </c>
    </row>
    <row r="2246" spans="1:10" s="125" customFormat="1" x14ac:dyDescent="0.2">
      <c r="A2246" s="66" t="s">
        <v>4903</v>
      </c>
      <c r="B2246" s="80"/>
      <c r="C2246" s="72" t="s">
        <v>4901</v>
      </c>
      <c r="D2246" s="72" t="s">
        <v>95</v>
      </c>
      <c r="E2246" s="61" t="s">
        <v>1912</v>
      </c>
      <c r="F2246" s="61" t="s">
        <v>1912</v>
      </c>
      <c r="G2246" s="61" t="s">
        <v>44</v>
      </c>
      <c r="H2246" s="108" t="s">
        <v>45</v>
      </c>
      <c r="I2246" s="394" t="s">
        <v>46</v>
      </c>
      <c r="J2246" s="394" t="s">
        <v>47</v>
      </c>
    </row>
    <row r="2247" spans="1:10" s="766" customFormat="1" x14ac:dyDescent="0.2">
      <c r="A2247" s="66" t="s">
        <v>4904</v>
      </c>
      <c r="B2247" s="80"/>
      <c r="C2247" s="72" t="s">
        <v>4901</v>
      </c>
      <c r="D2247" s="72" t="s">
        <v>95</v>
      </c>
      <c r="E2247" s="61" t="s">
        <v>1912</v>
      </c>
      <c r="F2247" s="185" t="s">
        <v>120</v>
      </c>
      <c r="G2247" s="61" t="s">
        <v>44</v>
      </c>
      <c r="H2247" s="108" t="s">
        <v>45</v>
      </c>
      <c r="I2247" s="121" t="s">
        <v>53</v>
      </c>
      <c r="J2247" s="121" t="s">
        <v>62</v>
      </c>
    </row>
    <row r="2248" spans="1:10" s="125" customFormat="1" x14ac:dyDescent="0.2">
      <c r="A2248" s="64" t="s">
        <v>4905</v>
      </c>
      <c r="B2248" s="80" t="s">
        <v>4906</v>
      </c>
      <c r="C2248" s="73" t="s">
        <v>4901</v>
      </c>
      <c r="D2248" s="73" t="s">
        <v>95</v>
      </c>
      <c r="E2248" s="74" t="s">
        <v>1912</v>
      </c>
      <c r="F2248" s="74" t="s">
        <v>120</v>
      </c>
      <c r="G2248" s="74" t="s">
        <v>44</v>
      </c>
      <c r="H2248" s="74" t="s">
        <v>45</v>
      </c>
      <c r="I2248" s="74" t="s">
        <v>53</v>
      </c>
      <c r="J2248" s="74" t="s">
        <v>62</v>
      </c>
    </row>
    <row r="2249" spans="1:10" s="125" customFormat="1" x14ac:dyDescent="0.2">
      <c r="A2249" s="66" t="s">
        <v>4907</v>
      </c>
      <c r="B2249" s="80"/>
      <c r="C2249" s="72" t="s">
        <v>4908</v>
      </c>
      <c r="D2249" s="72" t="s">
        <v>95</v>
      </c>
      <c r="E2249" s="61" t="s">
        <v>1912</v>
      </c>
      <c r="F2249" s="196" t="s">
        <v>1912</v>
      </c>
      <c r="G2249" s="196" t="s">
        <v>92</v>
      </c>
      <c r="H2249" s="61" t="s">
        <v>172</v>
      </c>
      <c r="I2249" s="196" t="s">
        <v>173</v>
      </c>
      <c r="J2249" s="196" t="s">
        <v>174</v>
      </c>
    </row>
    <row r="2250" spans="1:10" s="125" customFormat="1" x14ac:dyDescent="0.2">
      <c r="A2250" s="66" t="s">
        <v>4909</v>
      </c>
      <c r="B2250" s="80"/>
      <c r="C2250" s="72" t="s">
        <v>4910</v>
      </c>
      <c r="D2250" s="72" t="s">
        <v>89</v>
      </c>
      <c r="E2250" s="61" t="s">
        <v>4911</v>
      </c>
      <c r="F2250" s="61" t="s">
        <v>1896</v>
      </c>
      <c r="G2250" s="61" t="s">
        <v>79</v>
      </c>
      <c r="H2250" s="108" t="s">
        <v>80</v>
      </c>
      <c r="I2250" s="61" t="s">
        <v>140</v>
      </c>
      <c r="J2250" s="61" t="s">
        <v>82</v>
      </c>
    </row>
    <row r="2251" spans="1:10" s="125" customFormat="1" x14ac:dyDescent="0.2">
      <c r="A2251" s="556" t="s">
        <v>4912</v>
      </c>
      <c r="B2251" s="65"/>
      <c r="C2251" s="470" t="s">
        <v>4913</v>
      </c>
      <c r="D2251" s="470" t="s">
        <v>89</v>
      </c>
      <c r="E2251" s="387" t="s">
        <v>4914</v>
      </c>
      <c r="F2251" s="387" t="s">
        <v>4915</v>
      </c>
      <c r="G2251" s="387" t="s">
        <v>92</v>
      </c>
      <c r="H2251" s="568" t="s">
        <v>253</v>
      </c>
      <c r="I2251" s="387" t="s">
        <v>745</v>
      </c>
      <c r="J2251" s="387" t="s">
        <v>746</v>
      </c>
    </row>
    <row r="2252" spans="1:10" s="125" customFormat="1" x14ac:dyDescent="0.2">
      <c r="A2252" s="66" t="s">
        <v>4916</v>
      </c>
      <c r="B2252" s="80"/>
      <c r="C2252" s="72" t="s">
        <v>4913</v>
      </c>
      <c r="D2252" s="72" t="s">
        <v>89</v>
      </c>
      <c r="E2252" s="61" t="s">
        <v>4914</v>
      </c>
      <c r="F2252" s="61" t="s">
        <v>4917</v>
      </c>
      <c r="G2252" s="61" t="s">
        <v>79</v>
      </c>
      <c r="H2252" s="108" t="s">
        <v>80</v>
      </c>
      <c r="I2252" s="61" t="s">
        <v>140</v>
      </c>
      <c r="J2252" s="61" t="s">
        <v>82</v>
      </c>
    </row>
    <row r="2253" spans="1:10" s="125" customFormat="1" x14ac:dyDescent="0.2">
      <c r="A2253" s="64" t="s">
        <v>4918</v>
      </c>
      <c r="B2253" s="80"/>
      <c r="C2253" s="72" t="s">
        <v>4913</v>
      </c>
      <c r="D2253" s="72" t="s">
        <v>89</v>
      </c>
      <c r="E2253" s="61" t="s">
        <v>4914</v>
      </c>
      <c r="F2253" s="61" t="s">
        <v>4915</v>
      </c>
      <c r="G2253" s="61" t="s">
        <v>79</v>
      </c>
      <c r="H2253" s="108" t="s">
        <v>80</v>
      </c>
      <c r="I2253" s="61" t="s">
        <v>745</v>
      </c>
      <c r="J2253" s="61" t="s">
        <v>746</v>
      </c>
    </row>
    <row r="2254" spans="1:10" s="128" customFormat="1" x14ac:dyDescent="0.2">
      <c r="A2254" s="63" t="s">
        <v>4919</v>
      </c>
      <c r="B2254" s="80" t="s">
        <v>4920</v>
      </c>
      <c r="C2254" s="73" t="s">
        <v>4921</v>
      </c>
      <c r="D2254" s="73" t="s">
        <v>1748</v>
      </c>
      <c r="E2254" s="74" t="s">
        <v>359</v>
      </c>
      <c r="F2254" s="74" t="s">
        <v>359</v>
      </c>
      <c r="G2254" s="74" t="s">
        <v>44</v>
      </c>
      <c r="H2254" s="74" t="s">
        <v>45</v>
      </c>
      <c r="I2254" s="74" t="s">
        <v>46</v>
      </c>
      <c r="J2254" s="74" t="s">
        <v>47</v>
      </c>
    </row>
    <row r="2255" spans="1:10" s="278" customFormat="1" x14ac:dyDescent="0.2">
      <c r="A2255" s="303" t="s">
        <v>4922</v>
      </c>
      <c r="B2255" s="80"/>
      <c r="C2255" s="303" t="s">
        <v>4923</v>
      </c>
      <c r="D2255" s="197" t="s">
        <v>1748</v>
      </c>
      <c r="E2255" s="185" t="s">
        <v>359</v>
      </c>
      <c r="F2255" s="185" t="s">
        <v>362</v>
      </c>
      <c r="G2255" s="185" t="s">
        <v>44</v>
      </c>
      <c r="H2255" s="108" t="s">
        <v>45</v>
      </c>
      <c r="I2255" s="185" t="s">
        <v>1348</v>
      </c>
      <c r="J2255" s="61" t="s">
        <v>54</v>
      </c>
    </row>
    <row r="2256" spans="1:10" s="125" customFormat="1" x14ac:dyDescent="0.2">
      <c r="A2256" s="303" t="s">
        <v>4924</v>
      </c>
      <c r="B2256" s="80"/>
      <c r="C2256" s="303" t="s">
        <v>4923</v>
      </c>
      <c r="D2256" s="197" t="s">
        <v>1748</v>
      </c>
      <c r="E2256" s="185" t="s">
        <v>359</v>
      </c>
      <c r="F2256" s="185" t="s">
        <v>359</v>
      </c>
      <c r="G2256" s="185" t="s">
        <v>44</v>
      </c>
      <c r="H2256" s="108" t="s">
        <v>45</v>
      </c>
      <c r="I2256" s="185" t="s">
        <v>254</v>
      </c>
      <c r="J2256" s="61" t="s">
        <v>47</v>
      </c>
    </row>
    <row r="2257" spans="1:10" s="278" customFormat="1" x14ac:dyDescent="0.2">
      <c r="A2257" s="303" t="s">
        <v>4925</v>
      </c>
      <c r="B2257" s="80"/>
      <c r="C2257" s="303" t="s">
        <v>4923</v>
      </c>
      <c r="D2257" s="197" t="s">
        <v>1748</v>
      </c>
      <c r="E2257" s="185" t="s">
        <v>359</v>
      </c>
      <c r="F2257" s="185" t="s">
        <v>362</v>
      </c>
      <c r="G2257" s="185" t="s">
        <v>44</v>
      </c>
      <c r="H2257" s="108" t="s">
        <v>45</v>
      </c>
      <c r="I2257" s="185" t="s">
        <v>1351</v>
      </c>
      <c r="J2257" s="61" t="s">
        <v>62</v>
      </c>
    </row>
    <row r="2258" spans="1:10" s="278" customFormat="1" x14ac:dyDescent="0.2">
      <c r="A2258" s="303" t="s">
        <v>4926</v>
      </c>
      <c r="B2258" s="80"/>
      <c r="C2258" s="303" t="s">
        <v>4927</v>
      </c>
      <c r="D2258" s="197" t="s">
        <v>1748</v>
      </c>
      <c r="E2258" s="185" t="s">
        <v>359</v>
      </c>
      <c r="F2258" s="185" t="s">
        <v>359</v>
      </c>
      <c r="G2258" s="196" t="s">
        <v>92</v>
      </c>
      <c r="H2258" s="61" t="s">
        <v>172</v>
      </c>
      <c r="I2258" s="196" t="s">
        <v>173</v>
      </c>
      <c r="J2258" s="196" t="s">
        <v>174</v>
      </c>
    </row>
    <row r="2259" spans="1:10" s="125" customFormat="1" x14ac:dyDescent="0.2">
      <c r="A2259" s="301" t="s">
        <v>4928</v>
      </c>
      <c r="B2259" s="80"/>
      <c r="C2259" s="83" t="s">
        <v>4929</v>
      </c>
      <c r="D2259" s="71" t="s">
        <v>607</v>
      </c>
      <c r="E2259" s="439" t="s">
        <v>171</v>
      </c>
      <c r="F2259" s="439" t="s">
        <v>171</v>
      </c>
      <c r="G2259" s="58" t="s">
        <v>44</v>
      </c>
      <c r="H2259" s="57" t="s">
        <v>45</v>
      </c>
      <c r="I2259" s="58" t="s">
        <v>46</v>
      </c>
      <c r="J2259" s="58" t="s">
        <v>47</v>
      </c>
    </row>
    <row r="2260" spans="1:10" s="125" customFormat="1" x14ac:dyDescent="0.2">
      <c r="A2260" s="454" t="s">
        <v>4930</v>
      </c>
      <c r="B2260" s="80" t="s">
        <v>4931</v>
      </c>
      <c r="C2260" s="127" t="s">
        <v>4929</v>
      </c>
      <c r="D2260" s="72" t="s">
        <v>607</v>
      </c>
      <c r="E2260" s="252" t="s">
        <v>171</v>
      </c>
      <c r="F2260" s="252" t="s">
        <v>177</v>
      </c>
      <c r="G2260" s="61" t="s">
        <v>44</v>
      </c>
      <c r="H2260" s="108" t="s">
        <v>45</v>
      </c>
      <c r="I2260" s="61" t="s">
        <v>53</v>
      </c>
      <c r="J2260" s="61" t="s">
        <v>62</v>
      </c>
    </row>
    <row r="2261" spans="1:10" s="125" customFormat="1" x14ac:dyDescent="0.2">
      <c r="A2261" s="453" t="s">
        <v>4932</v>
      </c>
      <c r="B2261" s="123"/>
      <c r="C2261" s="124" t="s">
        <v>4933</v>
      </c>
      <c r="D2261" s="91" t="s">
        <v>350</v>
      </c>
      <c r="E2261" s="282" t="s">
        <v>1162</v>
      </c>
      <c r="F2261" s="282" t="s">
        <v>1162</v>
      </c>
      <c r="G2261" s="85" t="s">
        <v>44</v>
      </c>
      <c r="H2261" s="343" t="s">
        <v>45</v>
      </c>
      <c r="I2261" s="85" t="s">
        <v>46</v>
      </c>
      <c r="J2261" s="85" t="s">
        <v>47</v>
      </c>
    </row>
    <row r="2262" spans="1:10" s="125" customFormat="1" x14ac:dyDescent="0.2">
      <c r="A2262" s="205" t="s">
        <v>4934</v>
      </c>
      <c r="B2262" s="80" t="s">
        <v>832</v>
      </c>
      <c r="C2262" s="204" t="s">
        <v>4935</v>
      </c>
      <c r="D2262" s="201" t="s">
        <v>85</v>
      </c>
      <c r="E2262" s="131" t="s">
        <v>86</v>
      </c>
      <c r="F2262" s="131" t="s">
        <v>86</v>
      </c>
      <c r="G2262" s="130" t="s">
        <v>44</v>
      </c>
      <c r="H2262" s="218" t="s">
        <v>45</v>
      </c>
      <c r="I2262" s="130" t="s">
        <v>46</v>
      </c>
      <c r="J2262" s="130" t="s">
        <v>47</v>
      </c>
    </row>
    <row r="2263" spans="1:10" s="125" customFormat="1" x14ac:dyDescent="0.2">
      <c r="A2263" s="64" t="s">
        <v>4936</v>
      </c>
      <c r="B2263" s="80" t="s">
        <v>4937</v>
      </c>
      <c r="C2263" s="84" t="s">
        <v>4568</v>
      </c>
      <c r="D2263" s="91" t="s">
        <v>586</v>
      </c>
      <c r="E2263" s="85" t="s">
        <v>838</v>
      </c>
      <c r="F2263" s="85" t="s">
        <v>4938</v>
      </c>
      <c r="G2263" s="85" t="s">
        <v>44</v>
      </c>
      <c r="H2263" s="58" t="s">
        <v>45</v>
      </c>
      <c r="I2263" s="85" t="s">
        <v>53</v>
      </c>
      <c r="J2263" s="85" t="s">
        <v>54</v>
      </c>
    </row>
    <row r="2264" spans="1:10" s="125" customFormat="1" x14ac:dyDescent="0.2">
      <c r="A2264" s="84" t="s">
        <v>4939</v>
      </c>
      <c r="B2264" s="80" t="s">
        <v>4940</v>
      </c>
      <c r="C2264" s="84" t="s">
        <v>4941</v>
      </c>
      <c r="D2264" s="91" t="s">
        <v>586</v>
      </c>
      <c r="E2264" s="85" t="s">
        <v>2255</v>
      </c>
      <c r="F2264" s="85" t="s">
        <v>692</v>
      </c>
      <c r="G2264" s="85" t="s">
        <v>44</v>
      </c>
      <c r="H2264" s="472" t="s">
        <v>914</v>
      </c>
      <c r="I2264" s="85" t="s">
        <v>53</v>
      </c>
      <c r="J2264" s="85" t="s">
        <v>62</v>
      </c>
    </row>
    <row r="2265" spans="1:10" s="125" customFormat="1" x14ac:dyDescent="0.2">
      <c r="A2265" s="84" t="s">
        <v>4942</v>
      </c>
      <c r="B2265" s="80" t="s">
        <v>4943</v>
      </c>
      <c r="C2265" s="84" t="s">
        <v>4944</v>
      </c>
      <c r="D2265" s="91" t="s">
        <v>586</v>
      </c>
      <c r="E2265" s="85" t="s">
        <v>2255</v>
      </c>
      <c r="F2265" s="85" t="s">
        <v>2255</v>
      </c>
      <c r="G2265" s="85" t="s">
        <v>44</v>
      </c>
      <c r="H2265" s="472" t="s">
        <v>45</v>
      </c>
      <c r="I2265" s="85" t="s">
        <v>46</v>
      </c>
      <c r="J2265" s="85" t="s">
        <v>47</v>
      </c>
    </row>
    <row r="2266" spans="1:10" s="125" customFormat="1" x14ac:dyDescent="0.2">
      <c r="A2266" s="64" t="s">
        <v>4945</v>
      </c>
      <c r="B2266" s="80" t="s">
        <v>4946</v>
      </c>
      <c r="C2266" s="84" t="s">
        <v>4947</v>
      </c>
      <c r="D2266" s="91" t="s">
        <v>586</v>
      </c>
      <c r="E2266" s="85" t="s">
        <v>2516</v>
      </c>
      <c r="F2266" s="85" t="s">
        <v>692</v>
      </c>
      <c r="G2266" s="85" t="s">
        <v>44</v>
      </c>
      <c r="H2266" s="58" t="s">
        <v>45</v>
      </c>
      <c r="I2266" s="85" t="s">
        <v>53</v>
      </c>
      <c r="J2266" s="85" t="s">
        <v>62</v>
      </c>
    </row>
    <row r="2267" spans="1:10" s="125" customFormat="1" x14ac:dyDescent="0.2">
      <c r="A2267" s="84" t="s">
        <v>4948</v>
      </c>
      <c r="B2267" s="80" t="s">
        <v>4949</v>
      </c>
      <c r="C2267" s="84" t="s">
        <v>4950</v>
      </c>
      <c r="D2267" s="91" t="s">
        <v>586</v>
      </c>
      <c r="E2267" s="85" t="s">
        <v>2255</v>
      </c>
      <c r="F2267" s="85" t="s">
        <v>692</v>
      </c>
      <c r="G2267" s="85" t="s">
        <v>44</v>
      </c>
      <c r="H2267" s="58" t="s">
        <v>914</v>
      </c>
      <c r="I2267" s="85" t="s">
        <v>53</v>
      </c>
      <c r="J2267" s="85" t="s">
        <v>62</v>
      </c>
    </row>
    <row r="2268" spans="1:10" s="125" customFormat="1" x14ac:dyDescent="0.2">
      <c r="A2268" s="64" t="s">
        <v>4951</v>
      </c>
      <c r="B2268" s="80" t="s">
        <v>4952</v>
      </c>
      <c r="C2268" s="84" t="s">
        <v>4953</v>
      </c>
      <c r="D2268" s="91" t="s">
        <v>586</v>
      </c>
      <c r="E2268" s="85" t="s">
        <v>2516</v>
      </c>
      <c r="F2268" s="85" t="s">
        <v>692</v>
      </c>
      <c r="G2268" s="85" t="s">
        <v>44</v>
      </c>
      <c r="H2268" s="58" t="s">
        <v>45</v>
      </c>
      <c r="I2268" s="85" t="s">
        <v>53</v>
      </c>
      <c r="J2268" s="85" t="s">
        <v>62</v>
      </c>
    </row>
    <row r="2269" spans="1:10" s="125" customFormat="1" x14ac:dyDescent="0.2">
      <c r="A2269" s="91" t="s">
        <v>4954</v>
      </c>
      <c r="B2269" s="80"/>
      <c r="C2269" s="73" t="s">
        <v>4955</v>
      </c>
      <c r="D2269" s="73" t="s">
        <v>586</v>
      </c>
      <c r="E2269" s="74" t="s">
        <v>4956</v>
      </c>
      <c r="F2269" s="74" t="s">
        <v>4957</v>
      </c>
      <c r="G2269" s="74" t="s">
        <v>626</v>
      </c>
      <c r="H2269" s="74" t="s">
        <v>45</v>
      </c>
      <c r="I2269" s="74" t="s">
        <v>53</v>
      </c>
      <c r="J2269" s="74" t="s">
        <v>62</v>
      </c>
    </row>
    <row r="2270" spans="1:10" s="278" customFormat="1" x14ac:dyDescent="0.2">
      <c r="A2270" s="63" t="s">
        <v>4958</v>
      </c>
      <c r="B2270" s="80"/>
      <c r="C2270" s="73" t="s">
        <v>2165</v>
      </c>
      <c r="D2270" s="73"/>
      <c r="E2270" s="74" t="s">
        <v>2166</v>
      </c>
      <c r="F2270" s="74" t="s">
        <v>2166</v>
      </c>
      <c r="G2270" s="74" t="s">
        <v>44</v>
      </c>
      <c r="H2270" s="74" t="s">
        <v>45</v>
      </c>
      <c r="I2270" s="74" t="s">
        <v>53</v>
      </c>
      <c r="J2270" s="74" t="s">
        <v>62</v>
      </c>
    </row>
    <row r="2271" spans="1:10" s="278" customFormat="1" x14ac:dyDescent="0.2">
      <c r="A2271" s="91" t="s">
        <v>4959</v>
      </c>
      <c r="B2271" s="80"/>
      <c r="C2271" s="73" t="s">
        <v>4960</v>
      </c>
      <c r="D2271" s="73" t="s">
        <v>586</v>
      </c>
      <c r="E2271" s="74" t="s">
        <v>4956</v>
      </c>
      <c r="F2271" s="74" t="s">
        <v>4957</v>
      </c>
      <c r="G2271" s="74" t="s">
        <v>626</v>
      </c>
      <c r="H2271" s="74" t="s">
        <v>45</v>
      </c>
      <c r="I2271" s="74" t="s">
        <v>53</v>
      </c>
      <c r="J2271" s="74" t="s">
        <v>62</v>
      </c>
    </row>
    <row r="2272" spans="1:10" s="125" customFormat="1" x14ac:dyDescent="0.2">
      <c r="A2272" s="84" t="s">
        <v>4961</v>
      </c>
      <c r="B2272" s="80" t="s">
        <v>4962</v>
      </c>
      <c r="C2272" s="73" t="s">
        <v>4963</v>
      </c>
      <c r="D2272" s="496" t="s">
        <v>405</v>
      </c>
      <c r="E2272" s="74" t="s">
        <v>43</v>
      </c>
      <c r="F2272" s="74" t="s">
        <v>327</v>
      </c>
      <c r="G2272" s="74" t="s">
        <v>626</v>
      </c>
      <c r="H2272" s="74" t="s">
        <v>45</v>
      </c>
      <c r="I2272" s="74" t="s">
        <v>67</v>
      </c>
      <c r="J2272" s="74" t="s">
        <v>68</v>
      </c>
    </row>
    <row r="2273" spans="1:10" s="278" customFormat="1" x14ac:dyDescent="0.2">
      <c r="A2273" s="84" t="s">
        <v>4964</v>
      </c>
      <c r="B2273" s="80" t="s">
        <v>4965</v>
      </c>
      <c r="C2273" s="73" t="s">
        <v>4966</v>
      </c>
      <c r="D2273" s="73" t="s">
        <v>405</v>
      </c>
      <c r="E2273" s="74" t="s">
        <v>43</v>
      </c>
      <c r="F2273" s="74" t="s">
        <v>327</v>
      </c>
      <c r="G2273" s="74" t="s">
        <v>626</v>
      </c>
      <c r="H2273" s="74" t="s">
        <v>45</v>
      </c>
      <c r="I2273" s="74" t="s">
        <v>67</v>
      </c>
      <c r="J2273" s="74" t="s">
        <v>68</v>
      </c>
    </row>
    <row r="2274" spans="1:10" s="278" customFormat="1" x14ac:dyDescent="0.2">
      <c r="A2274" s="66" t="s">
        <v>4967</v>
      </c>
      <c r="B2274" s="80"/>
      <c r="C2274" s="73" t="s">
        <v>4968</v>
      </c>
      <c r="D2274" s="73" t="s">
        <v>405</v>
      </c>
      <c r="E2274" s="74" t="s">
        <v>4969</v>
      </c>
      <c r="F2274" s="74" t="s">
        <v>4969</v>
      </c>
      <c r="G2274" s="74" t="s">
        <v>44</v>
      </c>
      <c r="H2274" s="74" t="s">
        <v>45</v>
      </c>
      <c r="I2274" s="74" t="s">
        <v>67</v>
      </c>
      <c r="J2274" s="74" t="s">
        <v>68</v>
      </c>
    </row>
    <row r="2275" spans="1:10" s="569" customFormat="1" x14ac:dyDescent="0.2">
      <c r="A2275" s="66" t="s">
        <v>4970</v>
      </c>
      <c r="B2275" s="80"/>
      <c r="C2275" s="72" t="s">
        <v>4971</v>
      </c>
      <c r="D2275" s="72" t="s">
        <v>276</v>
      </c>
      <c r="E2275" s="61" t="s">
        <v>171</v>
      </c>
      <c r="F2275" s="61" t="s">
        <v>177</v>
      </c>
      <c r="G2275" s="61" t="s">
        <v>44</v>
      </c>
      <c r="H2275" s="108" t="s">
        <v>45</v>
      </c>
      <c r="I2275" s="61" t="s">
        <v>53</v>
      </c>
      <c r="J2275" s="61" t="s">
        <v>54</v>
      </c>
    </row>
    <row r="2276" spans="1:10" s="125" customFormat="1" x14ac:dyDescent="0.2">
      <c r="A2276" s="556" t="s">
        <v>4972</v>
      </c>
      <c r="B2276" s="65"/>
      <c r="C2276" s="470" t="s">
        <v>4971</v>
      </c>
      <c r="D2276" s="470" t="s">
        <v>276</v>
      </c>
      <c r="E2276" s="387" t="s">
        <v>171</v>
      </c>
      <c r="F2276" s="387" t="s">
        <v>171</v>
      </c>
      <c r="G2276" s="387" t="s">
        <v>44</v>
      </c>
      <c r="H2276" s="568" t="s">
        <v>45</v>
      </c>
      <c r="I2276" s="387" t="s">
        <v>46</v>
      </c>
      <c r="J2276" s="387" t="s">
        <v>47</v>
      </c>
    </row>
    <row r="2277" spans="1:10" s="125" customFormat="1" x14ac:dyDescent="0.2">
      <c r="A2277" s="211" t="s">
        <v>4973</v>
      </c>
      <c r="B2277" s="80"/>
      <c r="C2277" s="201" t="s">
        <v>4974</v>
      </c>
      <c r="D2277" s="201" t="s">
        <v>287</v>
      </c>
      <c r="E2277" s="130" t="s">
        <v>288</v>
      </c>
      <c r="F2277" s="130" t="s">
        <v>289</v>
      </c>
      <c r="G2277" s="130" t="s">
        <v>44</v>
      </c>
      <c r="H2277" s="218" t="s">
        <v>45</v>
      </c>
      <c r="I2277" s="130" t="s">
        <v>53</v>
      </c>
      <c r="J2277" s="130" t="s">
        <v>290</v>
      </c>
    </row>
    <row r="2278" spans="1:10" s="125" customFormat="1" x14ac:dyDescent="0.2">
      <c r="A2278" s="84" t="s">
        <v>4975</v>
      </c>
      <c r="B2278" s="123"/>
      <c r="C2278" s="91" t="s">
        <v>4976</v>
      </c>
      <c r="D2278" s="91" t="s">
        <v>287</v>
      </c>
      <c r="E2278" s="85" t="s">
        <v>529</v>
      </c>
      <c r="F2278" s="85" t="s">
        <v>529</v>
      </c>
      <c r="G2278" s="85" t="s">
        <v>44</v>
      </c>
      <c r="H2278" s="343" t="s">
        <v>45</v>
      </c>
      <c r="I2278" s="85" t="s">
        <v>46</v>
      </c>
      <c r="J2278" s="85" t="s">
        <v>47</v>
      </c>
    </row>
    <row r="2279" spans="1:10" s="125" customFormat="1" x14ac:dyDescent="0.2">
      <c r="A2279" s="84" t="s">
        <v>4977</v>
      </c>
      <c r="B2279" s="123"/>
      <c r="C2279" s="91" t="s">
        <v>4978</v>
      </c>
      <c r="D2279" s="91" t="s">
        <v>405</v>
      </c>
      <c r="E2279" s="85" t="s">
        <v>319</v>
      </c>
      <c r="F2279" s="85" t="s">
        <v>319</v>
      </c>
      <c r="G2279" s="85" t="s">
        <v>44</v>
      </c>
      <c r="H2279" s="343" t="s">
        <v>45</v>
      </c>
      <c r="I2279" s="85" t="s">
        <v>46</v>
      </c>
      <c r="J2279" s="85" t="s">
        <v>47</v>
      </c>
    </row>
    <row r="2280" spans="1:10" s="125" customFormat="1" x14ac:dyDescent="0.2">
      <c r="A2280" s="66" t="s">
        <v>4979</v>
      </c>
      <c r="B2280" s="80"/>
      <c r="C2280" s="72" t="s">
        <v>4978</v>
      </c>
      <c r="D2280" s="72" t="s">
        <v>405</v>
      </c>
      <c r="E2280" s="61" t="s">
        <v>319</v>
      </c>
      <c r="F2280" s="61" t="s">
        <v>553</v>
      </c>
      <c r="G2280" s="61" t="s">
        <v>44</v>
      </c>
      <c r="H2280" s="108" t="s">
        <v>45</v>
      </c>
      <c r="I2280" s="61" t="s">
        <v>53</v>
      </c>
      <c r="J2280" s="61" t="s">
        <v>54</v>
      </c>
    </row>
    <row r="2281" spans="1:10" s="125" customFormat="1" x14ac:dyDescent="0.2">
      <c r="A2281" s="64" t="s">
        <v>4980</v>
      </c>
      <c r="B2281" s="80"/>
      <c r="C2281" s="71" t="s">
        <v>4981</v>
      </c>
      <c r="D2281" s="71" t="s">
        <v>405</v>
      </c>
      <c r="E2281" s="58" t="s">
        <v>947</v>
      </c>
      <c r="F2281" s="58" t="s">
        <v>947</v>
      </c>
      <c r="G2281" s="58" t="s">
        <v>44</v>
      </c>
      <c r="H2281" s="57" t="s">
        <v>45</v>
      </c>
      <c r="I2281" s="58" t="s">
        <v>46</v>
      </c>
      <c r="J2281" s="58" t="s">
        <v>47</v>
      </c>
    </row>
    <row r="2282" spans="1:10" s="278" customFormat="1" x14ac:dyDescent="0.2">
      <c r="A2282" s="66" t="s">
        <v>4982</v>
      </c>
      <c r="B2282" s="80"/>
      <c r="C2282" s="72" t="s">
        <v>4983</v>
      </c>
      <c r="D2282" s="72" t="s">
        <v>405</v>
      </c>
      <c r="E2282" s="61" t="s">
        <v>171</v>
      </c>
      <c r="F2282" s="61" t="s">
        <v>177</v>
      </c>
      <c r="G2282" s="61" t="s">
        <v>44</v>
      </c>
      <c r="H2282" s="108" t="s">
        <v>45</v>
      </c>
      <c r="I2282" s="61" t="s">
        <v>53</v>
      </c>
      <c r="J2282" s="61" t="s">
        <v>54</v>
      </c>
    </row>
    <row r="2283" spans="1:10" s="278" customFormat="1" x14ac:dyDescent="0.2">
      <c r="A2283" s="64" t="s">
        <v>4984</v>
      </c>
      <c r="B2283" s="80"/>
      <c r="C2283" s="71" t="s">
        <v>4985</v>
      </c>
      <c r="D2283" s="71" t="s">
        <v>405</v>
      </c>
      <c r="E2283" s="58" t="s">
        <v>947</v>
      </c>
      <c r="F2283" s="58" t="s">
        <v>947</v>
      </c>
      <c r="G2283" s="58" t="s">
        <v>44</v>
      </c>
      <c r="H2283" s="57" t="s">
        <v>45</v>
      </c>
      <c r="I2283" s="58" t="s">
        <v>46</v>
      </c>
      <c r="J2283" s="58" t="s">
        <v>47</v>
      </c>
    </row>
    <row r="2284" spans="1:10" s="278" customFormat="1" x14ac:dyDescent="0.2">
      <c r="A2284" s="84" t="s">
        <v>4986</v>
      </c>
      <c r="B2284" s="123"/>
      <c r="C2284" s="91" t="s">
        <v>4987</v>
      </c>
      <c r="D2284" s="91" t="s">
        <v>567</v>
      </c>
      <c r="E2284" s="85" t="s">
        <v>119</v>
      </c>
      <c r="F2284" s="85" t="s">
        <v>120</v>
      </c>
      <c r="G2284" s="85" t="s">
        <v>44</v>
      </c>
      <c r="H2284" s="343" t="s">
        <v>45</v>
      </c>
      <c r="I2284" s="85" t="s">
        <v>53</v>
      </c>
      <c r="J2284" s="85" t="s">
        <v>54</v>
      </c>
    </row>
    <row r="2285" spans="1:10" s="125" customFormat="1" x14ac:dyDescent="0.2">
      <c r="A2285" s="66" t="s">
        <v>4988</v>
      </c>
      <c r="B2285" s="80"/>
      <c r="C2285" s="72" t="s">
        <v>4989</v>
      </c>
      <c r="D2285" s="72" t="s">
        <v>89</v>
      </c>
      <c r="E2285" s="61" t="s">
        <v>315</v>
      </c>
      <c r="F2285" s="61" t="s">
        <v>1013</v>
      </c>
      <c r="G2285" s="61" t="s">
        <v>79</v>
      </c>
      <c r="H2285" s="108" t="s">
        <v>80</v>
      </c>
      <c r="I2285" s="61" t="s">
        <v>140</v>
      </c>
      <c r="J2285" s="61" t="s">
        <v>245</v>
      </c>
    </row>
    <row r="2286" spans="1:10" s="217" customFormat="1" x14ac:dyDescent="0.2">
      <c r="A2286" s="80" t="s">
        <v>4990</v>
      </c>
      <c r="B2286" s="80"/>
      <c r="C2286" s="72" t="s">
        <v>4991</v>
      </c>
      <c r="D2286" s="72" t="s">
        <v>886</v>
      </c>
      <c r="E2286" s="61" t="s">
        <v>3863</v>
      </c>
      <c r="F2286" s="61"/>
      <c r="G2286" s="61" t="s">
        <v>139</v>
      </c>
      <c r="H2286" s="61" t="s">
        <v>80</v>
      </c>
      <c r="I2286" s="61" t="s">
        <v>140</v>
      </c>
      <c r="J2286" s="61" t="s">
        <v>68</v>
      </c>
    </row>
    <row r="2287" spans="1:10" s="217" customFormat="1" x14ac:dyDescent="0.2">
      <c r="A2287" s="91" t="s">
        <v>4992</v>
      </c>
      <c r="B2287" s="123"/>
      <c r="C2287" s="91" t="s">
        <v>4993</v>
      </c>
      <c r="D2287" s="91" t="s">
        <v>89</v>
      </c>
      <c r="E2287" s="85" t="s">
        <v>474</v>
      </c>
      <c r="F2287" s="85" t="s">
        <v>641</v>
      </c>
      <c r="G2287" s="85" t="s">
        <v>92</v>
      </c>
      <c r="H2287" s="343" t="s">
        <v>45</v>
      </c>
      <c r="I2287" s="85" t="s">
        <v>53</v>
      </c>
      <c r="J2287" s="85" t="s">
        <v>54</v>
      </c>
    </row>
    <row r="2288" spans="1:10" s="217" customFormat="1" x14ac:dyDescent="0.2">
      <c r="A2288" s="91" t="s">
        <v>4994</v>
      </c>
      <c r="B2288" s="123"/>
      <c r="C2288" s="91" t="s">
        <v>4993</v>
      </c>
      <c r="D2288" s="91" t="s">
        <v>89</v>
      </c>
      <c r="E2288" s="85" t="s">
        <v>474</v>
      </c>
      <c r="F2288" s="85" t="s">
        <v>472</v>
      </c>
      <c r="G2288" s="85" t="s">
        <v>92</v>
      </c>
      <c r="H2288" s="343" t="s">
        <v>253</v>
      </c>
      <c r="I2288" s="85" t="s">
        <v>745</v>
      </c>
      <c r="J2288" s="85" t="s">
        <v>746</v>
      </c>
    </row>
    <row r="2289" spans="1:10" s="794" customFormat="1" x14ac:dyDescent="0.2">
      <c r="A2289" s="72" t="s">
        <v>4995</v>
      </c>
      <c r="B2289" s="80"/>
      <c r="C2289" s="72" t="s">
        <v>4993</v>
      </c>
      <c r="D2289" s="72" t="s">
        <v>89</v>
      </c>
      <c r="E2289" s="61" t="s">
        <v>474</v>
      </c>
      <c r="F2289" s="61" t="s">
        <v>474</v>
      </c>
      <c r="G2289" s="61" t="s">
        <v>92</v>
      </c>
      <c r="H2289" s="108" t="s">
        <v>45</v>
      </c>
      <c r="I2289" s="61" t="s">
        <v>100</v>
      </c>
      <c r="J2289" s="61" t="s">
        <v>101</v>
      </c>
    </row>
    <row r="2290" spans="1:10" s="217" customFormat="1" x14ac:dyDescent="0.2">
      <c r="A2290" s="64" t="s">
        <v>4996</v>
      </c>
      <c r="B2290" s="67"/>
      <c r="C2290" s="71" t="s">
        <v>4997</v>
      </c>
      <c r="D2290" s="71" t="s">
        <v>326</v>
      </c>
      <c r="E2290" s="58" t="s">
        <v>334</v>
      </c>
      <c r="F2290" s="58" t="s">
        <v>4998</v>
      </c>
      <c r="G2290" s="58" t="s">
        <v>44</v>
      </c>
      <c r="H2290" s="57" t="s">
        <v>45</v>
      </c>
      <c r="I2290" s="58" t="s">
        <v>67</v>
      </c>
      <c r="J2290" s="58" t="s">
        <v>68</v>
      </c>
    </row>
    <row r="2291" spans="1:10" s="217" customFormat="1" x14ac:dyDescent="0.2">
      <c r="A2291" s="84" t="s">
        <v>4999</v>
      </c>
      <c r="B2291" s="123"/>
      <c r="C2291" s="91" t="s">
        <v>4997</v>
      </c>
      <c r="D2291" s="91" t="s">
        <v>326</v>
      </c>
      <c r="E2291" s="85" t="s">
        <v>334</v>
      </c>
      <c r="F2291" s="85" t="s">
        <v>334</v>
      </c>
      <c r="G2291" s="85" t="s">
        <v>44</v>
      </c>
      <c r="H2291" s="85" t="s">
        <v>45</v>
      </c>
      <c r="I2291" s="85" t="s">
        <v>46</v>
      </c>
      <c r="J2291" s="85" t="s">
        <v>47</v>
      </c>
    </row>
    <row r="2292" spans="1:10" s="250" customFormat="1" x14ac:dyDescent="0.2">
      <c r="A2292" s="64" t="s">
        <v>5000</v>
      </c>
      <c r="B2292" s="67"/>
      <c r="C2292" s="71" t="s">
        <v>4997</v>
      </c>
      <c r="D2292" s="71" t="s">
        <v>326</v>
      </c>
      <c r="E2292" s="58" t="s">
        <v>334</v>
      </c>
      <c r="F2292" s="58" t="s">
        <v>4998</v>
      </c>
      <c r="G2292" s="58" t="s">
        <v>44</v>
      </c>
      <c r="H2292" s="57" t="s">
        <v>45</v>
      </c>
      <c r="I2292" s="58" t="s">
        <v>67</v>
      </c>
      <c r="J2292" s="58" t="s">
        <v>300</v>
      </c>
    </row>
    <row r="2293" spans="1:10" s="250" customFormat="1" x14ac:dyDescent="0.2">
      <c r="A2293" s="84" t="s">
        <v>5001</v>
      </c>
      <c r="B2293" s="80" t="s">
        <v>5002</v>
      </c>
      <c r="C2293" s="73" t="s">
        <v>4997</v>
      </c>
      <c r="D2293" s="73" t="s">
        <v>326</v>
      </c>
      <c r="E2293" s="74" t="s">
        <v>334</v>
      </c>
      <c r="F2293" s="74" t="s">
        <v>335</v>
      </c>
      <c r="G2293" s="74" t="s">
        <v>44</v>
      </c>
      <c r="H2293" s="74" t="s">
        <v>45</v>
      </c>
      <c r="I2293" s="74" t="s">
        <v>53</v>
      </c>
      <c r="J2293" s="74" t="s">
        <v>62</v>
      </c>
    </row>
    <row r="2294" spans="1:10" s="217" customFormat="1" x14ac:dyDescent="0.2">
      <c r="A2294" s="67" t="s">
        <v>5003</v>
      </c>
      <c r="B2294" s="80">
        <v>194995</v>
      </c>
      <c r="C2294" s="71" t="s">
        <v>5004</v>
      </c>
      <c r="D2294" s="71" t="s">
        <v>528</v>
      </c>
      <c r="E2294" s="58" t="s">
        <v>529</v>
      </c>
      <c r="F2294" s="58" t="s">
        <v>530</v>
      </c>
      <c r="G2294" s="58" t="s">
        <v>531</v>
      </c>
      <c r="H2294" s="58" t="s">
        <v>45</v>
      </c>
      <c r="I2294" s="58" t="s">
        <v>53</v>
      </c>
      <c r="J2294" s="58" t="s">
        <v>54</v>
      </c>
    </row>
    <row r="2295" spans="1:10" s="217" customFormat="1" x14ac:dyDescent="0.2">
      <c r="A2295" s="112" t="s">
        <v>5005</v>
      </c>
      <c r="B2295" s="80" t="s">
        <v>5006</v>
      </c>
      <c r="C2295" s="113" t="s">
        <v>5007</v>
      </c>
      <c r="D2295" s="113" t="s">
        <v>1676</v>
      </c>
      <c r="E2295" s="111" t="s">
        <v>849</v>
      </c>
      <c r="F2295" s="111" t="s">
        <v>849</v>
      </c>
      <c r="G2295" s="111" t="s">
        <v>44</v>
      </c>
      <c r="H2295" s="111" t="s">
        <v>45</v>
      </c>
      <c r="I2295" s="111" t="s">
        <v>46</v>
      </c>
      <c r="J2295" s="111" t="s">
        <v>47</v>
      </c>
    </row>
    <row r="2296" spans="1:10" s="217" customFormat="1" x14ac:dyDescent="0.2">
      <c r="A2296" s="67" t="s">
        <v>5008</v>
      </c>
      <c r="B2296" s="80">
        <v>195202</v>
      </c>
      <c r="C2296" s="71" t="s">
        <v>5009</v>
      </c>
      <c r="D2296" s="71" t="s">
        <v>528</v>
      </c>
      <c r="E2296" s="58" t="s">
        <v>1047</v>
      </c>
      <c r="F2296" s="58" t="s">
        <v>1050</v>
      </c>
      <c r="G2296" s="58" t="s">
        <v>531</v>
      </c>
      <c r="H2296" s="58" t="s">
        <v>45</v>
      </c>
      <c r="I2296" s="58" t="s">
        <v>53</v>
      </c>
      <c r="J2296" s="58" t="s">
        <v>54</v>
      </c>
    </row>
    <row r="2297" spans="1:10" s="217" customFormat="1" x14ac:dyDescent="0.2">
      <c r="A2297" s="123" t="s">
        <v>5010</v>
      </c>
      <c r="B2297" s="123"/>
      <c r="C2297" s="91" t="s">
        <v>5011</v>
      </c>
      <c r="D2297" s="91" t="s">
        <v>528</v>
      </c>
      <c r="E2297" s="85" t="s">
        <v>675</v>
      </c>
      <c r="F2297" s="85" t="s">
        <v>676</v>
      </c>
      <c r="G2297" s="85" t="s">
        <v>92</v>
      </c>
      <c r="H2297" s="85" t="s">
        <v>45</v>
      </c>
      <c r="I2297" s="85" t="s">
        <v>53</v>
      </c>
      <c r="J2297" s="85" t="s">
        <v>54</v>
      </c>
    </row>
    <row r="2298" spans="1:10" s="217" customFormat="1" x14ac:dyDescent="0.2">
      <c r="A2298" s="65" t="s">
        <v>5012</v>
      </c>
      <c r="B2298" s="80"/>
      <c r="C2298" s="91" t="s">
        <v>5013</v>
      </c>
      <c r="D2298" s="91" t="s">
        <v>5014</v>
      </c>
      <c r="E2298" s="85" t="s">
        <v>5015</v>
      </c>
      <c r="F2298" s="85"/>
      <c r="G2298" s="58" t="s">
        <v>92</v>
      </c>
      <c r="H2298" s="57" t="s">
        <v>80</v>
      </c>
      <c r="I2298" s="85" t="s">
        <v>140</v>
      </c>
      <c r="J2298" s="85" t="s">
        <v>82</v>
      </c>
    </row>
    <row r="2299" spans="1:10" s="217" customFormat="1" x14ac:dyDescent="0.2">
      <c r="A2299" s="65" t="s">
        <v>5016</v>
      </c>
      <c r="B2299" s="80"/>
      <c r="C2299" s="91" t="s">
        <v>5013</v>
      </c>
      <c r="D2299" s="91" t="s">
        <v>5014</v>
      </c>
      <c r="E2299" s="85" t="s">
        <v>5015</v>
      </c>
      <c r="F2299" s="85"/>
      <c r="G2299" s="58" t="s">
        <v>92</v>
      </c>
      <c r="H2299" s="57" t="s">
        <v>80</v>
      </c>
      <c r="I2299" s="85" t="s">
        <v>140</v>
      </c>
      <c r="J2299" s="85" t="s">
        <v>245</v>
      </c>
    </row>
    <row r="2300" spans="1:10" s="217" customFormat="1" x14ac:dyDescent="0.2">
      <c r="A2300" s="63" t="s">
        <v>5017</v>
      </c>
      <c r="B2300" s="80" t="s">
        <v>5018</v>
      </c>
      <c r="C2300" s="73" t="s">
        <v>5019</v>
      </c>
      <c r="D2300" s="73" t="s">
        <v>1774</v>
      </c>
      <c r="E2300" s="74" t="s">
        <v>2788</v>
      </c>
      <c r="F2300" s="74" t="s">
        <v>2788</v>
      </c>
      <c r="G2300" s="74" t="s">
        <v>44</v>
      </c>
      <c r="H2300" s="74" t="s">
        <v>45</v>
      </c>
      <c r="I2300" s="74" t="s">
        <v>46</v>
      </c>
      <c r="J2300" s="74" t="s">
        <v>47</v>
      </c>
    </row>
    <row r="2301" spans="1:10" s="217" customFormat="1" x14ac:dyDescent="0.2">
      <c r="A2301" s="63" t="s">
        <v>5020</v>
      </c>
      <c r="B2301" s="80" t="s">
        <v>5021</v>
      </c>
      <c r="C2301" s="73" t="s">
        <v>5022</v>
      </c>
      <c r="D2301" s="73" t="s">
        <v>1774</v>
      </c>
      <c r="E2301" s="74" t="s">
        <v>2788</v>
      </c>
      <c r="F2301" s="74" t="s">
        <v>2788</v>
      </c>
      <c r="G2301" s="74" t="s">
        <v>44</v>
      </c>
      <c r="H2301" s="74" t="s">
        <v>45</v>
      </c>
      <c r="I2301" s="74" t="s">
        <v>46</v>
      </c>
      <c r="J2301" s="74" t="s">
        <v>47</v>
      </c>
    </row>
    <row r="2302" spans="1:10" s="217" customFormat="1" x14ac:dyDescent="0.2">
      <c r="A2302" s="184" t="s">
        <v>5023</v>
      </c>
      <c r="B2302" s="80" t="s">
        <v>5024</v>
      </c>
      <c r="C2302" s="72" t="s">
        <v>5022</v>
      </c>
      <c r="D2302" s="72" t="s">
        <v>1774</v>
      </c>
      <c r="E2302" s="61" t="s">
        <v>2788</v>
      </c>
      <c r="F2302" s="61" t="s">
        <v>5025</v>
      </c>
      <c r="G2302" s="61" t="s">
        <v>44</v>
      </c>
      <c r="H2302" s="108" t="s">
        <v>45</v>
      </c>
      <c r="I2302" s="61" t="s">
        <v>67</v>
      </c>
      <c r="J2302" s="61" t="s">
        <v>300</v>
      </c>
    </row>
    <row r="2303" spans="1:10" s="217" customFormat="1" x14ac:dyDescent="0.2">
      <c r="A2303" s="63" t="s">
        <v>5026</v>
      </c>
      <c r="B2303" s="80" t="s">
        <v>5027</v>
      </c>
      <c r="C2303" s="73" t="s">
        <v>5028</v>
      </c>
      <c r="D2303" s="73" t="s">
        <v>1774</v>
      </c>
      <c r="E2303" s="74" t="s">
        <v>2788</v>
      </c>
      <c r="F2303" s="74" t="s">
        <v>2788</v>
      </c>
      <c r="G2303" s="74" t="s">
        <v>44</v>
      </c>
      <c r="H2303" s="74" t="s">
        <v>45</v>
      </c>
      <c r="I2303" s="74" t="s">
        <v>46</v>
      </c>
      <c r="J2303" s="74" t="s">
        <v>47</v>
      </c>
    </row>
    <row r="2304" spans="1:10" s="217" customFormat="1" x14ac:dyDescent="0.2">
      <c r="A2304" s="63" t="s">
        <v>5029</v>
      </c>
      <c r="B2304" s="80" t="s">
        <v>5030</v>
      </c>
      <c r="C2304" s="73" t="s">
        <v>5031</v>
      </c>
      <c r="D2304" s="73" t="s">
        <v>1774</v>
      </c>
      <c r="E2304" s="74" t="s">
        <v>2788</v>
      </c>
      <c r="F2304" s="74" t="s">
        <v>2788</v>
      </c>
      <c r="G2304" s="74" t="s">
        <v>44</v>
      </c>
      <c r="H2304" s="74" t="s">
        <v>45</v>
      </c>
      <c r="I2304" s="74" t="s">
        <v>46</v>
      </c>
      <c r="J2304" s="74" t="s">
        <v>47</v>
      </c>
    </row>
    <row r="2305" spans="1:10" s="217" customFormat="1" x14ac:dyDescent="0.2">
      <c r="A2305" s="63" t="s">
        <v>5032</v>
      </c>
      <c r="B2305" s="80" t="s">
        <v>5033</v>
      </c>
      <c r="C2305" s="73" t="s">
        <v>5034</v>
      </c>
      <c r="D2305" s="73" t="s">
        <v>1059</v>
      </c>
      <c r="E2305" s="74" t="s">
        <v>1722</v>
      </c>
      <c r="F2305" s="74" t="s">
        <v>1722</v>
      </c>
      <c r="G2305" s="74" t="s">
        <v>44</v>
      </c>
      <c r="H2305" s="74" t="s">
        <v>45</v>
      </c>
      <c r="I2305" s="74" t="s">
        <v>46</v>
      </c>
      <c r="J2305" s="74" t="s">
        <v>47</v>
      </c>
    </row>
    <row r="2306" spans="1:10" s="217" customFormat="1" x14ac:dyDescent="0.2">
      <c r="A2306" s="184" t="s">
        <v>5035</v>
      </c>
      <c r="B2306" s="80"/>
      <c r="C2306" s="72" t="s">
        <v>5034</v>
      </c>
      <c r="D2306" s="72" t="s">
        <v>1059</v>
      </c>
      <c r="E2306" s="61" t="s">
        <v>1722</v>
      </c>
      <c r="F2306" s="61" t="s">
        <v>1723</v>
      </c>
      <c r="G2306" s="61" t="s">
        <v>92</v>
      </c>
      <c r="H2306" s="61" t="s">
        <v>80</v>
      </c>
      <c r="I2306" s="61" t="s">
        <v>140</v>
      </c>
      <c r="J2306" s="61" t="s">
        <v>82</v>
      </c>
    </row>
    <row r="2307" spans="1:10" s="217" customFormat="1" x14ac:dyDescent="0.2">
      <c r="A2307" s="297" t="s">
        <v>5036</v>
      </c>
      <c r="B2307" s="80"/>
      <c r="C2307" s="297" t="s">
        <v>5037</v>
      </c>
      <c r="D2307" s="312" t="s">
        <v>1059</v>
      </c>
      <c r="E2307" s="298" t="s">
        <v>171</v>
      </c>
      <c r="F2307" s="298" t="s">
        <v>177</v>
      </c>
      <c r="G2307" s="298" t="s">
        <v>44</v>
      </c>
      <c r="H2307" s="294" t="s">
        <v>45</v>
      </c>
      <c r="I2307" s="298" t="s">
        <v>1348</v>
      </c>
      <c r="J2307" s="294" t="s">
        <v>54</v>
      </c>
    </row>
    <row r="2308" spans="1:10" s="250" customFormat="1" x14ac:dyDescent="0.2">
      <c r="A2308" s="308" t="s">
        <v>5038</v>
      </c>
      <c r="B2308" s="80"/>
      <c r="C2308" s="308" t="s">
        <v>5037</v>
      </c>
      <c r="D2308" s="72" t="s">
        <v>1059</v>
      </c>
      <c r="E2308" s="306" t="s">
        <v>171</v>
      </c>
      <c r="F2308" s="306" t="s">
        <v>171</v>
      </c>
      <c r="G2308" s="306" t="s">
        <v>44</v>
      </c>
      <c r="H2308" s="61" t="s">
        <v>45</v>
      </c>
      <c r="I2308" s="306" t="s">
        <v>254</v>
      </c>
      <c r="J2308" s="61" t="s">
        <v>47</v>
      </c>
    </row>
    <row r="2309" spans="1:10" s="217" customFormat="1" x14ac:dyDescent="0.2">
      <c r="A2309" s="303" t="s">
        <v>5039</v>
      </c>
      <c r="B2309" s="80"/>
      <c r="C2309" s="303" t="s">
        <v>5037</v>
      </c>
      <c r="D2309" s="72" t="s">
        <v>1059</v>
      </c>
      <c r="E2309" s="185" t="s">
        <v>171</v>
      </c>
      <c r="F2309" s="185" t="s">
        <v>177</v>
      </c>
      <c r="G2309" s="185" t="s">
        <v>44</v>
      </c>
      <c r="H2309" s="61" t="s">
        <v>45</v>
      </c>
      <c r="I2309" s="185" t="s">
        <v>1351</v>
      </c>
      <c r="J2309" s="61" t="s">
        <v>62</v>
      </c>
    </row>
    <row r="2310" spans="1:10" s="278" customFormat="1" x14ac:dyDescent="0.2">
      <c r="A2310" s="303" t="s">
        <v>5040</v>
      </c>
      <c r="B2310" s="80"/>
      <c r="C2310" s="303" t="s">
        <v>5041</v>
      </c>
      <c r="D2310" s="72" t="s">
        <v>1059</v>
      </c>
      <c r="E2310" s="185" t="s">
        <v>171</v>
      </c>
      <c r="F2310" s="185" t="s">
        <v>171</v>
      </c>
      <c r="G2310" s="196" t="s">
        <v>92</v>
      </c>
      <c r="H2310" s="61" t="s">
        <v>172</v>
      </c>
      <c r="I2310" s="196" t="s">
        <v>173</v>
      </c>
      <c r="J2310" s="196" t="s">
        <v>174</v>
      </c>
    </row>
    <row r="2311" spans="1:10" s="217" customFormat="1" x14ac:dyDescent="0.2">
      <c r="A2311" s="65" t="s">
        <v>5042</v>
      </c>
      <c r="B2311" s="80"/>
      <c r="C2311" s="91" t="s">
        <v>5043</v>
      </c>
      <c r="D2311" s="91" t="s">
        <v>95</v>
      </c>
      <c r="E2311" s="85" t="s">
        <v>4237</v>
      </c>
      <c r="F2311" s="85" t="s">
        <v>343</v>
      </c>
      <c r="G2311" s="58" t="s">
        <v>44</v>
      </c>
      <c r="H2311" s="74" t="s">
        <v>253</v>
      </c>
      <c r="I2311" s="58" t="s">
        <v>254</v>
      </c>
      <c r="J2311" s="85" t="s">
        <v>255</v>
      </c>
    </row>
    <row r="2312" spans="1:10" s="217" customFormat="1" x14ac:dyDescent="0.2">
      <c r="A2312" s="184" t="s">
        <v>5044</v>
      </c>
      <c r="B2312" s="80"/>
      <c r="C2312" s="72" t="s">
        <v>5045</v>
      </c>
      <c r="D2312" s="72" t="s">
        <v>1059</v>
      </c>
      <c r="E2312" s="61" t="s">
        <v>474</v>
      </c>
      <c r="F2312" s="61" t="s">
        <v>641</v>
      </c>
      <c r="G2312" s="61" t="s">
        <v>44</v>
      </c>
      <c r="H2312" s="61" t="s">
        <v>45</v>
      </c>
      <c r="I2312" s="61" t="s">
        <v>53</v>
      </c>
      <c r="J2312" s="61" t="s">
        <v>62</v>
      </c>
    </row>
    <row r="2313" spans="1:10" s="217" customFormat="1" x14ac:dyDescent="0.2">
      <c r="A2313" s="63" t="s">
        <v>5046</v>
      </c>
      <c r="B2313" s="80" t="s">
        <v>5047</v>
      </c>
      <c r="C2313" s="73" t="s">
        <v>5048</v>
      </c>
      <c r="D2313" s="73" t="s">
        <v>1059</v>
      </c>
      <c r="E2313" s="74" t="s">
        <v>4572</v>
      </c>
      <c r="F2313" s="74" t="s">
        <v>4572</v>
      </c>
      <c r="G2313" s="74" t="s">
        <v>44</v>
      </c>
      <c r="H2313" s="74" t="s">
        <v>45</v>
      </c>
      <c r="I2313" s="74" t="s">
        <v>46</v>
      </c>
      <c r="J2313" s="74" t="s">
        <v>47</v>
      </c>
    </row>
    <row r="2314" spans="1:10" s="217" customFormat="1" x14ac:dyDescent="0.2">
      <c r="A2314" s="63" t="s">
        <v>5049</v>
      </c>
      <c r="B2314" s="67"/>
      <c r="C2314" s="71" t="s">
        <v>5048</v>
      </c>
      <c r="D2314" s="71" t="s">
        <v>1059</v>
      </c>
      <c r="E2314" s="58" t="s">
        <v>4572</v>
      </c>
      <c r="F2314" s="58" t="s">
        <v>4573</v>
      </c>
      <c r="G2314" s="58" t="s">
        <v>44</v>
      </c>
      <c r="H2314" s="57" t="s">
        <v>45</v>
      </c>
      <c r="I2314" s="58" t="s">
        <v>53</v>
      </c>
      <c r="J2314" s="58" t="s">
        <v>62</v>
      </c>
    </row>
    <row r="2315" spans="1:10" s="250" customFormat="1" x14ac:dyDescent="0.2">
      <c r="A2315" s="308" t="s">
        <v>5050</v>
      </c>
      <c r="B2315" s="80"/>
      <c r="C2315" s="308" t="s">
        <v>5051</v>
      </c>
      <c r="D2315" s="72" t="s">
        <v>1774</v>
      </c>
      <c r="E2315" s="306" t="s">
        <v>1143</v>
      </c>
      <c r="F2315" s="306" t="s">
        <v>5052</v>
      </c>
      <c r="G2315" s="306" t="s">
        <v>1979</v>
      </c>
      <c r="H2315" s="108" t="s">
        <v>80</v>
      </c>
      <c r="I2315" s="306" t="s">
        <v>467</v>
      </c>
      <c r="J2315" s="61" t="s">
        <v>3985</v>
      </c>
    </row>
    <row r="2316" spans="1:10" s="250" customFormat="1" x14ac:dyDescent="0.2">
      <c r="A2316" s="297" t="s">
        <v>5053</v>
      </c>
      <c r="B2316" s="80"/>
      <c r="C2316" s="297" t="s">
        <v>5051</v>
      </c>
      <c r="D2316" s="312" t="s">
        <v>1774</v>
      </c>
      <c r="E2316" s="298" t="s">
        <v>1143</v>
      </c>
      <c r="F2316" s="298" t="s">
        <v>5052</v>
      </c>
      <c r="G2316" s="298" t="s">
        <v>1979</v>
      </c>
      <c r="H2316" s="313" t="s">
        <v>80</v>
      </c>
      <c r="I2316" s="298" t="s">
        <v>470</v>
      </c>
      <c r="J2316" s="294" t="s">
        <v>5054</v>
      </c>
    </row>
    <row r="2317" spans="1:10" s="125" customFormat="1" x14ac:dyDescent="0.2">
      <c r="A2317" s="97" t="s">
        <v>5055</v>
      </c>
      <c r="B2317" s="80" t="s">
        <v>5056</v>
      </c>
      <c r="C2317" s="73" t="s">
        <v>5057</v>
      </c>
      <c r="D2317" s="73" t="s">
        <v>1774</v>
      </c>
      <c r="E2317" s="74" t="s">
        <v>2146</v>
      </c>
      <c r="F2317" s="74" t="s">
        <v>3113</v>
      </c>
      <c r="G2317" s="170" t="s">
        <v>1979</v>
      </c>
      <c r="H2317" s="58" t="s">
        <v>80</v>
      </c>
      <c r="I2317" s="61" t="s">
        <v>2112</v>
      </c>
      <c r="J2317" s="61" t="s">
        <v>3985</v>
      </c>
    </row>
    <row r="2318" spans="1:10" s="128" customFormat="1" x14ac:dyDescent="0.2">
      <c r="A2318" s="97" t="s">
        <v>5058</v>
      </c>
      <c r="B2318" s="80" t="s">
        <v>5059</v>
      </c>
      <c r="C2318" s="71" t="s">
        <v>5060</v>
      </c>
      <c r="D2318" s="71" t="s">
        <v>1774</v>
      </c>
      <c r="E2318" s="58" t="s">
        <v>77</v>
      </c>
      <c r="F2318" s="58" t="s">
        <v>875</v>
      </c>
      <c r="G2318" s="170" t="s">
        <v>1979</v>
      </c>
      <c r="H2318" s="58" t="s">
        <v>80</v>
      </c>
      <c r="I2318" s="61" t="s">
        <v>2112</v>
      </c>
      <c r="J2318" s="61" t="s">
        <v>3985</v>
      </c>
    </row>
    <row r="2319" spans="1:10" s="128" customFormat="1" x14ac:dyDescent="0.2">
      <c r="A2319" s="97" t="s">
        <v>5061</v>
      </c>
      <c r="B2319" s="80" t="s">
        <v>5062</v>
      </c>
      <c r="C2319" s="73" t="s">
        <v>5063</v>
      </c>
      <c r="D2319" s="73" t="s">
        <v>1774</v>
      </c>
      <c r="E2319" s="74" t="s">
        <v>2146</v>
      </c>
      <c r="F2319" s="74" t="s">
        <v>3113</v>
      </c>
      <c r="G2319" s="170" t="s">
        <v>1979</v>
      </c>
      <c r="H2319" s="58" t="s">
        <v>80</v>
      </c>
      <c r="I2319" s="61" t="s">
        <v>2112</v>
      </c>
      <c r="J2319" s="61" t="s">
        <v>3985</v>
      </c>
    </row>
    <row r="2320" spans="1:10" s="125" customFormat="1" x14ac:dyDescent="0.2">
      <c r="A2320" s="97" t="s">
        <v>5064</v>
      </c>
      <c r="B2320" s="80" t="s">
        <v>5065</v>
      </c>
      <c r="C2320" s="71" t="s">
        <v>5066</v>
      </c>
      <c r="D2320" s="71" t="s">
        <v>1774</v>
      </c>
      <c r="E2320" s="58" t="s">
        <v>77</v>
      </c>
      <c r="F2320" s="58" t="s">
        <v>875</v>
      </c>
      <c r="G2320" s="170" t="s">
        <v>1979</v>
      </c>
      <c r="H2320" s="58" t="s">
        <v>80</v>
      </c>
      <c r="I2320" s="61" t="s">
        <v>2112</v>
      </c>
      <c r="J2320" s="61" t="s">
        <v>3985</v>
      </c>
    </row>
    <row r="2321" spans="1:10" s="128" customFormat="1" x14ac:dyDescent="0.2">
      <c r="A2321" s="173" t="s">
        <v>5067</v>
      </c>
      <c r="B2321" s="80"/>
      <c r="C2321" s="158" t="s">
        <v>5068</v>
      </c>
      <c r="D2321" s="158" t="s">
        <v>1774</v>
      </c>
      <c r="E2321" s="157" t="s">
        <v>5069</v>
      </c>
      <c r="F2321" s="157" t="s">
        <v>5069</v>
      </c>
      <c r="G2321" s="157" t="s">
        <v>92</v>
      </c>
      <c r="H2321" s="157" t="s">
        <v>45</v>
      </c>
      <c r="I2321" s="157" t="s">
        <v>46</v>
      </c>
      <c r="J2321" s="157" t="s">
        <v>47</v>
      </c>
    </row>
    <row r="2322" spans="1:10" s="128" customFormat="1" x14ac:dyDescent="0.2">
      <c r="A2322" s="165" t="s">
        <v>5070</v>
      </c>
      <c r="B2322" s="80"/>
      <c r="C2322" s="158" t="s">
        <v>5071</v>
      </c>
      <c r="D2322" s="158" t="s">
        <v>1774</v>
      </c>
      <c r="E2322" s="157" t="s">
        <v>5069</v>
      </c>
      <c r="F2322" s="157" t="s">
        <v>5069</v>
      </c>
      <c r="G2322" s="157" t="s">
        <v>44</v>
      </c>
      <c r="H2322" s="157" t="s">
        <v>45</v>
      </c>
      <c r="I2322" s="157" t="s">
        <v>46</v>
      </c>
      <c r="J2322" s="157" t="s">
        <v>47</v>
      </c>
    </row>
    <row r="2323" spans="1:10" s="125" customFormat="1" x14ac:dyDescent="0.2">
      <c r="A2323" s="97" t="s">
        <v>5072</v>
      </c>
      <c r="B2323" s="80" t="s">
        <v>5073</v>
      </c>
      <c r="C2323" s="73" t="s">
        <v>5074</v>
      </c>
      <c r="D2323" s="73" t="s">
        <v>1774</v>
      </c>
      <c r="E2323" s="74" t="s">
        <v>2146</v>
      </c>
      <c r="F2323" s="74" t="s">
        <v>3113</v>
      </c>
      <c r="G2323" s="170" t="s">
        <v>1979</v>
      </c>
      <c r="H2323" s="58" t="s">
        <v>80</v>
      </c>
      <c r="I2323" s="61" t="s">
        <v>2112</v>
      </c>
      <c r="J2323" s="61" t="s">
        <v>3985</v>
      </c>
    </row>
    <row r="2324" spans="1:10" s="125" customFormat="1" x14ac:dyDescent="0.2">
      <c r="A2324" s="97" t="s">
        <v>5075</v>
      </c>
      <c r="B2324" s="80" t="s">
        <v>5076</v>
      </c>
      <c r="C2324" s="71" t="s">
        <v>5077</v>
      </c>
      <c r="D2324" s="71" t="s">
        <v>1774</v>
      </c>
      <c r="E2324" s="58" t="s">
        <v>77</v>
      </c>
      <c r="F2324" s="58" t="s">
        <v>875</v>
      </c>
      <c r="G2324" s="170" t="s">
        <v>1979</v>
      </c>
      <c r="H2324" s="58" t="s">
        <v>80</v>
      </c>
      <c r="I2324" s="61" t="s">
        <v>2112</v>
      </c>
      <c r="J2324" s="61" t="s">
        <v>3985</v>
      </c>
    </row>
    <row r="2325" spans="1:10" s="125" customFormat="1" x14ac:dyDescent="0.2">
      <c r="A2325" s="668" t="s">
        <v>5078</v>
      </c>
      <c r="B2325" s="80" t="s">
        <v>5079</v>
      </c>
      <c r="C2325" s="91" t="s">
        <v>5077</v>
      </c>
      <c r="D2325" s="91" t="s">
        <v>1774</v>
      </c>
      <c r="E2325" s="85" t="s">
        <v>77</v>
      </c>
      <c r="F2325" s="85" t="s">
        <v>5080</v>
      </c>
      <c r="G2325" s="189" t="s">
        <v>5081</v>
      </c>
      <c r="H2325" s="85" t="s">
        <v>80</v>
      </c>
      <c r="I2325" s="85" t="s">
        <v>936</v>
      </c>
      <c r="J2325" s="85" t="s">
        <v>937</v>
      </c>
    </row>
    <row r="2326" spans="1:10" s="125" customFormat="1" x14ac:dyDescent="0.2">
      <c r="A2326" s="926" t="s">
        <v>5082</v>
      </c>
      <c r="B2326" s="80"/>
      <c r="C2326" s="72" t="s">
        <v>5083</v>
      </c>
      <c r="D2326" s="72" t="s">
        <v>1774</v>
      </c>
      <c r="E2326" s="61" t="s">
        <v>1972</v>
      </c>
      <c r="F2326" s="61" t="s">
        <v>1972</v>
      </c>
      <c r="G2326" s="61" t="s">
        <v>44</v>
      </c>
      <c r="H2326" s="108" t="s">
        <v>45</v>
      </c>
      <c r="I2326" s="61" t="s">
        <v>46</v>
      </c>
      <c r="J2326" s="61" t="s">
        <v>47</v>
      </c>
    </row>
    <row r="2327" spans="1:10" s="125" customFormat="1" x14ac:dyDescent="0.2">
      <c r="A2327" s="97" t="s">
        <v>5084</v>
      </c>
      <c r="B2327" s="80" t="s">
        <v>5085</v>
      </c>
      <c r="C2327" s="73" t="s">
        <v>5086</v>
      </c>
      <c r="D2327" s="73" t="s">
        <v>1774</v>
      </c>
      <c r="E2327" s="74" t="s">
        <v>2146</v>
      </c>
      <c r="F2327" s="74" t="s">
        <v>3113</v>
      </c>
      <c r="G2327" s="170" t="s">
        <v>1979</v>
      </c>
      <c r="H2327" s="58" t="s">
        <v>80</v>
      </c>
      <c r="I2327" s="61" t="s">
        <v>2112</v>
      </c>
      <c r="J2327" s="61" t="s">
        <v>3985</v>
      </c>
    </row>
    <row r="2328" spans="1:10" s="128" customFormat="1" x14ac:dyDescent="0.2">
      <c r="A2328" s="97" t="s">
        <v>5087</v>
      </c>
      <c r="B2328" s="80" t="s">
        <v>5088</v>
      </c>
      <c r="C2328" s="71" t="s">
        <v>5089</v>
      </c>
      <c r="D2328" s="71" t="s">
        <v>1774</v>
      </c>
      <c r="E2328" s="58" t="s">
        <v>77</v>
      </c>
      <c r="F2328" s="58" t="s">
        <v>875</v>
      </c>
      <c r="G2328" s="170" t="s">
        <v>1979</v>
      </c>
      <c r="H2328" s="58" t="s">
        <v>80</v>
      </c>
      <c r="I2328" s="61" t="s">
        <v>2112</v>
      </c>
      <c r="J2328" s="61" t="s">
        <v>3985</v>
      </c>
    </row>
    <row r="2329" spans="1:10" s="128" customFormat="1" x14ac:dyDescent="0.2">
      <c r="A2329" s="97" t="s">
        <v>5090</v>
      </c>
      <c r="B2329" s="80" t="s">
        <v>5091</v>
      </c>
      <c r="C2329" s="71" t="s">
        <v>5092</v>
      </c>
      <c r="D2329" s="71" t="s">
        <v>1774</v>
      </c>
      <c r="E2329" s="58" t="s">
        <v>2146</v>
      </c>
      <c r="F2329" s="58" t="s">
        <v>3113</v>
      </c>
      <c r="G2329" s="170" t="s">
        <v>1979</v>
      </c>
      <c r="H2329" s="58" t="s">
        <v>80</v>
      </c>
      <c r="I2329" s="61" t="s">
        <v>2112</v>
      </c>
      <c r="J2329" s="61" t="s">
        <v>3985</v>
      </c>
    </row>
    <row r="2330" spans="1:10" s="125" customFormat="1" x14ac:dyDescent="0.2">
      <c r="A2330" s="97" t="s">
        <v>5093</v>
      </c>
      <c r="B2330" s="80" t="s">
        <v>5094</v>
      </c>
      <c r="C2330" s="71" t="s">
        <v>5095</v>
      </c>
      <c r="D2330" s="71" t="s">
        <v>1774</v>
      </c>
      <c r="E2330" s="58" t="s">
        <v>77</v>
      </c>
      <c r="F2330" s="58" t="s">
        <v>875</v>
      </c>
      <c r="G2330" s="170" t="s">
        <v>1979</v>
      </c>
      <c r="H2330" s="58" t="s">
        <v>80</v>
      </c>
      <c r="I2330" s="61" t="s">
        <v>2112</v>
      </c>
      <c r="J2330" s="61" t="s">
        <v>3985</v>
      </c>
    </row>
    <row r="2331" spans="1:10" s="125" customFormat="1" x14ac:dyDescent="0.2">
      <c r="A2331" s="208" t="s">
        <v>5096</v>
      </c>
      <c r="B2331" s="80"/>
      <c r="C2331" s="72" t="s">
        <v>5097</v>
      </c>
      <c r="D2331" s="72" t="s">
        <v>1774</v>
      </c>
      <c r="E2331" s="61" t="s">
        <v>1047</v>
      </c>
      <c r="F2331" s="61" t="s">
        <v>1050</v>
      </c>
      <c r="G2331" s="61" t="s">
        <v>44</v>
      </c>
      <c r="H2331" s="108" t="s">
        <v>45</v>
      </c>
      <c r="I2331" s="61" t="s">
        <v>53</v>
      </c>
      <c r="J2331" s="61" t="s">
        <v>62</v>
      </c>
    </row>
    <row r="2332" spans="1:10" s="125" customFormat="1" x14ac:dyDescent="0.2">
      <c r="A2332" s="66" t="s">
        <v>5098</v>
      </c>
      <c r="B2332" s="80"/>
      <c r="C2332" s="72" t="s">
        <v>5097</v>
      </c>
      <c r="D2332" s="72" t="s">
        <v>1774</v>
      </c>
      <c r="E2332" s="61" t="s">
        <v>1047</v>
      </c>
      <c r="F2332" s="61" t="s">
        <v>1047</v>
      </c>
      <c r="G2332" s="61" t="s">
        <v>44</v>
      </c>
      <c r="H2332" s="108" t="s">
        <v>45</v>
      </c>
      <c r="I2332" s="61" t="s">
        <v>46</v>
      </c>
      <c r="J2332" s="61" t="s">
        <v>47</v>
      </c>
    </row>
    <row r="2333" spans="1:10" s="125" customFormat="1" x14ac:dyDescent="0.2">
      <c r="A2333" s="208" t="s">
        <v>5099</v>
      </c>
      <c r="B2333" s="80"/>
      <c r="C2333" s="72" t="s">
        <v>5097</v>
      </c>
      <c r="D2333" s="72" t="s">
        <v>1774</v>
      </c>
      <c r="E2333" s="61" t="s">
        <v>1047</v>
      </c>
      <c r="F2333" s="61" t="s">
        <v>1050</v>
      </c>
      <c r="G2333" s="61" t="s">
        <v>44</v>
      </c>
      <c r="H2333" s="108" t="s">
        <v>45</v>
      </c>
      <c r="I2333" s="61" t="s">
        <v>53</v>
      </c>
      <c r="J2333" s="61" t="s">
        <v>54</v>
      </c>
    </row>
    <row r="2334" spans="1:10" s="125" customFormat="1" x14ac:dyDescent="0.2">
      <c r="A2334" s="84" t="s">
        <v>5100</v>
      </c>
      <c r="B2334" s="80" t="s">
        <v>5101</v>
      </c>
      <c r="C2334" s="73" t="s">
        <v>5102</v>
      </c>
      <c r="D2334" s="73" t="s">
        <v>1774</v>
      </c>
      <c r="E2334" s="74" t="s">
        <v>266</v>
      </c>
      <c r="F2334" s="74" t="s">
        <v>266</v>
      </c>
      <c r="G2334" s="74" t="s">
        <v>44</v>
      </c>
      <c r="H2334" s="74" t="s">
        <v>45</v>
      </c>
      <c r="I2334" s="74" t="s">
        <v>46</v>
      </c>
      <c r="J2334" s="74" t="s">
        <v>47</v>
      </c>
    </row>
    <row r="2335" spans="1:10" s="125" customFormat="1" x14ac:dyDescent="0.2">
      <c r="A2335" s="64" t="s">
        <v>5103</v>
      </c>
      <c r="B2335" s="67" t="s">
        <v>5104</v>
      </c>
      <c r="C2335" s="71" t="s">
        <v>5105</v>
      </c>
      <c r="D2335" s="71" t="s">
        <v>1774</v>
      </c>
      <c r="E2335" s="58" t="s">
        <v>3584</v>
      </c>
      <c r="F2335" s="58" t="s">
        <v>3687</v>
      </c>
      <c r="G2335" s="58" t="s">
        <v>44</v>
      </c>
      <c r="H2335" s="57" t="s">
        <v>45</v>
      </c>
      <c r="I2335" s="58" t="s">
        <v>67</v>
      </c>
      <c r="J2335" s="58" t="s">
        <v>268</v>
      </c>
    </row>
    <row r="2336" spans="1:10" s="125" customFormat="1" x14ac:dyDescent="0.2">
      <c r="A2336" s="66" t="s">
        <v>5106</v>
      </c>
      <c r="B2336" s="80"/>
      <c r="C2336" s="72" t="s">
        <v>5107</v>
      </c>
      <c r="D2336" s="72" t="s">
        <v>1774</v>
      </c>
      <c r="E2336" s="61" t="s">
        <v>1047</v>
      </c>
      <c r="F2336" s="61" t="s">
        <v>1047</v>
      </c>
      <c r="G2336" s="61" t="s">
        <v>92</v>
      </c>
      <c r="H2336" s="108" t="s">
        <v>172</v>
      </c>
      <c r="I2336" s="61" t="s">
        <v>173</v>
      </c>
      <c r="J2336" s="61" t="s">
        <v>174</v>
      </c>
    </row>
    <row r="2337" spans="1:10" s="125" customFormat="1" x14ac:dyDescent="0.2">
      <c r="A2337" s="66" t="s">
        <v>5108</v>
      </c>
      <c r="B2337" s="80" t="s">
        <v>5109</v>
      </c>
      <c r="C2337" s="72" t="s">
        <v>5110</v>
      </c>
      <c r="D2337" s="72" t="s">
        <v>1774</v>
      </c>
      <c r="E2337" s="61" t="s">
        <v>5111</v>
      </c>
      <c r="F2337" s="61" t="s">
        <v>5111</v>
      </c>
      <c r="G2337" s="61" t="s">
        <v>44</v>
      </c>
      <c r="H2337" s="61" t="s">
        <v>45</v>
      </c>
      <c r="I2337" s="61" t="s">
        <v>53</v>
      </c>
      <c r="J2337" s="61" t="s">
        <v>54</v>
      </c>
    </row>
    <row r="2338" spans="1:10" s="125" customFormat="1" x14ac:dyDescent="0.2">
      <c r="A2338" s="84" t="s">
        <v>5112</v>
      </c>
      <c r="B2338" s="80" t="s">
        <v>5113</v>
      </c>
      <c r="C2338" s="73" t="s">
        <v>5110</v>
      </c>
      <c r="D2338" s="73" t="s">
        <v>1774</v>
      </c>
      <c r="E2338" s="74" t="s">
        <v>5111</v>
      </c>
      <c r="F2338" s="74" t="s">
        <v>5111</v>
      </c>
      <c r="G2338" s="74" t="s">
        <v>44</v>
      </c>
      <c r="H2338" s="74" t="s">
        <v>45</v>
      </c>
      <c r="I2338" s="74" t="s">
        <v>46</v>
      </c>
      <c r="J2338" s="74" t="s">
        <v>47</v>
      </c>
    </row>
    <row r="2339" spans="1:10" s="125" customFormat="1" x14ac:dyDescent="0.2">
      <c r="A2339" s="165" t="s">
        <v>5114</v>
      </c>
      <c r="B2339" s="80"/>
      <c r="C2339" s="158" t="s">
        <v>5115</v>
      </c>
      <c r="D2339" s="158" t="s">
        <v>1774</v>
      </c>
      <c r="E2339" s="157" t="s">
        <v>5116</v>
      </c>
      <c r="F2339" s="157" t="s">
        <v>5116</v>
      </c>
      <c r="G2339" s="157" t="s">
        <v>92</v>
      </c>
      <c r="H2339" s="157" t="s">
        <v>45</v>
      </c>
      <c r="I2339" s="157" t="s">
        <v>46</v>
      </c>
      <c r="J2339" s="157" t="s">
        <v>47</v>
      </c>
    </row>
    <row r="2340" spans="1:10" s="125" customFormat="1" x14ac:dyDescent="0.2">
      <c r="A2340" s="112" t="s">
        <v>5117</v>
      </c>
      <c r="B2340" s="80" t="s">
        <v>5118</v>
      </c>
      <c r="C2340" s="112" t="s">
        <v>5119</v>
      </c>
      <c r="D2340" s="116" t="s">
        <v>1774</v>
      </c>
      <c r="E2340" s="111" t="s">
        <v>5120</v>
      </c>
      <c r="F2340" s="111" t="s">
        <v>5120</v>
      </c>
      <c r="G2340" s="111" t="s">
        <v>44</v>
      </c>
      <c r="H2340" s="459" t="s">
        <v>45</v>
      </c>
      <c r="I2340" s="111" t="s">
        <v>46</v>
      </c>
      <c r="J2340" s="111" t="s">
        <v>47</v>
      </c>
    </row>
    <row r="2341" spans="1:10" s="125" customFormat="1" x14ac:dyDescent="0.2">
      <c r="A2341" s="112" t="s">
        <v>5121</v>
      </c>
      <c r="B2341" s="80" t="s">
        <v>5122</v>
      </c>
      <c r="C2341" s="112" t="s">
        <v>5123</v>
      </c>
      <c r="D2341" s="116" t="s">
        <v>1774</v>
      </c>
      <c r="E2341" s="111" t="s">
        <v>5124</v>
      </c>
      <c r="F2341" s="111" t="s">
        <v>5124</v>
      </c>
      <c r="G2341" s="111" t="s">
        <v>44</v>
      </c>
      <c r="H2341" s="111" t="s">
        <v>45</v>
      </c>
      <c r="I2341" s="111" t="s">
        <v>46</v>
      </c>
      <c r="J2341" s="111" t="s">
        <v>47</v>
      </c>
    </row>
    <row r="2342" spans="1:10" s="125" customFormat="1" x14ac:dyDescent="0.2">
      <c r="A2342" s="80" t="s">
        <v>5125</v>
      </c>
      <c r="B2342" s="80"/>
      <c r="C2342" s="72" t="s">
        <v>5126</v>
      </c>
      <c r="D2342" s="72" t="s">
        <v>3013</v>
      </c>
      <c r="E2342" s="61" t="s">
        <v>119</v>
      </c>
      <c r="F2342" s="61"/>
      <c r="G2342" s="61" t="s">
        <v>139</v>
      </c>
      <c r="H2342" s="61" t="s">
        <v>80</v>
      </c>
      <c r="I2342" s="61" t="s">
        <v>140</v>
      </c>
      <c r="J2342" s="61" t="s">
        <v>68</v>
      </c>
    </row>
    <row r="2343" spans="1:10" s="125" customFormat="1" x14ac:dyDescent="0.2">
      <c r="A2343" s="80" t="s">
        <v>5127</v>
      </c>
      <c r="B2343" s="80"/>
      <c r="C2343" s="72" t="s">
        <v>5128</v>
      </c>
      <c r="D2343" s="72" t="s">
        <v>3013</v>
      </c>
      <c r="E2343" s="61" t="s">
        <v>119</v>
      </c>
      <c r="F2343" s="61"/>
      <c r="G2343" s="61" t="s">
        <v>139</v>
      </c>
      <c r="H2343" s="61" t="s">
        <v>80</v>
      </c>
      <c r="I2343" s="61" t="s">
        <v>140</v>
      </c>
      <c r="J2343" s="61" t="s">
        <v>68</v>
      </c>
    </row>
    <row r="2344" spans="1:10" s="125" customFormat="1" x14ac:dyDescent="0.2">
      <c r="A2344" s="97" t="s">
        <v>5129</v>
      </c>
      <c r="B2344" s="80" t="s">
        <v>5130</v>
      </c>
      <c r="C2344" s="71" t="s">
        <v>5131</v>
      </c>
      <c r="D2344" s="71" t="s">
        <v>1774</v>
      </c>
      <c r="E2344" s="58" t="s">
        <v>2146</v>
      </c>
      <c r="F2344" s="58" t="s">
        <v>3113</v>
      </c>
      <c r="G2344" s="170" t="s">
        <v>1979</v>
      </c>
      <c r="H2344" s="58" t="s">
        <v>80</v>
      </c>
      <c r="I2344" s="61" t="s">
        <v>2112</v>
      </c>
      <c r="J2344" s="61" t="s">
        <v>3985</v>
      </c>
    </row>
    <row r="2345" spans="1:10" s="125" customFormat="1" x14ac:dyDescent="0.2">
      <c r="A2345" s="97" t="s">
        <v>5132</v>
      </c>
      <c r="B2345" s="80" t="s">
        <v>5133</v>
      </c>
      <c r="C2345" s="71" t="s">
        <v>5134</v>
      </c>
      <c r="D2345" s="71" t="s">
        <v>1774</v>
      </c>
      <c r="E2345" s="58" t="s">
        <v>77</v>
      </c>
      <c r="F2345" s="58" t="s">
        <v>875</v>
      </c>
      <c r="G2345" s="170" t="s">
        <v>1979</v>
      </c>
      <c r="H2345" s="58" t="s">
        <v>80</v>
      </c>
      <c r="I2345" s="61" t="s">
        <v>2112</v>
      </c>
      <c r="J2345" s="61" t="s">
        <v>3985</v>
      </c>
    </row>
    <row r="2346" spans="1:10" s="125" customFormat="1" x14ac:dyDescent="0.2">
      <c r="A2346" s="97" t="s">
        <v>5135</v>
      </c>
      <c r="B2346" s="80" t="s">
        <v>5136</v>
      </c>
      <c r="C2346" s="71" t="s">
        <v>5137</v>
      </c>
      <c r="D2346" s="71" t="s">
        <v>1774</v>
      </c>
      <c r="E2346" s="58" t="s">
        <v>2146</v>
      </c>
      <c r="F2346" s="58" t="s">
        <v>3113</v>
      </c>
      <c r="G2346" s="170" t="s">
        <v>1979</v>
      </c>
      <c r="H2346" s="58" t="s">
        <v>80</v>
      </c>
      <c r="I2346" s="61" t="s">
        <v>2112</v>
      </c>
      <c r="J2346" s="61" t="s">
        <v>3985</v>
      </c>
    </row>
    <row r="2347" spans="1:10" s="125" customFormat="1" x14ac:dyDescent="0.2">
      <c r="A2347" s="97" t="s">
        <v>5138</v>
      </c>
      <c r="B2347" s="80" t="s">
        <v>5139</v>
      </c>
      <c r="C2347" s="71" t="s">
        <v>5140</v>
      </c>
      <c r="D2347" s="71" t="s">
        <v>1774</v>
      </c>
      <c r="E2347" s="58" t="s">
        <v>77</v>
      </c>
      <c r="F2347" s="58" t="s">
        <v>875</v>
      </c>
      <c r="G2347" s="170" t="s">
        <v>1979</v>
      </c>
      <c r="H2347" s="58" t="s">
        <v>80</v>
      </c>
      <c r="I2347" s="61" t="s">
        <v>2112</v>
      </c>
      <c r="J2347" s="61" t="s">
        <v>3985</v>
      </c>
    </row>
    <row r="2348" spans="1:10" s="125" customFormat="1" x14ac:dyDescent="0.2">
      <c r="A2348" s="80" t="s">
        <v>5141</v>
      </c>
      <c r="B2348" s="80"/>
      <c r="C2348" s="72" t="s">
        <v>5142</v>
      </c>
      <c r="D2348" s="72" t="s">
        <v>3013</v>
      </c>
      <c r="E2348" s="61" t="s">
        <v>119</v>
      </c>
      <c r="F2348" s="61"/>
      <c r="G2348" s="61" t="s">
        <v>139</v>
      </c>
      <c r="H2348" s="61" t="s">
        <v>80</v>
      </c>
      <c r="I2348" s="61" t="s">
        <v>140</v>
      </c>
      <c r="J2348" s="61" t="s">
        <v>68</v>
      </c>
    </row>
    <row r="2349" spans="1:10" s="125" customFormat="1" x14ac:dyDescent="0.2">
      <c r="A2349" s="97" t="s">
        <v>5143</v>
      </c>
      <c r="B2349" s="80" t="s">
        <v>5144</v>
      </c>
      <c r="C2349" s="71" t="s">
        <v>5145</v>
      </c>
      <c r="D2349" s="71" t="s">
        <v>1774</v>
      </c>
      <c r="E2349" s="58" t="s">
        <v>2146</v>
      </c>
      <c r="F2349" s="58" t="s">
        <v>3113</v>
      </c>
      <c r="G2349" s="170" t="s">
        <v>1979</v>
      </c>
      <c r="H2349" s="58" t="s">
        <v>80</v>
      </c>
      <c r="I2349" s="61" t="s">
        <v>2112</v>
      </c>
      <c r="J2349" s="61" t="s">
        <v>3985</v>
      </c>
    </row>
    <row r="2350" spans="1:10" s="125" customFormat="1" x14ac:dyDescent="0.2">
      <c r="A2350" s="748" t="s">
        <v>5146</v>
      </c>
      <c r="B2350" s="80"/>
      <c r="C2350" s="158" t="s">
        <v>5147</v>
      </c>
      <c r="D2350" s="158" t="s">
        <v>1774</v>
      </c>
      <c r="E2350" s="157" t="s">
        <v>681</v>
      </c>
      <c r="F2350" s="157" t="s">
        <v>5148</v>
      </c>
      <c r="G2350" s="170" t="s">
        <v>1979</v>
      </c>
      <c r="H2350" s="157" t="s">
        <v>80</v>
      </c>
      <c r="I2350" s="61" t="s">
        <v>2112</v>
      </c>
      <c r="J2350" s="61" t="s">
        <v>3985</v>
      </c>
    </row>
    <row r="2351" spans="1:10" s="125" customFormat="1" x14ac:dyDescent="0.2">
      <c r="A2351" s="748" t="s">
        <v>5149</v>
      </c>
      <c r="B2351" s="80"/>
      <c r="C2351" s="158" t="s">
        <v>5150</v>
      </c>
      <c r="D2351" s="158" t="s">
        <v>1774</v>
      </c>
      <c r="E2351" s="157" t="s">
        <v>681</v>
      </c>
      <c r="F2351" s="157" t="s">
        <v>5148</v>
      </c>
      <c r="G2351" s="157" t="s">
        <v>92</v>
      </c>
      <c r="H2351" s="157" t="s">
        <v>45</v>
      </c>
      <c r="I2351" s="157" t="s">
        <v>46</v>
      </c>
      <c r="J2351" s="157" t="s">
        <v>47</v>
      </c>
    </row>
    <row r="2352" spans="1:10" s="125" customFormat="1" x14ac:dyDescent="0.2">
      <c r="A2352" s="97" t="s">
        <v>5151</v>
      </c>
      <c r="B2352" s="80" t="s">
        <v>5152</v>
      </c>
      <c r="C2352" s="71" t="s">
        <v>5153</v>
      </c>
      <c r="D2352" s="71" t="s">
        <v>1774</v>
      </c>
      <c r="E2352" s="58" t="s">
        <v>77</v>
      </c>
      <c r="F2352" s="58" t="s">
        <v>875</v>
      </c>
      <c r="G2352" s="170" t="s">
        <v>1979</v>
      </c>
      <c r="H2352" s="58" t="s">
        <v>80</v>
      </c>
      <c r="I2352" s="61" t="s">
        <v>2112</v>
      </c>
      <c r="J2352" s="61" t="s">
        <v>3985</v>
      </c>
    </row>
    <row r="2353" spans="1:10" s="125" customFormat="1" x14ac:dyDescent="0.2">
      <c r="A2353" s="97" t="s">
        <v>5154</v>
      </c>
      <c r="B2353" s="80" t="s">
        <v>5155</v>
      </c>
      <c r="C2353" s="71" t="s">
        <v>5156</v>
      </c>
      <c r="D2353" s="71" t="s">
        <v>1774</v>
      </c>
      <c r="E2353" s="58" t="s">
        <v>2146</v>
      </c>
      <c r="F2353" s="58" t="s">
        <v>3113</v>
      </c>
      <c r="G2353" s="170" t="s">
        <v>1979</v>
      </c>
      <c r="H2353" s="58" t="s">
        <v>80</v>
      </c>
      <c r="I2353" s="61" t="s">
        <v>2112</v>
      </c>
      <c r="J2353" s="61" t="s">
        <v>3985</v>
      </c>
    </row>
    <row r="2354" spans="1:10" s="125" customFormat="1" x14ac:dyDescent="0.2">
      <c r="A2354" s="97" t="s">
        <v>5157</v>
      </c>
      <c r="B2354" s="80" t="s">
        <v>5158</v>
      </c>
      <c r="C2354" s="71" t="s">
        <v>5159</v>
      </c>
      <c r="D2354" s="71" t="s">
        <v>1774</v>
      </c>
      <c r="E2354" s="58" t="s">
        <v>77</v>
      </c>
      <c r="F2354" s="58" t="s">
        <v>875</v>
      </c>
      <c r="G2354" s="170" t="s">
        <v>1979</v>
      </c>
      <c r="H2354" s="58" t="s">
        <v>80</v>
      </c>
      <c r="I2354" s="61" t="s">
        <v>2112</v>
      </c>
      <c r="J2354" s="61" t="s">
        <v>3985</v>
      </c>
    </row>
    <row r="2355" spans="1:10" s="125" customFormat="1" x14ac:dyDescent="0.2">
      <c r="A2355" s="80" t="s">
        <v>5160</v>
      </c>
      <c r="B2355" s="80"/>
      <c r="C2355" s="72" t="s">
        <v>5161</v>
      </c>
      <c r="D2355" s="72" t="s">
        <v>3013</v>
      </c>
      <c r="E2355" s="61" t="s">
        <v>119</v>
      </c>
      <c r="F2355" s="61"/>
      <c r="G2355" s="61" t="s">
        <v>139</v>
      </c>
      <c r="H2355" s="61" t="s">
        <v>80</v>
      </c>
      <c r="I2355" s="61" t="s">
        <v>140</v>
      </c>
      <c r="J2355" s="61" t="s">
        <v>68</v>
      </c>
    </row>
    <row r="2356" spans="1:10" s="125" customFormat="1" x14ac:dyDescent="0.2">
      <c r="A2356" s="97" t="s">
        <v>5162</v>
      </c>
      <c r="B2356" s="80" t="s">
        <v>5163</v>
      </c>
      <c r="C2356" s="71" t="s">
        <v>5164</v>
      </c>
      <c r="D2356" s="71" t="s">
        <v>1774</v>
      </c>
      <c r="E2356" s="58" t="s">
        <v>2146</v>
      </c>
      <c r="F2356" s="58" t="s">
        <v>3113</v>
      </c>
      <c r="G2356" s="170" t="s">
        <v>1979</v>
      </c>
      <c r="H2356" s="58" t="s">
        <v>80</v>
      </c>
      <c r="I2356" s="61" t="s">
        <v>2112</v>
      </c>
      <c r="J2356" s="61" t="s">
        <v>3985</v>
      </c>
    </row>
    <row r="2357" spans="1:10" s="125" customFormat="1" x14ac:dyDescent="0.2">
      <c r="A2357" s="97" t="s">
        <v>5165</v>
      </c>
      <c r="B2357" s="80" t="s">
        <v>5166</v>
      </c>
      <c r="C2357" s="71" t="s">
        <v>5167</v>
      </c>
      <c r="D2357" s="71" t="s">
        <v>1774</v>
      </c>
      <c r="E2357" s="58" t="s">
        <v>77</v>
      </c>
      <c r="F2357" s="58" t="s">
        <v>875</v>
      </c>
      <c r="G2357" s="170" t="s">
        <v>1979</v>
      </c>
      <c r="H2357" s="58" t="s">
        <v>80</v>
      </c>
      <c r="I2357" s="61" t="s">
        <v>2112</v>
      </c>
      <c r="J2357" s="61" t="s">
        <v>3985</v>
      </c>
    </row>
    <row r="2358" spans="1:10" s="125" customFormat="1" x14ac:dyDescent="0.2">
      <c r="A2358" s="97" t="s">
        <v>5168</v>
      </c>
      <c r="B2358" s="80" t="s">
        <v>5169</v>
      </c>
      <c r="C2358" s="71" t="s">
        <v>5170</v>
      </c>
      <c r="D2358" s="71" t="s">
        <v>1774</v>
      </c>
      <c r="E2358" s="58" t="s">
        <v>2146</v>
      </c>
      <c r="F2358" s="58" t="s">
        <v>3113</v>
      </c>
      <c r="G2358" s="170" t="s">
        <v>1979</v>
      </c>
      <c r="H2358" s="58" t="s">
        <v>80</v>
      </c>
      <c r="I2358" s="61" t="s">
        <v>2112</v>
      </c>
      <c r="J2358" s="61" t="s">
        <v>3985</v>
      </c>
    </row>
    <row r="2359" spans="1:10" s="125" customFormat="1" x14ac:dyDescent="0.2">
      <c r="A2359" s="97" t="s">
        <v>5171</v>
      </c>
      <c r="B2359" s="80" t="s">
        <v>5172</v>
      </c>
      <c r="C2359" s="71" t="s">
        <v>5173</v>
      </c>
      <c r="D2359" s="71" t="s">
        <v>1774</v>
      </c>
      <c r="E2359" s="58" t="s">
        <v>77</v>
      </c>
      <c r="F2359" s="58" t="s">
        <v>875</v>
      </c>
      <c r="G2359" s="170" t="s">
        <v>1979</v>
      </c>
      <c r="H2359" s="58" t="s">
        <v>80</v>
      </c>
      <c r="I2359" s="61" t="s">
        <v>2112</v>
      </c>
      <c r="J2359" s="61" t="s">
        <v>3985</v>
      </c>
    </row>
    <row r="2360" spans="1:10" s="125" customFormat="1" x14ac:dyDescent="0.2">
      <c r="A2360" s="97" t="s">
        <v>5174</v>
      </c>
      <c r="B2360" s="80" t="s">
        <v>5175</v>
      </c>
      <c r="C2360" s="71" t="s">
        <v>5176</v>
      </c>
      <c r="D2360" s="71" t="s">
        <v>1774</v>
      </c>
      <c r="E2360" s="58" t="s">
        <v>2146</v>
      </c>
      <c r="F2360" s="58" t="s">
        <v>3113</v>
      </c>
      <c r="G2360" s="170" t="s">
        <v>1979</v>
      </c>
      <c r="H2360" s="58" t="s">
        <v>80</v>
      </c>
      <c r="I2360" s="61" t="s">
        <v>2112</v>
      </c>
      <c r="J2360" s="61" t="s">
        <v>3985</v>
      </c>
    </row>
    <row r="2361" spans="1:10" s="125" customFormat="1" x14ac:dyDescent="0.2">
      <c r="A2361" s="97" t="s">
        <v>5177</v>
      </c>
      <c r="B2361" s="80" t="s">
        <v>5178</v>
      </c>
      <c r="C2361" s="71" t="s">
        <v>5179</v>
      </c>
      <c r="D2361" s="71" t="s">
        <v>1774</v>
      </c>
      <c r="E2361" s="58" t="s">
        <v>77</v>
      </c>
      <c r="F2361" s="58" t="s">
        <v>875</v>
      </c>
      <c r="G2361" s="170" t="s">
        <v>1979</v>
      </c>
      <c r="H2361" s="58" t="s">
        <v>80</v>
      </c>
      <c r="I2361" s="61" t="s">
        <v>2112</v>
      </c>
      <c r="J2361" s="61" t="s">
        <v>3985</v>
      </c>
    </row>
    <row r="2362" spans="1:10" s="125" customFormat="1" x14ac:dyDescent="0.2">
      <c r="A2362" s="97" t="s">
        <v>5180</v>
      </c>
      <c r="B2362" s="80" t="s">
        <v>5181</v>
      </c>
      <c r="C2362" s="71" t="s">
        <v>5182</v>
      </c>
      <c r="D2362" s="71" t="s">
        <v>1774</v>
      </c>
      <c r="E2362" s="58" t="s">
        <v>2146</v>
      </c>
      <c r="F2362" s="58" t="s">
        <v>3113</v>
      </c>
      <c r="G2362" s="170" t="s">
        <v>1979</v>
      </c>
      <c r="H2362" s="58" t="s">
        <v>80</v>
      </c>
      <c r="I2362" s="61" t="s">
        <v>2112</v>
      </c>
      <c r="J2362" s="61" t="s">
        <v>3985</v>
      </c>
    </row>
    <row r="2363" spans="1:10" s="125" customFormat="1" x14ac:dyDescent="0.2">
      <c r="A2363" s="97" t="s">
        <v>5183</v>
      </c>
      <c r="B2363" s="80" t="s">
        <v>5184</v>
      </c>
      <c r="C2363" s="71" t="s">
        <v>5185</v>
      </c>
      <c r="D2363" s="71" t="s">
        <v>1774</v>
      </c>
      <c r="E2363" s="58" t="s">
        <v>77</v>
      </c>
      <c r="F2363" s="58" t="s">
        <v>875</v>
      </c>
      <c r="G2363" s="170" t="s">
        <v>1979</v>
      </c>
      <c r="H2363" s="58" t="s">
        <v>80</v>
      </c>
      <c r="I2363" s="61" t="s">
        <v>2112</v>
      </c>
      <c r="J2363" s="61" t="s">
        <v>3985</v>
      </c>
    </row>
    <row r="2364" spans="1:10" s="125" customFormat="1" x14ac:dyDescent="0.2">
      <c r="A2364" s="97" t="s">
        <v>5186</v>
      </c>
      <c r="B2364" s="80" t="s">
        <v>5187</v>
      </c>
      <c r="C2364" s="71" t="s">
        <v>5188</v>
      </c>
      <c r="D2364" s="71" t="s">
        <v>1774</v>
      </c>
      <c r="E2364" s="58" t="s">
        <v>2146</v>
      </c>
      <c r="F2364" s="58" t="s">
        <v>3113</v>
      </c>
      <c r="G2364" s="170" t="s">
        <v>1979</v>
      </c>
      <c r="H2364" s="58" t="s">
        <v>80</v>
      </c>
      <c r="I2364" s="61" t="s">
        <v>2112</v>
      </c>
      <c r="J2364" s="61" t="s">
        <v>3985</v>
      </c>
    </row>
    <row r="2365" spans="1:10" s="125" customFormat="1" x14ac:dyDescent="0.2">
      <c r="A2365" s="97" t="s">
        <v>5189</v>
      </c>
      <c r="B2365" s="80" t="s">
        <v>5190</v>
      </c>
      <c r="C2365" s="71" t="s">
        <v>5191</v>
      </c>
      <c r="D2365" s="71" t="s">
        <v>1774</v>
      </c>
      <c r="E2365" s="58" t="s">
        <v>77</v>
      </c>
      <c r="F2365" s="58" t="s">
        <v>875</v>
      </c>
      <c r="G2365" s="170" t="s">
        <v>1979</v>
      </c>
      <c r="H2365" s="58" t="s">
        <v>80</v>
      </c>
      <c r="I2365" s="61" t="s">
        <v>2112</v>
      </c>
      <c r="J2365" s="61" t="s">
        <v>3985</v>
      </c>
    </row>
    <row r="2366" spans="1:10" s="125" customFormat="1" x14ac:dyDescent="0.2">
      <c r="A2366" s="97" t="s">
        <v>5192</v>
      </c>
      <c r="B2366" s="80"/>
      <c r="C2366" s="72" t="s">
        <v>5191</v>
      </c>
      <c r="D2366" s="72" t="s">
        <v>1774</v>
      </c>
      <c r="E2366" s="61" t="s">
        <v>77</v>
      </c>
      <c r="F2366" s="61" t="s">
        <v>5080</v>
      </c>
      <c r="G2366" s="170" t="s">
        <v>5081</v>
      </c>
      <c r="H2366" s="61" t="s">
        <v>80</v>
      </c>
      <c r="I2366" s="61" t="s">
        <v>936</v>
      </c>
      <c r="J2366" s="625" t="s">
        <v>937</v>
      </c>
    </row>
    <row r="2367" spans="1:10" s="125" customFormat="1" x14ac:dyDescent="0.2">
      <c r="A2367" s="97" t="s">
        <v>5193</v>
      </c>
      <c r="B2367" s="80" t="s">
        <v>5194</v>
      </c>
      <c r="C2367" s="71" t="s">
        <v>5195</v>
      </c>
      <c r="D2367" s="71" t="s">
        <v>1774</v>
      </c>
      <c r="E2367" s="58" t="s">
        <v>2146</v>
      </c>
      <c r="F2367" s="58" t="s">
        <v>3113</v>
      </c>
      <c r="G2367" s="170" t="s">
        <v>1979</v>
      </c>
      <c r="H2367" s="58" t="s">
        <v>80</v>
      </c>
      <c r="I2367" s="61" t="s">
        <v>2112</v>
      </c>
      <c r="J2367" s="61" t="s">
        <v>3985</v>
      </c>
    </row>
    <row r="2368" spans="1:10" s="125" customFormat="1" x14ac:dyDescent="0.2">
      <c r="A2368" s="97" t="s">
        <v>5196</v>
      </c>
      <c r="B2368" s="80" t="s">
        <v>5197</v>
      </c>
      <c r="C2368" s="71" t="s">
        <v>5198</v>
      </c>
      <c r="D2368" s="71" t="s">
        <v>1774</v>
      </c>
      <c r="E2368" s="58" t="s">
        <v>77</v>
      </c>
      <c r="F2368" s="58" t="s">
        <v>875</v>
      </c>
      <c r="G2368" s="170" t="s">
        <v>1979</v>
      </c>
      <c r="H2368" s="58" t="s">
        <v>80</v>
      </c>
      <c r="I2368" s="61" t="s">
        <v>2112</v>
      </c>
      <c r="J2368" s="61" t="s">
        <v>3985</v>
      </c>
    </row>
    <row r="2369" spans="1:10" s="125" customFormat="1" x14ac:dyDescent="0.2">
      <c r="A2369" s="97" t="s">
        <v>5199</v>
      </c>
      <c r="B2369" s="80" t="s">
        <v>5200</v>
      </c>
      <c r="C2369" s="71" t="s">
        <v>5201</v>
      </c>
      <c r="D2369" s="71" t="s">
        <v>1774</v>
      </c>
      <c r="E2369" s="58" t="s">
        <v>2146</v>
      </c>
      <c r="F2369" s="58" t="s">
        <v>3113</v>
      </c>
      <c r="G2369" s="170" t="s">
        <v>1979</v>
      </c>
      <c r="H2369" s="58" t="s">
        <v>80</v>
      </c>
      <c r="I2369" s="61" t="s">
        <v>2112</v>
      </c>
      <c r="J2369" s="61" t="s">
        <v>3985</v>
      </c>
    </row>
    <row r="2370" spans="1:10" s="125" customFormat="1" x14ac:dyDescent="0.2">
      <c r="A2370" s="97" t="s">
        <v>5202</v>
      </c>
      <c r="B2370" s="80" t="s">
        <v>5203</v>
      </c>
      <c r="C2370" s="71" t="s">
        <v>5204</v>
      </c>
      <c r="D2370" s="71" t="s">
        <v>1774</v>
      </c>
      <c r="E2370" s="58" t="s">
        <v>77</v>
      </c>
      <c r="F2370" s="58" t="s">
        <v>875</v>
      </c>
      <c r="G2370" s="170" t="s">
        <v>1979</v>
      </c>
      <c r="H2370" s="58" t="s">
        <v>80</v>
      </c>
      <c r="I2370" s="61" t="s">
        <v>2112</v>
      </c>
      <c r="J2370" s="61" t="s">
        <v>3985</v>
      </c>
    </row>
    <row r="2371" spans="1:10" s="125" customFormat="1" x14ac:dyDescent="0.2">
      <c r="A2371" s="97" t="s">
        <v>5205</v>
      </c>
      <c r="B2371" s="80" t="s">
        <v>5206</v>
      </c>
      <c r="C2371" s="71" t="s">
        <v>5207</v>
      </c>
      <c r="D2371" s="71" t="s">
        <v>1774</v>
      </c>
      <c r="E2371" s="58" t="s">
        <v>2146</v>
      </c>
      <c r="F2371" s="58" t="s">
        <v>3113</v>
      </c>
      <c r="G2371" s="170" t="s">
        <v>1979</v>
      </c>
      <c r="H2371" s="58" t="s">
        <v>80</v>
      </c>
      <c r="I2371" s="61" t="s">
        <v>2112</v>
      </c>
      <c r="J2371" s="61" t="s">
        <v>3985</v>
      </c>
    </row>
    <row r="2372" spans="1:10" s="125" customFormat="1" x14ac:dyDescent="0.2">
      <c r="A2372" s="97" t="s">
        <v>5208</v>
      </c>
      <c r="B2372" s="80" t="s">
        <v>5209</v>
      </c>
      <c r="C2372" s="71" t="s">
        <v>5210</v>
      </c>
      <c r="D2372" s="71" t="s">
        <v>1774</v>
      </c>
      <c r="E2372" s="58" t="s">
        <v>77</v>
      </c>
      <c r="F2372" s="58" t="s">
        <v>875</v>
      </c>
      <c r="G2372" s="170" t="s">
        <v>1979</v>
      </c>
      <c r="H2372" s="58" t="s">
        <v>80</v>
      </c>
      <c r="I2372" s="61" t="s">
        <v>2112</v>
      </c>
      <c r="J2372" s="61" t="s">
        <v>3985</v>
      </c>
    </row>
    <row r="2373" spans="1:10" s="125" customFormat="1" x14ac:dyDescent="0.2">
      <c r="A2373" s="97" t="s">
        <v>5211</v>
      </c>
      <c r="B2373" s="80" t="s">
        <v>5212</v>
      </c>
      <c r="C2373" s="71" t="s">
        <v>5213</v>
      </c>
      <c r="D2373" s="71" t="s">
        <v>1774</v>
      </c>
      <c r="E2373" s="58" t="s">
        <v>2146</v>
      </c>
      <c r="F2373" s="58" t="s">
        <v>3113</v>
      </c>
      <c r="G2373" s="170" t="s">
        <v>1979</v>
      </c>
      <c r="H2373" s="58" t="s">
        <v>80</v>
      </c>
      <c r="I2373" s="61" t="s">
        <v>2112</v>
      </c>
      <c r="J2373" s="61" t="s">
        <v>3985</v>
      </c>
    </row>
    <row r="2374" spans="1:10" s="125" customFormat="1" x14ac:dyDescent="0.2">
      <c r="A2374" s="97" t="s">
        <v>5214</v>
      </c>
      <c r="B2374" s="80" t="s">
        <v>5215</v>
      </c>
      <c r="C2374" s="71" t="s">
        <v>5216</v>
      </c>
      <c r="D2374" s="71" t="s">
        <v>1774</v>
      </c>
      <c r="E2374" s="58" t="s">
        <v>77</v>
      </c>
      <c r="F2374" s="58" t="s">
        <v>875</v>
      </c>
      <c r="G2374" s="170" t="s">
        <v>1979</v>
      </c>
      <c r="H2374" s="58" t="s">
        <v>80</v>
      </c>
      <c r="I2374" s="61" t="s">
        <v>2112</v>
      </c>
      <c r="J2374" s="61" t="s">
        <v>3985</v>
      </c>
    </row>
    <row r="2375" spans="1:10" s="315" customFormat="1" x14ac:dyDescent="0.2">
      <c r="A2375" s="97" t="s">
        <v>5217</v>
      </c>
      <c r="B2375" s="80" t="s">
        <v>5218</v>
      </c>
      <c r="C2375" s="71" t="s">
        <v>5219</v>
      </c>
      <c r="D2375" s="71" t="s">
        <v>1774</v>
      </c>
      <c r="E2375" s="58" t="s">
        <v>2146</v>
      </c>
      <c r="F2375" s="58" t="s">
        <v>3113</v>
      </c>
      <c r="G2375" s="170" t="s">
        <v>1979</v>
      </c>
      <c r="H2375" s="58" t="s">
        <v>80</v>
      </c>
      <c r="I2375" s="61" t="s">
        <v>2112</v>
      </c>
      <c r="J2375" s="61" t="s">
        <v>3985</v>
      </c>
    </row>
    <row r="2376" spans="1:10" s="128" customFormat="1" x14ac:dyDescent="0.2">
      <c r="A2376" s="97" t="s">
        <v>5220</v>
      </c>
      <c r="B2376" s="80" t="s">
        <v>5221</v>
      </c>
      <c r="C2376" s="71" t="s">
        <v>5222</v>
      </c>
      <c r="D2376" s="71" t="s">
        <v>1774</v>
      </c>
      <c r="E2376" s="58" t="s">
        <v>77</v>
      </c>
      <c r="F2376" s="58" t="s">
        <v>875</v>
      </c>
      <c r="G2376" s="170" t="s">
        <v>1979</v>
      </c>
      <c r="H2376" s="58" t="s">
        <v>80</v>
      </c>
      <c r="I2376" s="61" t="s">
        <v>2112</v>
      </c>
      <c r="J2376" s="61" t="s">
        <v>3985</v>
      </c>
    </row>
    <row r="2377" spans="1:10" s="125" customFormat="1" x14ac:dyDescent="0.2">
      <c r="A2377" s="97" t="s">
        <v>5223</v>
      </c>
      <c r="B2377" s="80" t="s">
        <v>5224</v>
      </c>
      <c r="C2377" s="71" t="s">
        <v>5225</v>
      </c>
      <c r="D2377" s="71" t="s">
        <v>1774</v>
      </c>
      <c r="E2377" s="58" t="s">
        <v>2146</v>
      </c>
      <c r="F2377" s="58" t="s">
        <v>3113</v>
      </c>
      <c r="G2377" s="170" t="s">
        <v>1979</v>
      </c>
      <c r="H2377" s="58" t="s">
        <v>80</v>
      </c>
      <c r="I2377" s="61" t="s">
        <v>2112</v>
      </c>
      <c r="J2377" s="61" t="s">
        <v>3985</v>
      </c>
    </row>
    <row r="2378" spans="1:10" s="128" customFormat="1" x14ac:dyDescent="0.2">
      <c r="A2378" s="97" t="s">
        <v>5226</v>
      </c>
      <c r="B2378" s="80" t="s">
        <v>5227</v>
      </c>
      <c r="C2378" s="71" t="s">
        <v>5228</v>
      </c>
      <c r="D2378" s="71" t="s">
        <v>1774</v>
      </c>
      <c r="E2378" s="58" t="s">
        <v>77</v>
      </c>
      <c r="F2378" s="58" t="s">
        <v>875</v>
      </c>
      <c r="G2378" s="170" t="s">
        <v>1979</v>
      </c>
      <c r="H2378" s="58" t="s">
        <v>80</v>
      </c>
      <c r="I2378" s="61" t="s">
        <v>2112</v>
      </c>
      <c r="J2378" s="61" t="s">
        <v>3985</v>
      </c>
    </row>
    <row r="2379" spans="1:10" s="125" customFormat="1" x14ac:dyDescent="0.2">
      <c r="A2379" s="97" t="s">
        <v>5229</v>
      </c>
      <c r="B2379" s="80" t="s">
        <v>5230</v>
      </c>
      <c r="C2379" s="71" t="s">
        <v>5231</v>
      </c>
      <c r="D2379" s="71" t="s">
        <v>1774</v>
      </c>
      <c r="E2379" s="58" t="s">
        <v>2146</v>
      </c>
      <c r="F2379" s="58" t="s">
        <v>3113</v>
      </c>
      <c r="G2379" s="170" t="s">
        <v>1979</v>
      </c>
      <c r="H2379" s="58" t="s">
        <v>80</v>
      </c>
      <c r="I2379" s="61" t="s">
        <v>2112</v>
      </c>
      <c r="J2379" s="61" t="s">
        <v>3985</v>
      </c>
    </row>
    <row r="2380" spans="1:10" s="125" customFormat="1" x14ac:dyDescent="0.2">
      <c r="A2380" s="97" t="s">
        <v>5232</v>
      </c>
      <c r="B2380" s="80" t="s">
        <v>5233</v>
      </c>
      <c r="C2380" s="71" t="s">
        <v>5234</v>
      </c>
      <c r="D2380" s="71" t="s">
        <v>1774</v>
      </c>
      <c r="E2380" s="58" t="s">
        <v>77</v>
      </c>
      <c r="F2380" s="58" t="s">
        <v>875</v>
      </c>
      <c r="G2380" s="170" t="s">
        <v>1979</v>
      </c>
      <c r="H2380" s="58" t="s">
        <v>80</v>
      </c>
      <c r="I2380" s="61" t="s">
        <v>2112</v>
      </c>
      <c r="J2380" s="61" t="s">
        <v>3985</v>
      </c>
    </row>
    <row r="2381" spans="1:10" s="128" customFormat="1" x14ac:dyDescent="0.2">
      <c r="A2381" s="97" t="s">
        <v>5235</v>
      </c>
      <c r="B2381" s="80" t="s">
        <v>5236</v>
      </c>
      <c r="C2381" s="71" t="s">
        <v>5237</v>
      </c>
      <c r="D2381" s="71" t="s">
        <v>1774</v>
      </c>
      <c r="E2381" s="58" t="s">
        <v>2146</v>
      </c>
      <c r="F2381" s="58" t="s">
        <v>3113</v>
      </c>
      <c r="G2381" s="170" t="s">
        <v>1979</v>
      </c>
      <c r="H2381" s="58" t="s">
        <v>80</v>
      </c>
      <c r="I2381" s="61" t="s">
        <v>2112</v>
      </c>
      <c r="J2381" s="61" t="s">
        <v>3985</v>
      </c>
    </row>
    <row r="2382" spans="1:10" s="125" customFormat="1" x14ac:dyDescent="0.2">
      <c r="A2382" s="97" t="s">
        <v>5238</v>
      </c>
      <c r="B2382" s="80" t="s">
        <v>5239</v>
      </c>
      <c r="C2382" s="71" t="s">
        <v>5240</v>
      </c>
      <c r="D2382" s="71" t="s">
        <v>1774</v>
      </c>
      <c r="E2382" s="58" t="s">
        <v>77</v>
      </c>
      <c r="F2382" s="58" t="s">
        <v>875</v>
      </c>
      <c r="G2382" s="170" t="s">
        <v>1979</v>
      </c>
      <c r="H2382" s="58" t="s">
        <v>80</v>
      </c>
      <c r="I2382" s="61" t="s">
        <v>2112</v>
      </c>
      <c r="J2382" s="61" t="s">
        <v>3985</v>
      </c>
    </row>
    <row r="2383" spans="1:10" s="125" customFormat="1" x14ac:dyDescent="0.2">
      <c r="A2383" s="80" t="s">
        <v>5241</v>
      </c>
      <c r="B2383" s="80"/>
      <c r="C2383" s="72" t="s">
        <v>5242</v>
      </c>
      <c r="D2383" s="72" t="s">
        <v>3013</v>
      </c>
      <c r="E2383" s="61" t="s">
        <v>119</v>
      </c>
      <c r="F2383" s="61"/>
      <c r="G2383" s="61" t="s">
        <v>139</v>
      </c>
      <c r="H2383" s="61" t="s">
        <v>80</v>
      </c>
      <c r="I2383" s="61" t="s">
        <v>140</v>
      </c>
      <c r="J2383" s="61" t="s">
        <v>68</v>
      </c>
    </row>
    <row r="2384" spans="1:10" s="125" customFormat="1" x14ac:dyDescent="0.2">
      <c r="A2384" s="84" t="s">
        <v>5243</v>
      </c>
      <c r="B2384" s="80" t="s">
        <v>5244</v>
      </c>
      <c r="C2384" s="73" t="s">
        <v>5245</v>
      </c>
      <c r="D2384" s="73" t="s">
        <v>1774</v>
      </c>
      <c r="E2384" s="74" t="s">
        <v>266</v>
      </c>
      <c r="F2384" s="74" t="s">
        <v>266</v>
      </c>
      <c r="G2384" s="74" t="s">
        <v>44</v>
      </c>
      <c r="H2384" s="74" t="s">
        <v>45</v>
      </c>
      <c r="I2384" s="74" t="s">
        <v>46</v>
      </c>
      <c r="J2384" s="74" t="s">
        <v>47</v>
      </c>
    </row>
    <row r="2385" spans="1:10" s="125" customFormat="1" x14ac:dyDescent="0.2">
      <c r="A2385" s="66" t="s">
        <v>5246</v>
      </c>
      <c r="B2385" s="80"/>
      <c r="C2385" s="72" t="s">
        <v>5247</v>
      </c>
      <c r="D2385" s="72" t="s">
        <v>1774</v>
      </c>
      <c r="E2385" s="61"/>
      <c r="F2385" s="61"/>
      <c r="G2385" s="61"/>
      <c r="H2385" s="61"/>
      <c r="I2385" s="61"/>
      <c r="J2385" s="61"/>
    </row>
    <row r="2386" spans="1:10" s="128" customFormat="1" x14ac:dyDescent="0.2">
      <c r="A2386" s="66" t="s">
        <v>5248</v>
      </c>
      <c r="B2386" s="80" t="s">
        <v>5109</v>
      </c>
      <c r="C2386" s="72" t="s">
        <v>5249</v>
      </c>
      <c r="D2386" s="72" t="s">
        <v>1774</v>
      </c>
      <c r="E2386" s="61" t="s">
        <v>5111</v>
      </c>
      <c r="F2386" s="61" t="s">
        <v>5111</v>
      </c>
      <c r="G2386" s="61" t="s">
        <v>44</v>
      </c>
      <c r="H2386" s="61" t="s">
        <v>45</v>
      </c>
      <c r="I2386" s="61" t="s">
        <v>53</v>
      </c>
      <c r="J2386" s="61" t="s">
        <v>54</v>
      </c>
    </row>
    <row r="2387" spans="1:10" s="125" customFormat="1" x14ac:dyDescent="0.2">
      <c r="A2387" s="84" t="s">
        <v>5248</v>
      </c>
      <c r="B2387" s="80" t="s">
        <v>5250</v>
      </c>
      <c r="C2387" s="73" t="s">
        <v>5249</v>
      </c>
      <c r="D2387" s="73" t="s">
        <v>1774</v>
      </c>
      <c r="E2387" s="74" t="s">
        <v>5111</v>
      </c>
      <c r="F2387" s="74" t="s">
        <v>5111</v>
      </c>
      <c r="G2387" s="74" t="s">
        <v>44</v>
      </c>
      <c r="H2387" s="74" t="s">
        <v>45</v>
      </c>
      <c r="I2387" s="74" t="s">
        <v>46</v>
      </c>
      <c r="J2387" s="74" t="s">
        <v>47</v>
      </c>
    </row>
    <row r="2388" spans="1:10" s="125" customFormat="1" x14ac:dyDescent="0.2">
      <c r="A2388" s="97" t="s">
        <v>5251</v>
      </c>
      <c r="B2388" s="80" t="s">
        <v>5252</v>
      </c>
      <c r="C2388" s="71" t="s">
        <v>5253</v>
      </c>
      <c r="D2388" s="71" t="s">
        <v>1774</v>
      </c>
      <c r="E2388" s="58" t="s">
        <v>2146</v>
      </c>
      <c r="F2388" s="58" t="s">
        <v>3113</v>
      </c>
      <c r="G2388" s="170" t="s">
        <v>1979</v>
      </c>
      <c r="H2388" s="58" t="s">
        <v>80</v>
      </c>
      <c r="I2388" s="61" t="s">
        <v>2112</v>
      </c>
      <c r="J2388" s="61" t="s">
        <v>3985</v>
      </c>
    </row>
    <row r="2389" spans="1:10" s="125" customFormat="1" x14ac:dyDescent="0.2">
      <c r="A2389" s="718" t="s">
        <v>5254</v>
      </c>
      <c r="B2389" s="80" t="s">
        <v>5255</v>
      </c>
      <c r="C2389" s="346" t="s">
        <v>5256</v>
      </c>
      <c r="D2389" s="71" t="s">
        <v>1774</v>
      </c>
      <c r="E2389" s="79" t="s">
        <v>77</v>
      </c>
      <c r="F2389" s="58" t="s">
        <v>875</v>
      </c>
      <c r="G2389" s="657" t="s">
        <v>1979</v>
      </c>
      <c r="H2389" s="58" t="s">
        <v>80</v>
      </c>
      <c r="I2389" s="200" t="s">
        <v>2112</v>
      </c>
      <c r="J2389" s="61" t="s">
        <v>3985</v>
      </c>
    </row>
    <row r="2390" spans="1:10" s="125" customFormat="1" x14ac:dyDescent="0.2">
      <c r="A2390" s="658" t="s">
        <v>5257</v>
      </c>
      <c r="B2390" s="80"/>
      <c r="C2390" s="263" t="s">
        <v>5258</v>
      </c>
      <c r="D2390" s="72" t="s">
        <v>3013</v>
      </c>
      <c r="E2390" s="200" t="s">
        <v>119</v>
      </c>
      <c r="F2390" s="61"/>
      <c r="G2390" s="200" t="s">
        <v>139</v>
      </c>
      <c r="H2390" s="61" t="s">
        <v>80</v>
      </c>
      <c r="I2390" s="200" t="s">
        <v>140</v>
      </c>
      <c r="J2390" s="61" t="s">
        <v>68</v>
      </c>
    </row>
    <row r="2391" spans="1:10" s="128" customFormat="1" x14ac:dyDescent="0.2">
      <c r="A2391" s="718" t="s">
        <v>5259</v>
      </c>
      <c r="B2391" s="80" t="s">
        <v>5260</v>
      </c>
      <c r="C2391" s="346" t="s">
        <v>5261</v>
      </c>
      <c r="D2391" s="71" t="s">
        <v>1774</v>
      </c>
      <c r="E2391" s="79" t="s">
        <v>2146</v>
      </c>
      <c r="F2391" s="58" t="s">
        <v>3113</v>
      </c>
      <c r="G2391" s="657" t="s">
        <v>1979</v>
      </c>
      <c r="H2391" s="58" t="s">
        <v>80</v>
      </c>
      <c r="I2391" s="200" t="s">
        <v>2112</v>
      </c>
      <c r="J2391" s="61" t="s">
        <v>3985</v>
      </c>
    </row>
    <row r="2392" spans="1:10" s="125" customFormat="1" x14ac:dyDescent="0.2">
      <c r="A2392" s="718" t="s">
        <v>5262</v>
      </c>
      <c r="B2392" s="80" t="s">
        <v>5263</v>
      </c>
      <c r="C2392" s="346" t="s">
        <v>5264</v>
      </c>
      <c r="D2392" s="71" t="s">
        <v>1774</v>
      </c>
      <c r="E2392" s="79" t="s">
        <v>77</v>
      </c>
      <c r="F2392" s="58" t="s">
        <v>875</v>
      </c>
      <c r="G2392" s="657" t="s">
        <v>1979</v>
      </c>
      <c r="H2392" s="58" t="s">
        <v>80</v>
      </c>
      <c r="I2392" s="200" t="s">
        <v>2112</v>
      </c>
      <c r="J2392" s="61" t="s">
        <v>3985</v>
      </c>
    </row>
    <row r="2393" spans="1:10" s="125" customFormat="1" x14ac:dyDescent="0.2">
      <c r="A2393" s="718" t="s">
        <v>5265</v>
      </c>
      <c r="B2393" s="80" t="s">
        <v>5266</v>
      </c>
      <c r="C2393" s="346" t="s">
        <v>5267</v>
      </c>
      <c r="D2393" s="71" t="s">
        <v>1774</v>
      </c>
      <c r="E2393" s="79" t="s">
        <v>2146</v>
      </c>
      <c r="F2393" s="58" t="s">
        <v>3113</v>
      </c>
      <c r="G2393" s="657" t="s">
        <v>1979</v>
      </c>
      <c r="H2393" s="58" t="s">
        <v>80</v>
      </c>
      <c r="I2393" s="200" t="s">
        <v>2112</v>
      </c>
      <c r="J2393" s="61" t="s">
        <v>3985</v>
      </c>
    </row>
    <row r="2394" spans="1:10" s="125" customFormat="1" x14ac:dyDescent="0.2">
      <c r="A2394" s="718" t="s">
        <v>5268</v>
      </c>
      <c r="B2394" s="80" t="s">
        <v>5269</v>
      </c>
      <c r="C2394" s="346" t="s">
        <v>5270</v>
      </c>
      <c r="D2394" s="71" t="s">
        <v>1774</v>
      </c>
      <c r="E2394" s="79" t="s">
        <v>77</v>
      </c>
      <c r="F2394" s="58" t="s">
        <v>875</v>
      </c>
      <c r="G2394" s="657" t="s">
        <v>1979</v>
      </c>
      <c r="H2394" s="58" t="s">
        <v>80</v>
      </c>
      <c r="I2394" s="200" t="s">
        <v>2112</v>
      </c>
      <c r="J2394" s="61" t="s">
        <v>3985</v>
      </c>
    </row>
    <row r="2395" spans="1:10" s="278" customFormat="1" x14ac:dyDescent="0.2">
      <c r="A2395" s="718" t="s">
        <v>5271</v>
      </c>
      <c r="B2395" s="80" t="s">
        <v>5272</v>
      </c>
      <c r="C2395" s="346" t="s">
        <v>5273</v>
      </c>
      <c r="D2395" s="71" t="s">
        <v>1774</v>
      </c>
      <c r="E2395" s="79" t="s">
        <v>2146</v>
      </c>
      <c r="F2395" s="58" t="s">
        <v>3113</v>
      </c>
      <c r="G2395" s="657" t="s">
        <v>1979</v>
      </c>
      <c r="H2395" s="58" t="s">
        <v>80</v>
      </c>
      <c r="I2395" s="200" t="s">
        <v>2112</v>
      </c>
      <c r="J2395" s="61" t="s">
        <v>3985</v>
      </c>
    </row>
    <row r="2396" spans="1:10" s="278" customFormat="1" x14ac:dyDescent="0.2">
      <c r="A2396" s="718" t="s">
        <v>5274</v>
      </c>
      <c r="B2396" s="80" t="s">
        <v>5275</v>
      </c>
      <c r="C2396" s="346" t="s">
        <v>5276</v>
      </c>
      <c r="D2396" s="71" t="s">
        <v>1774</v>
      </c>
      <c r="E2396" s="79" t="s">
        <v>77</v>
      </c>
      <c r="F2396" s="58" t="s">
        <v>875</v>
      </c>
      <c r="G2396" s="657" t="s">
        <v>1979</v>
      </c>
      <c r="H2396" s="58" t="s">
        <v>80</v>
      </c>
      <c r="I2396" s="200" t="s">
        <v>2112</v>
      </c>
      <c r="J2396" s="61" t="s">
        <v>3985</v>
      </c>
    </row>
    <row r="2397" spans="1:10" s="125" customFormat="1" x14ac:dyDescent="0.2">
      <c r="A2397" s="718" t="s">
        <v>5277</v>
      </c>
      <c r="B2397" s="80" t="s">
        <v>5278</v>
      </c>
      <c r="C2397" s="346" t="s">
        <v>5279</v>
      </c>
      <c r="D2397" s="71" t="s">
        <v>1774</v>
      </c>
      <c r="E2397" s="79" t="s">
        <v>2146</v>
      </c>
      <c r="F2397" s="58" t="s">
        <v>3113</v>
      </c>
      <c r="G2397" s="657" t="s">
        <v>1979</v>
      </c>
      <c r="H2397" s="58" t="s">
        <v>80</v>
      </c>
      <c r="I2397" s="200" t="s">
        <v>2112</v>
      </c>
      <c r="J2397" s="61" t="s">
        <v>3985</v>
      </c>
    </row>
    <row r="2398" spans="1:10" s="125" customFormat="1" x14ac:dyDescent="0.2">
      <c r="A2398" s="718" t="s">
        <v>5280</v>
      </c>
      <c r="B2398" s="80" t="s">
        <v>5281</v>
      </c>
      <c r="C2398" s="346" t="s">
        <v>5282</v>
      </c>
      <c r="D2398" s="71" t="s">
        <v>1774</v>
      </c>
      <c r="E2398" s="79" t="s">
        <v>77</v>
      </c>
      <c r="F2398" s="58" t="s">
        <v>875</v>
      </c>
      <c r="G2398" s="657" t="s">
        <v>1979</v>
      </c>
      <c r="H2398" s="58" t="s">
        <v>80</v>
      </c>
      <c r="I2398" s="200" t="s">
        <v>2112</v>
      </c>
      <c r="J2398" s="61" t="s">
        <v>3985</v>
      </c>
    </row>
    <row r="2399" spans="1:10" s="125" customFormat="1" x14ac:dyDescent="0.2">
      <c r="A2399" s="718" t="s">
        <v>5283</v>
      </c>
      <c r="B2399" s="80" t="s">
        <v>5284</v>
      </c>
      <c r="C2399" s="346" t="s">
        <v>5285</v>
      </c>
      <c r="D2399" s="71" t="s">
        <v>1774</v>
      </c>
      <c r="E2399" s="79" t="s">
        <v>2146</v>
      </c>
      <c r="F2399" s="58" t="s">
        <v>3113</v>
      </c>
      <c r="G2399" s="657" t="s">
        <v>1979</v>
      </c>
      <c r="H2399" s="58" t="s">
        <v>80</v>
      </c>
      <c r="I2399" s="200" t="s">
        <v>2112</v>
      </c>
      <c r="J2399" s="61" t="s">
        <v>3985</v>
      </c>
    </row>
    <row r="2400" spans="1:10" s="125" customFormat="1" x14ac:dyDescent="0.2">
      <c r="A2400" s="718" t="s">
        <v>5286</v>
      </c>
      <c r="B2400" s="80" t="s">
        <v>5287</v>
      </c>
      <c r="C2400" s="346" t="s">
        <v>5288</v>
      </c>
      <c r="D2400" s="71" t="s">
        <v>1774</v>
      </c>
      <c r="E2400" s="79" t="s">
        <v>77</v>
      </c>
      <c r="F2400" s="58" t="s">
        <v>875</v>
      </c>
      <c r="G2400" s="657" t="s">
        <v>1979</v>
      </c>
      <c r="H2400" s="58" t="s">
        <v>80</v>
      </c>
      <c r="I2400" s="200" t="s">
        <v>2112</v>
      </c>
      <c r="J2400" s="61" t="s">
        <v>3985</v>
      </c>
    </row>
    <row r="2401" spans="1:10" s="125" customFormat="1" x14ac:dyDescent="0.2">
      <c r="A2401" s="698" t="s">
        <v>5289</v>
      </c>
      <c r="B2401" s="123"/>
      <c r="C2401" s="229" t="s">
        <v>5290</v>
      </c>
      <c r="D2401" s="91" t="s">
        <v>1774</v>
      </c>
      <c r="E2401" s="212" t="s">
        <v>5291</v>
      </c>
      <c r="F2401" s="85" t="s">
        <v>5291</v>
      </c>
      <c r="G2401" s="212" t="s">
        <v>44</v>
      </c>
      <c r="H2401" s="343" t="s">
        <v>45</v>
      </c>
      <c r="I2401" s="212" t="s">
        <v>46</v>
      </c>
      <c r="J2401" s="85" t="s">
        <v>47</v>
      </c>
    </row>
    <row r="2402" spans="1:10" s="128" customFormat="1" x14ac:dyDescent="0.2">
      <c r="A2402" s="698"/>
      <c r="B2402" s="123"/>
      <c r="C2402" s="229" t="s">
        <v>5292</v>
      </c>
      <c r="D2402" s="91"/>
      <c r="E2402" s="212"/>
      <c r="F2402" s="85"/>
      <c r="G2402" s="79"/>
      <c r="H2402" s="57"/>
      <c r="I2402" s="79"/>
      <c r="J2402" s="85"/>
    </row>
    <row r="2403" spans="1:10" s="125" customFormat="1" x14ac:dyDescent="0.2">
      <c r="A2403" s="718" t="s">
        <v>5293</v>
      </c>
      <c r="B2403" s="80" t="s">
        <v>5294</v>
      </c>
      <c r="C2403" s="346" t="s">
        <v>5295</v>
      </c>
      <c r="D2403" s="71" t="s">
        <v>1774</v>
      </c>
      <c r="E2403" s="58" t="s">
        <v>2146</v>
      </c>
      <c r="F2403" s="58" t="s">
        <v>3113</v>
      </c>
      <c r="G2403" s="657" t="s">
        <v>1979</v>
      </c>
      <c r="H2403" s="58" t="s">
        <v>80</v>
      </c>
      <c r="I2403" s="200" t="s">
        <v>2112</v>
      </c>
      <c r="J2403" s="61" t="s">
        <v>3985</v>
      </c>
    </row>
    <row r="2404" spans="1:10" s="125" customFormat="1" x14ac:dyDescent="0.2">
      <c r="A2404" s="718" t="s">
        <v>5296</v>
      </c>
      <c r="B2404" s="80" t="s">
        <v>5297</v>
      </c>
      <c r="C2404" s="346" t="s">
        <v>5298</v>
      </c>
      <c r="D2404" s="71" t="s">
        <v>1774</v>
      </c>
      <c r="E2404" s="79" t="s">
        <v>77</v>
      </c>
      <c r="F2404" s="58" t="s">
        <v>875</v>
      </c>
      <c r="G2404" s="657" t="s">
        <v>1979</v>
      </c>
      <c r="H2404" s="58" t="s">
        <v>80</v>
      </c>
      <c r="I2404" s="200" t="s">
        <v>2112</v>
      </c>
      <c r="J2404" s="61" t="s">
        <v>3985</v>
      </c>
    </row>
    <row r="2405" spans="1:10" s="128" customFormat="1" x14ac:dyDescent="0.2">
      <c r="A2405" s="718" t="s">
        <v>5299</v>
      </c>
      <c r="B2405" s="80" t="s">
        <v>5300</v>
      </c>
      <c r="C2405" s="346" t="s">
        <v>5301</v>
      </c>
      <c r="D2405" s="71" t="s">
        <v>1774</v>
      </c>
      <c r="E2405" s="58" t="s">
        <v>2146</v>
      </c>
      <c r="F2405" s="58" t="s">
        <v>3113</v>
      </c>
      <c r="G2405" s="657" t="s">
        <v>1979</v>
      </c>
      <c r="H2405" s="58" t="s">
        <v>80</v>
      </c>
      <c r="I2405" s="200" t="s">
        <v>2112</v>
      </c>
      <c r="J2405" s="61" t="s">
        <v>3985</v>
      </c>
    </row>
    <row r="2406" spans="1:10" s="125" customFormat="1" x14ac:dyDescent="0.2">
      <c r="A2406" s="718" t="s">
        <v>5302</v>
      </c>
      <c r="B2406" s="80" t="s">
        <v>5303</v>
      </c>
      <c r="C2406" s="346" t="s">
        <v>5304</v>
      </c>
      <c r="D2406" s="71" t="s">
        <v>1774</v>
      </c>
      <c r="E2406" s="58" t="s">
        <v>77</v>
      </c>
      <c r="F2406" s="58" t="s">
        <v>875</v>
      </c>
      <c r="G2406" s="657" t="s">
        <v>1979</v>
      </c>
      <c r="H2406" s="58" t="s">
        <v>80</v>
      </c>
      <c r="I2406" s="200" t="s">
        <v>2112</v>
      </c>
      <c r="J2406" s="61" t="s">
        <v>3985</v>
      </c>
    </row>
    <row r="2407" spans="1:10" s="125" customFormat="1" x14ac:dyDescent="0.2">
      <c r="A2407" s="864" t="s">
        <v>5305</v>
      </c>
      <c r="B2407" s="80" t="s">
        <v>5306</v>
      </c>
      <c r="C2407" s="864" t="s">
        <v>5307</v>
      </c>
      <c r="D2407" s="113" t="s">
        <v>1774</v>
      </c>
      <c r="E2407" s="117" t="s">
        <v>5308</v>
      </c>
      <c r="F2407" s="117" t="s">
        <v>5308</v>
      </c>
      <c r="G2407" s="949" t="s">
        <v>44</v>
      </c>
      <c r="H2407" s="558" t="s">
        <v>45</v>
      </c>
      <c r="I2407" s="949" t="s">
        <v>46</v>
      </c>
      <c r="J2407" s="117" t="s">
        <v>47</v>
      </c>
    </row>
    <row r="2408" spans="1:10" s="125" customFormat="1" x14ac:dyDescent="0.2">
      <c r="A2408" s="864" t="s">
        <v>5309</v>
      </c>
      <c r="B2408" s="80" t="s">
        <v>5310</v>
      </c>
      <c r="C2408" s="864" t="s">
        <v>5311</v>
      </c>
      <c r="D2408" s="113" t="s">
        <v>1774</v>
      </c>
      <c r="E2408" s="117" t="s">
        <v>514</v>
      </c>
      <c r="F2408" s="117" t="s">
        <v>514</v>
      </c>
      <c r="G2408" s="949" t="s">
        <v>44</v>
      </c>
      <c r="H2408" s="117" t="s">
        <v>45</v>
      </c>
      <c r="I2408" s="949" t="s">
        <v>46</v>
      </c>
      <c r="J2408" s="117" t="s">
        <v>47</v>
      </c>
    </row>
    <row r="2409" spans="1:10" s="128" customFormat="1" x14ac:dyDescent="0.2">
      <c r="A2409" s="554" t="s">
        <v>5312</v>
      </c>
      <c r="B2409" s="80"/>
      <c r="C2409" s="554" t="s">
        <v>5313</v>
      </c>
      <c r="D2409" s="158" t="s">
        <v>1774</v>
      </c>
      <c r="E2409" s="157" t="s">
        <v>5314</v>
      </c>
      <c r="F2409" s="157" t="s">
        <v>5314</v>
      </c>
      <c r="G2409" s="195" t="s">
        <v>92</v>
      </c>
      <c r="H2409" s="157" t="s">
        <v>45</v>
      </c>
      <c r="I2409" s="195" t="s">
        <v>46</v>
      </c>
      <c r="J2409" s="157" t="s">
        <v>47</v>
      </c>
    </row>
    <row r="2410" spans="1:10" s="128" customFormat="1" x14ac:dyDescent="0.2">
      <c r="A2410" s="158" t="s">
        <v>5315</v>
      </c>
      <c r="B2410" s="80"/>
      <c r="C2410" s="554" t="s">
        <v>5316</v>
      </c>
      <c r="D2410" s="158" t="s">
        <v>1774</v>
      </c>
      <c r="E2410" s="157" t="s">
        <v>5314</v>
      </c>
      <c r="F2410" s="157" t="s">
        <v>5314</v>
      </c>
      <c r="G2410" s="195" t="s">
        <v>44</v>
      </c>
      <c r="H2410" s="157" t="s">
        <v>45</v>
      </c>
      <c r="I2410" s="195" t="s">
        <v>46</v>
      </c>
      <c r="J2410" s="157" t="s">
        <v>47</v>
      </c>
    </row>
    <row r="2411" spans="1:10" s="128" customFormat="1" x14ac:dyDescent="0.2">
      <c r="A2411" s="158" t="s">
        <v>5317</v>
      </c>
      <c r="B2411" s="80" t="s">
        <v>5318</v>
      </c>
      <c r="C2411" s="554" t="s">
        <v>5319</v>
      </c>
      <c r="D2411" s="158" t="s">
        <v>1774</v>
      </c>
      <c r="E2411" s="157" t="s">
        <v>5320</v>
      </c>
      <c r="F2411" s="157" t="s">
        <v>5320</v>
      </c>
      <c r="G2411" s="195" t="s">
        <v>92</v>
      </c>
      <c r="H2411" s="157" t="s">
        <v>45</v>
      </c>
      <c r="I2411" s="195" t="s">
        <v>46</v>
      </c>
      <c r="J2411" s="157" t="s">
        <v>47</v>
      </c>
    </row>
    <row r="2412" spans="1:10" s="128" customFormat="1" x14ac:dyDescent="0.2">
      <c r="A2412" s="554" t="s">
        <v>5321</v>
      </c>
      <c r="B2412" s="80"/>
      <c r="C2412" s="554" t="s">
        <v>5322</v>
      </c>
      <c r="D2412" s="158" t="s">
        <v>1774</v>
      </c>
      <c r="E2412" s="157" t="s">
        <v>5323</v>
      </c>
      <c r="F2412" s="157" t="s">
        <v>5323</v>
      </c>
      <c r="G2412" s="195" t="s">
        <v>651</v>
      </c>
      <c r="H2412" s="157" t="s">
        <v>45</v>
      </c>
      <c r="I2412" s="195" t="s">
        <v>46</v>
      </c>
      <c r="J2412" s="157" t="s">
        <v>47</v>
      </c>
    </row>
    <row r="2413" spans="1:10" s="128" customFormat="1" x14ac:dyDescent="0.2">
      <c r="A2413" s="554" t="s">
        <v>5324</v>
      </c>
      <c r="B2413" s="80"/>
      <c r="C2413" s="554" t="s">
        <v>5325</v>
      </c>
      <c r="D2413" s="158" t="s">
        <v>1774</v>
      </c>
      <c r="E2413" s="195" t="s">
        <v>5323</v>
      </c>
      <c r="F2413" s="157" t="s">
        <v>5323</v>
      </c>
      <c r="G2413" s="195" t="s">
        <v>92</v>
      </c>
      <c r="H2413" s="157" t="s">
        <v>45</v>
      </c>
      <c r="I2413" s="195" t="s">
        <v>46</v>
      </c>
      <c r="J2413" s="157" t="s">
        <v>47</v>
      </c>
    </row>
    <row r="2414" spans="1:10" s="311" customFormat="1" x14ac:dyDescent="0.2">
      <c r="A2414" s="614" t="s">
        <v>5326</v>
      </c>
      <c r="B2414" s="80" t="s">
        <v>5327</v>
      </c>
      <c r="C2414" s="554" t="s">
        <v>5328</v>
      </c>
      <c r="D2414" s="158" t="s">
        <v>1774</v>
      </c>
      <c r="E2414" s="195" t="s">
        <v>5329</v>
      </c>
      <c r="F2414" s="157" t="s">
        <v>5329</v>
      </c>
      <c r="G2414" s="195" t="s">
        <v>92</v>
      </c>
      <c r="H2414" s="157" t="s">
        <v>45</v>
      </c>
      <c r="I2414" s="195" t="s">
        <v>46</v>
      </c>
      <c r="J2414" s="157" t="s">
        <v>47</v>
      </c>
    </row>
    <row r="2415" spans="1:10" s="311" customFormat="1" x14ac:dyDescent="0.2">
      <c r="A2415" s="614" t="s">
        <v>5326</v>
      </c>
      <c r="B2415" s="80" t="s">
        <v>5327</v>
      </c>
      <c r="C2415" s="554" t="s">
        <v>5330</v>
      </c>
      <c r="D2415" s="158" t="s">
        <v>1774</v>
      </c>
      <c r="E2415" s="195" t="s">
        <v>5329</v>
      </c>
      <c r="F2415" s="157" t="s">
        <v>5329</v>
      </c>
      <c r="G2415" s="195" t="s">
        <v>44</v>
      </c>
      <c r="H2415" s="157" t="s">
        <v>45</v>
      </c>
      <c r="I2415" s="195" t="s">
        <v>46</v>
      </c>
      <c r="J2415" s="157" t="s">
        <v>47</v>
      </c>
    </row>
    <row r="2416" spans="1:10" s="125" customFormat="1" x14ac:dyDescent="0.2">
      <c r="A2416" s="865" t="s">
        <v>5331</v>
      </c>
      <c r="B2416" s="80"/>
      <c r="C2416" s="346" t="s">
        <v>5332</v>
      </c>
      <c r="D2416" s="71" t="s">
        <v>260</v>
      </c>
      <c r="E2416" s="79" t="s">
        <v>439</v>
      </c>
      <c r="F2416" s="58" t="s">
        <v>4253</v>
      </c>
      <c r="G2416" s="79" t="s">
        <v>92</v>
      </c>
      <c r="H2416" s="58" t="s">
        <v>80</v>
      </c>
      <c r="I2416" s="79" t="s">
        <v>140</v>
      </c>
      <c r="J2416" s="58" t="s">
        <v>82</v>
      </c>
    </row>
    <row r="2417" spans="1:10" s="128" customFormat="1" ht="16" x14ac:dyDescent="0.2">
      <c r="A2417" s="939" t="s">
        <v>5333</v>
      </c>
      <c r="B2417" s="80" t="s">
        <v>5334</v>
      </c>
      <c r="C2417" s="346" t="s">
        <v>5335</v>
      </c>
      <c r="D2417" s="206" t="s">
        <v>1302</v>
      </c>
      <c r="E2417" s="390" t="s">
        <v>1529</v>
      </c>
      <c r="F2417" s="130" t="s">
        <v>5336</v>
      </c>
      <c r="G2417" s="948" t="s">
        <v>44</v>
      </c>
      <c r="H2417" s="131" t="s">
        <v>45</v>
      </c>
      <c r="I2417" s="79" t="s">
        <v>53</v>
      </c>
      <c r="J2417" s="58" t="s">
        <v>57</v>
      </c>
    </row>
    <row r="2418" spans="1:10" s="128" customFormat="1" ht="16" x14ac:dyDescent="0.2">
      <c r="A2418" s="952" t="s">
        <v>5337</v>
      </c>
      <c r="B2418" s="80" t="s">
        <v>5338</v>
      </c>
      <c r="C2418" s="726" t="s">
        <v>5335</v>
      </c>
      <c r="D2418" s="206" t="s">
        <v>1302</v>
      </c>
      <c r="E2418" s="623" t="s">
        <v>1529</v>
      </c>
      <c r="F2418" s="207" t="s">
        <v>5336</v>
      </c>
      <c r="G2418" s="948" t="s">
        <v>44</v>
      </c>
      <c r="H2418" s="131" t="s">
        <v>45</v>
      </c>
      <c r="I2418" s="79" t="s">
        <v>53</v>
      </c>
      <c r="J2418" s="58" t="s">
        <v>62</v>
      </c>
    </row>
    <row r="2419" spans="1:10" s="125" customFormat="1" ht="16" x14ac:dyDescent="0.2">
      <c r="A2419" s="942" t="s">
        <v>5337</v>
      </c>
      <c r="B2419" s="80" t="s">
        <v>5338</v>
      </c>
      <c r="C2419" s="746" t="s">
        <v>5339</v>
      </c>
      <c r="D2419" s="220" t="s">
        <v>1302</v>
      </c>
      <c r="E2419" s="876" t="s">
        <v>1529</v>
      </c>
      <c r="F2419" s="221" t="s">
        <v>5336</v>
      </c>
      <c r="G2419" s="947" t="s">
        <v>44</v>
      </c>
      <c r="H2419" s="222" t="s">
        <v>45</v>
      </c>
      <c r="I2419" s="200" t="s">
        <v>53</v>
      </c>
      <c r="J2419" s="61" t="s">
        <v>62</v>
      </c>
    </row>
    <row r="2420" spans="1:10" s="128" customFormat="1" ht="16" x14ac:dyDescent="0.2">
      <c r="A2420" s="939" t="s">
        <v>5340</v>
      </c>
      <c r="B2420" s="80" t="s">
        <v>5341</v>
      </c>
      <c r="C2420" s="346" t="s">
        <v>5342</v>
      </c>
      <c r="D2420" s="206" t="s">
        <v>1302</v>
      </c>
      <c r="E2420" s="390" t="s">
        <v>1529</v>
      </c>
      <c r="F2420" s="130" t="s">
        <v>5336</v>
      </c>
      <c r="G2420" s="948" t="s">
        <v>44</v>
      </c>
      <c r="H2420" s="131" t="s">
        <v>45</v>
      </c>
      <c r="I2420" s="79" t="s">
        <v>53</v>
      </c>
      <c r="J2420" s="58" t="s">
        <v>57</v>
      </c>
    </row>
    <row r="2421" spans="1:10" s="278" customFormat="1" ht="16" x14ac:dyDescent="0.2">
      <c r="A2421" s="952" t="s">
        <v>5343</v>
      </c>
      <c r="B2421" s="80" t="s">
        <v>5344</v>
      </c>
      <c r="C2421" s="726" t="s">
        <v>5342</v>
      </c>
      <c r="D2421" s="206" t="s">
        <v>1302</v>
      </c>
      <c r="E2421" s="623" t="s">
        <v>1529</v>
      </c>
      <c r="F2421" s="207" t="s">
        <v>5336</v>
      </c>
      <c r="G2421" s="948" t="s">
        <v>44</v>
      </c>
      <c r="H2421" s="131" t="s">
        <v>45</v>
      </c>
      <c r="I2421" s="79" t="s">
        <v>53</v>
      </c>
      <c r="J2421" s="58" t="s">
        <v>62</v>
      </c>
    </row>
    <row r="2422" spans="1:10" s="128" customFormat="1" ht="16" x14ac:dyDescent="0.2">
      <c r="A2422" s="942" t="s">
        <v>5343</v>
      </c>
      <c r="B2422" s="80"/>
      <c r="C2422" s="746" t="s">
        <v>5345</v>
      </c>
      <c r="D2422" s="220" t="s">
        <v>5346</v>
      </c>
      <c r="E2422" s="876" t="s">
        <v>1529</v>
      </c>
      <c r="F2422" s="221" t="s">
        <v>5336</v>
      </c>
      <c r="G2422" s="947" t="s">
        <v>44</v>
      </c>
      <c r="H2422" s="222" t="s">
        <v>45</v>
      </c>
      <c r="I2422" s="200" t="s">
        <v>53</v>
      </c>
      <c r="J2422" s="61" t="s">
        <v>62</v>
      </c>
    </row>
    <row r="2423" spans="1:10" s="759" customFormat="1" x14ac:dyDescent="0.2">
      <c r="A2423" s="698" t="s">
        <v>5347</v>
      </c>
      <c r="B2423" s="123"/>
      <c r="C2423" s="229" t="s">
        <v>5348</v>
      </c>
      <c r="D2423" s="91" t="s">
        <v>1059</v>
      </c>
      <c r="E2423" s="212" t="s">
        <v>171</v>
      </c>
      <c r="F2423" s="85" t="s">
        <v>171</v>
      </c>
      <c r="G2423" s="212" t="s">
        <v>44</v>
      </c>
      <c r="H2423" s="343" t="s">
        <v>45</v>
      </c>
      <c r="I2423" s="212" t="s">
        <v>46</v>
      </c>
      <c r="J2423" s="85" t="s">
        <v>47</v>
      </c>
    </row>
    <row r="2424" spans="1:10" s="536" customFormat="1" x14ac:dyDescent="0.2">
      <c r="A2424" s="939" t="s">
        <v>5349</v>
      </c>
      <c r="B2424" s="67"/>
      <c r="C2424" s="346" t="s">
        <v>5350</v>
      </c>
      <c r="D2424" s="71" t="s">
        <v>1528</v>
      </c>
      <c r="E2424" s="79" t="s">
        <v>119</v>
      </c>
      <c r="F2424" s="58" t="s">
        <v>119</v>
      </c>
      <c r="G2424" s="946" t="s">
        <v>44</v>
      </c>
      <c r="H2424" s="302" t="s">
        <v>45</v>
      </c>
      <c r="I2424" s="79" t="s">
        <v>46</v>
      </c>
      <c r="J2424" s="58" t="s">
        <v>47</v>
      </c>
    </row>
    <row r="2425" spans="1:10" s="278" customFormat="1" x14ac:dyDescent="0.2">
      <c r="A2425" s="930" t="s">
        <v>5351</v>
      </c>
      <c r="B2425" s="80"/>
      <c r="C2425" s="263" t="s">
        <v>5352</v>
      </c>
      <c r="D2425" s="72" t="s">
        <v>1528</v>
      </c>
      <c r="E2425" s="200" t="s">
        <v>171</v>
      </c>
      <c r="F2425" s="61" t="s">
        <v>177</v>
      </c>
      <c r="G2425" s="944" t="s">
        <v>44</v>
      </c>
      <c r="H2425" s="469" t="s">
        <v>45</v>
      </c>
      <c r="I2425" s="200" t="s">
        <v>53</v>
      </c>
      <c r="J2425" s="61" t="s">
        <v>57</v>
      </c>
    </row>
    <row r="2426" spans="1:10" s="278" customFormat="1" x14ac:dyDescent="0.2">
      <c r="A2426" s="930" t="s">
        <v>5353</v>
      </c>
      <c r="B2426" s="80"/>
      <c r="C2426" s="263" t="s">
        <v>5352</v>
      </c>
      <c r="D2426" s="72" t="s">
        <v>1528</v>
      </c>
      <c r="E2426" s="200" t="s">
        <v>171</v>
      </c>
      <c r="F2426" s="61" t="s">
        <v>171</v>
      </c>
      <c r="G2426" s="944" t="s">
        <v>44</v>
      </c>
      <c r="H2426" s="469" t="s">
        <v>45</v>
      </c>
      <c r="I2426" s="200" t="s">
        <v>46</v>
      </c>
      <c r="J2426" s="61" t="s">
        <v>47</v>
      </c>
    </row>
    <row r="2427" spans="1:10" s="125" customFormat="1" ht="16" x14ac:dyDescent="0.2">
      <c r="A2427" s="942" t="s">
        <v>5354</v>
      </c>
      <c r="B2427" s="80"/>
      <c r="C2427" s="746" t="s">
        <v>5355</v>
      </c>
      <c r="D2427" s="72"/>
      <c r="E2427" s="200"/>
      <c r="F2427" s="61"/>
      <c r="G2427" s="944"/>
      <c r="H2427" s="469"/>
      <c r="I2427" s="200"/>
      <c r="J2427" s="252"/>
    </row>
    <row r="2428" spans="1:10" s="536" customFormat="1" ht="16" x14ac:dyDescent="0.2">
      <c r="A2428" s="952" t="s">
        <v>5356</v>
      </c>
      <c r="B2428" s="80"/>
      <c r="C2428" s="726" t="s">
        <v>5355</v>
      </c>
      <c r="D2428" s="206" t="s">
        <v>1302</v>
      </c>
      <c r="E2428" s="623" t="s">
        <v>327</v>
      </c>
      <c r="F2428" s="207" t="s">
        <v>1833</v>
      </c>
      <c r="G2428" s="948" t="s">
        <v>44</v>
      </c>
      <c r="H2428" s="131" t="s">
        <v>45</v>
      </c>
      <c r="I2428" s="623" t="s">
        <v>53</v>
      </c>
      <c r="J2428" s="131" t="s">
        <v>62</v>
      </c>
    </row>
    <row r="2429" spans="1:10" s="536" customFormat="1" ht="16" x14ac:dyDescent="0.2">
      <c r="A2429" s="942" t="s">
        <v>5356</v>
      </c>
      <c r="B2429" s="80"/>
      <c r="C2429" s="746" t="s">
        <v>5357</v>
      </c>
      <c r="D2429" s="220" t="s">
        <v>1302</v>
      </c>
      <c r="E2429" s="876" t="s">
        <v>327</v>
      </c>
      <c r="F2429" s="221" t="s">
        <v>1833</v>
      </c>
      <c r="G2429" s="947" t="s">
        <v>44</v>
      </c>
      <c r="H2429" s="222" t="s">
        <v>45</v>
      </c>
      <c r="I2429" s="876" t="s">
        <v>53</v>
      </c>
      <c r="J2429" s="222" t="s">
        <v>62</v>
      </c>
    </row>
    <row r="2430" spans="1:10" s="125" customFormat="1" ht="16" x14ac:dyDescent="0.2">
      <c r="A2430" s="951" t="s">
        <v>5358</v>
      </c>
      <c r="B2430" s="123"/>
      <c r="C2430" s="912" t="s">
        <v>5359</v>
      </c>
      <c r="D2430" s="548" t="s">
        <v>1302</v>
      </c>
      <c r="E2430" s="919" t="s">
        <v>327</v>
      </c>
      <c r="F2430" s="560" t="s">
        <v>1833</v>
      </c>
      <c r="G2430" s="962" t="s">
        <v>44</v>
      </c>
      <c r="H2430" s="549" t="s">
        <v>45</v>
      </c>
      <c r="I2430" s="919" t="s">
        <v>53</v>
      </c>
      <c r="J2430" s="282" t="s">
        <v>54</v>
      </c>
    </row>
    <row r="2431" spans="1:10" s="125" customFormat="1" ht="16" x14ac:dyDescent="0.2">
      <c r="A2431" s="952" t="s">
        <v>5360</v>
      </c>
      <c r="B2431" s="80"/>
      <c r="C2431" s="726" t="s">
        <v>5359</v>
      </c>
      <c r="D2431" s="206" t="s">
        <v>1302</v>
      </c>
      <c r="E2431" s="623" t="s">
        <v>327</v>
      </c>
      <c r="F2431" s="207" t="s">
        <v>1833</v>
      </c>
      <c r="G2431" s="948" t="s">
        <v>44</v>
      </c>
      <c r="H2431" s="131" t="s">
        <v>45</v>
      </c>
      <c r="I2431" s="623" t="s">
        <v>53</v>
      </c>
      <c r="J2431" s="131" t="s">
        <v>62</v>
      </c>
    </row>
    <row r="2432" spans="1:10" s="278" customFormat="1" ht="16" x14ac:dyDescent="0.2">
      <c r="A2432" s="942" t="s">
        <v>5360</v>
      </c>
      <c r="B2432" s="80"/>
      <c r="C2432" s="746" t="s">
        <v>5361</v>
      </c>
      <c r="D2432" s="220" t="s">
        <v>1302</v>
      </c>
      <c r="E2432" s="876" t="s">
        <v>327</v>
      </c>
      <c r="F2432" s="221" t="s">
        <v>1833</v>
      </c>
      <c r="G2432" s="947" t="s">
        <v>44</v>
      </c>
      <c r="H2432" s="222" t="s">
        <v>45</v>
      </c>
      <c r="I2432" s="876" t="s">
        <v>53</v>
      </c>
      <c r="J2432" s="222" t="s">
        <v>62</v>
      </c>
    </row>
    <row r="2433" spans="1:10" s="125" customFormat="1" x14ac:dyDescent="0.2">
      <c r="A2433" s="865" t="s">
        <v>5362</v>
      </c>
      <c r="B2433" s="80"/>
      <c r="C2433" s="346" t="s">
        <v>5363</v>
      </c>
      <c r="D2433" s="71" t="s">
        <v>260</v>
      </c>
      <c r="E2433" s="79" t="s">
        <v>43</v>
      </c>
      <c r="F2433" s="58" t="s">
        <v>327</v>
      </c>
      <c r="G2433" s="79" t="s">
        <v>44</v>
      </c>
      <c r="H2433" s="58" t="s">
        <v>45</v>
      </c>
      <c r="I2433" s="79" t="s">
        <v>67</v>
      </c>
      <c r="J2433" s="58" t="s">
        <v>68</v>
      </c>
    </row>
    <row r="2434" spans="1:10" s="125" customFormat="1" x14ac:dyDescent="0.2">
      <c r="A2434" s="132" t="s">
        <v>5364</v>
      </c>
      <c r="B2434" s="80"/>
      <c r="C2434" s="229" t="s">
        <v>5365</v>
      </c>
      <c r="D2434" s="116" t="s">
        <v>271</v>
      </c>
      <c r="E2434" s="212" t="s">
        <v>5366</v>
      </c>
      <c r="F2434" s="85"/>
      <c r="G2434" s="79" t="s">
        <v>92</v>
      </c>
      <c r="H2434" s="57" t="s">
        <v>80</v>
      </c>
      <c r="I2434" s="212" t="s">
        <v>140</v>
      </c>
      <c r="J2434" s="85" t="s">
        <v>82</v>
      </c>
    </row>
    <row r="2435" spans="1:10" s="125" customFormat="1" x14ac:dyDescent="0.2">
      <c r="A2435" s="132" t="s">
        <v>5367</v>
      </c>
      <c r="B2435" s="80"/>
      <c r="C2435" s="229" t="s">
        <v>5365</v>
      </c>
      <c r="D2435" s="116" t="s">
        <v>271</v>
      </c>
      <c r="E2435" s="212" t="s">
        <v>5366</v>
      </c>
      <c r="F2435" s="85"/>
      <c r="G2435" s="79" t="s">
        <v>92</v>
      </c>
      <c r="H2435" s="57" t="s">
        <v>80</v>
      </c>
      <c r="I2435" s="212" t="s">
        <v>140</v>
      </c>
      <c r="J2435" s="85" t="s">
        <v>245</v>
      </c>
    </row>
    <row r="2436" spans="1:10" s="125" customFormat="1" x14ac:dyDescent="0.2">
      <c r="A2436" s="863" t="s">
        <v>5368</v>
      </c>
      <c r="B2436" s="123"/>
      <c r="C2436" s="229" t="s">
        <v>5369</v>
      </c>
      <c r="D2436" s="91" t="s">
        <v>260</v>
      </c>
      <c r="E2436" s="212" t="s">
        <v>171</v>
      </c>
      <c r="F2436" s="929" t="s">
        <v>5370</v>
      </c>
      <c r="G2436" s="212" t="s">
        <v>79</v>
      </c>
      <c r="H2436" s="343" t="s">
        <v>80</v>
      </c>
      <c r="I2436" s="212" t="s">
        <v>936</v>
      </c>
      <c r="J2436" s="85" t="s">
        <v>5371</v>
      </c>
    </row>
    <row r="2437" spans="1:10" s="278" customFormat="1" x14ac:dyDescent="0.2">
      <c r="A2437" s="132" t="s">
        <v>5372</v>
      </c>
      <c r="B2437" s="80"/>
      <c r="C2437" s="229" t="s">
        <v>5373</v>
      </c>
      <c r="D2437" s="116" t="s">
        <v>271</v>
      </c>
      <c r="E2437" s="212" t="s">
        <v>5366</v>
      </c>
      <c r="F2437" s="212"/>
      <c r="G2437" s="79" t="s">
        <v>92</v>
      </c>
      <c r="H2437" s="57" t="s">
        <v>80</v>
      </c>
      <c r="I2437" s="212" t="s">
        <v>140</v>
      </c>
      <c r="J2437" s="85" t="s">
        <v>82</v>
      </c>
    </row>
    <row r="2438" spans="1:10" s="125" customFormat="1" x14ac:dyDescent="0.2">
      <c r="A2438" s="132" t="s">
        <v>5374</v>
      </c>
      <c r="B2438" s="80"/>
      <c r="C2438" s="229" t="s">
        <v>5373</v>
      </c>
      <c r="D2438" s="116" t="s">
        <v>271</v>
      </c>
      <c r="E2438" s="212" t="s">
        <v>5366</v>
      </c>
      <c r="F2438" s="85"/>
      <c r="G2438" s="79" t="s">
        <v>92</v>
      </c>
      <c r="H2438" s="57" t="s">
        <v>80</v>
      </c>
      <c r="I2438" s="212" t="s">
        <v>140</v>
      </c>
      <c r="J2438" s="85" t="s">
        <v>245</v>
      </c>
    </row>
    <row r="2439" spans="1:10" s="278" customFormat="1" x14ac:dyDescent="0.2">
      <c r="A2439" s="865" t="s">
        <v>5375</v>
      </c>
      <c r="B2439" s="80"/>
      <c r="C2439" s="263" t="s">
        <v>5376</v>
      </c>
      <c r="D2439" s="71" t="s">
        <v>260</v>
      </c>
      <c r="E2439" s="79" t="s">
        <v>43</v>
      </c>
      <c r="F2439" s="58" t="s">
        <v>327</v>
      </c>
      <c r="G2439" s="79" t="s">
        <v>92</v>
      </c>
      <c r="H2439" s="58" t="s">
        <v>80</v>
      </c>
      <c r="I2439" s="79" t="s">
        <v>140</v>
      </c>
      <c r="J2439" s="58" t="s">
        <v>82</v>
      </c>
    </row>
    <row r="2440" spans="1:10" s="278" customFormat="1" x14ac:dyDescent="0.2">
      <c r="A2440" s="863" t="s">
        <v>5375</v>
      </c>
      <c r="B2440" s="123"/>
      <c r="C2440" s="229" t="s">
        <v>5376</v>
      </c>
      <c r="D2440" s="91" t="s">
        <v>260</v>
      </c>
      <c r="E2440" s="212" t="s">
        <v>43</v>
      </c>
      <c r="F2440" s="85" t="s">
        <v>109</v>
      </c>
      <c r="G2440" s="212" t="s">
        <v>92</v>
      </c>
      <c r="H2440" s="85" t="s">
        <v>80</v>
      </c>
      <c r="I2440" s="925" t="s">
        <v>5377</v>
      </c>
      <c r="J2440" s="85" t="s">
        <v>82</v>
      </c>
    </row>
    <row r="2441" spans="1:10" s="278" customFormat="1" x14ac:dyDescent="0.2">
      <c r="A2441" s="865" t="s">
        <v>5378</v>
      </c>
      <c r="B2441" s="80"/>
      <c r="C2441" s="263" t="s">
        <v>5379</v>
      </c>
      <c r="D2441" s="71" t="s">
        <v>260</v>
      </c>
      <c r="E2441" s="79" t="s">
        <v>43</v>
      </c>
      <c r="F2441" s="58" t="s">
        <v>327</v>
      </c>
      <c r="G2441" s="79" t="s">
        <v>92</v>
      </c>
      <c r="H2441" s="58" t="s">
        <v>80</v>
      </c>
      <c r="I2441" s="79" t="s">
        <v>140</v>
      </c>
      <c r="J2441" s="58" t="s">
        <v>82</v>
      </c>
    </row>
    <row r="2442" spans="1:10" s="128" customFormat="1" x14ac:dyDescent="0.2">
      <c r="A2442" s="863" t="s">
        <v>5378</v>
      </c>
      <c r="B2442" s="123"/>
      <c r="C2442" s="229" t="s">
        <v>5379</v>
      </c>
      <c r="D2442" s="91" t="s">
        <v>260</v>
      </c>
      <c r="E2442" s="212" t="s">
        <v>43</v>
      </c>
      <c r="F2442" s="85" t="s">
        <v>109</v>
      </c>
      <c r="G2442" s="212" t="s">
        <v>92</v>
      </c>
      <c r="H2442" s="85" t="s">
        <v>80</v>
      </c>
      <c r="I2442" s="925" t="s">
        <v>5377</v>
      </c>
      <c r="J2442" s="85" t="s">
        <v>82</v>
      </c>
    </row>
    <row r="2443" spans="1:10" s="128" customFormat="1" x14ac:dyDescent="0.2">
      <c r="A2443" s="931" t="s">
        <v>5380</v>
      </c>
      <c r="B2443" s="80"/>
      <c r="C2443" s="941" t="s">
        <v>5381</v>
      </c>
      <c r="D2443" s="204" t="s">
        <v>540</v>
      </c>
      <c r="E2443" s="390" t="s">
        <v>3397</v>
      </c>
      <c r="F2443" s="130" t="s">
        <v>3397</v>
      </c>
      <c r="G2443" s="390" t="s">
        <v>44</v>
      </c>
      <c r="H2443" s="218" t="s">
        <v>253</v>
      </c>
      <c r="I2443" s="390" t="s">
        <v>254</v>
      </c>
      <c r="J2443" s="130" t="s">
        <v>255</v>
      </c>
    </row>
    <row r="2444" spans="1:10" s="128" customFormat="1" x14ac:dyDescent="0.2">
      <c r="A2444" s="935" t="s">
        <v>5382</v>
      </c>
      <c r="B2444" s="80"/>
      <c r="C2444" s="943" t="s">
        <v>5381</v>
      </c>
      <c r="D2444" s="262" t="s">
        <v>540</v>
      </c>
      <c r="E2444" s="316" t="s">
        <v>3397</v>
      </c>
      <c r="F2444" s="196" t="s">
        <v>3397</v>
      </c>
      <c r="G2444" s="316" t="s">
        <v>44</v>
      </c>
      <c r="H2444" s="238" t="s">
        <v>253</v>
      </c>
      <c r="I2444" s="316" t="s">
        <v>5383</v>
      </c>
      <c r="J2444" s="196" t="s">
        <v>255</v>
      </c>
    </row>
    <row r="2445" spans="1:10" s="128" customFormat="1" x14ac:dyDescent="0.2">
      <c r="A2445" s="934" t="s">
        <v>5384</v>
      </c>
      <c r="B2445" s="80"/>
      <c r="C2445" s="934" t="s">
        <v>5385</v>
      </c>
      <c r="D2445" s="262" t="s">
        <v>540</v>
      </c>
      <c r="E2445" s="316" t="s">
        <v>3397</v>
      </c>
      <c r="F2445" s="196" t="s">
        <v>3397</v>
      </c>
      <c r="G2445" s="316" t="s">
        <v>92</v>
      </c>
      <c r="H2445" s="61" t="s">
        <v>172</v>
      </c>
      <c r="I2445" s="316" t="s">
        <v>173</v>
      </c>
      <c r="J2445" s="196" t="s">
        <v>174</v>
      </c>
    </row>
    <row r="2446" spans="1:10" s="125" customFormat="1" x14ac:dyDescent="0.2">
      <c r="A2446" s="69" t="s">
        <v>5386</v>
      </c>
      <c r="B2446" s="80" t="s">
        <v>5387</v>
      </c>
      <c r="C2446" s="77" t="s">
        <v>5388</v>
      </c>
      <c r="D2446" s="73" t="s">
        <v>3491</v>
      </c>
      <c r="E2446" s="78" t="s">
        <v>3492</v>
      </c>
      <c r="F2446" s="74" t="s">
        <v>3492</v>
      </c>
      <c r="G2446" s="78" t="s">
        <v>44</v>
      </c>
      <c r="H2446" s="74" t="s">
        <v>45</v>
      </c>
      <c r="I2446" s="78" t="s">
        <v>46</v>
      </c>
      <c r="J2446" s="74" t="s">
        <v>47</v>
      </c>
    </row>
    <row r="2447" spans="1:10" s="278" customFormat="1" x14ac:dyDescent="0.2">
      <c r="A2447" s="863" t="s">
        <v>5389</v>
      </c>
      <c r="B2447" s="123"/>
      <c r="C2447" s="229" t="s">
        <v>5390</v>
      </c>
      <c r="D2447" s="91" t="s">
        <v>326</v>
      </c>
      <c r="E2447" s="212" t="s">
        <v>43</v>
      </c>
      <c r="F2447" s="212" t="s">
        <v>43</v>
      </c>
      <c r="G2447" s="212" t="s">
        <v>92</v>
      </c>
      <c r="H2447" s="85" t="s">
        <v>45</v>
      </c>
      <c r="I2447" s="212" t="s">
        <v>46</v>
      </c>
      <c r="J2447" s="85" t="s">
        <v>47</v>
      </c>
    </row>
    <row r="2448" spans="1:10" s="125" customFormat="1" x14ac:dyDescent="0.2">
      <c r="A2448" s="132" t="s">
        <v>5391</v>
      </c>
      <c r="B2448" s="65"/>
      <c r="C2448" s="555" t="s">
        <v>5392</v>
      </c>
      <c r="D2448" s="470" t="s">
        <v>42</v>
      </c>
      <c r="E2448" s="580" t="s">
        <v>43</v>
      </c>
      <c r="F2448" s="580" t="s">
        <v>43</v>
      </c>
      <c r="G2448" s="580" t="s">
        <v>44</v>
      </c>
      <c r="H2448" s="568" t="s">
        <v>45</v>
      </c>
      <c r="I2448" s="580" t="s">
        <v>46</v>
      </c>
      <c r="J2448" s="387" t="s">
        <v>47</v>
      </c>
    </row>
    <row r="2449" spans="1:10" s="125" customFormat="1" x14ac:dyDescent="0.2">
      <c r="A2449" s="658" t="s">
        <v>5393</v>
      </c>
      <c r="B2449" s="80"/>
      <c r="C2449" s="263" t="s">
        <v>5392</v>
      </c>
      <c r="D2449" s="72" t="s">
        <v>42</v>
      </c>
      <c r="E2449" s="200" t="s">
        <v>43</v>
      </c>
      <c r="F2449" s="61" t="s">
        <v>329</v>
      </c>
      <c r="G2449" s="200" t="s">
        <v>44</v>
      </c>
      <c r="H2449" s="108" t="s">
        <v>45</v>
      </c>
      <c r="I2449" s="200" t="s">
        <v>1351</v>
      </c>
      <c r="J2449" s="61" t="s">
        <v>62</v>
      </c>
    </row>
    <row r="2450" spans="1:10" s="125" customFormat="1" x14ac:dyDescent="0.2">
      <c r="A2450" s="658" t="s">
        <v>5394</v>
      </c>
      <c r="B2450" s="80"/>
      <c r="C2450" s="263" t="s">
        <v>5395</v>
      </c>
      <c r="D2450" s="72" t="s">
        <v>42</v>
      </c>
      <c r="E2450" s="200" t="s">
        <v>875</v>
      </c>
      <c r="F2450" s="61" t="s">
        <v>78</v>
      </c>
      <c r="G2450" s="200" t="s">
        <v>44</v>
      </c>
      <c r="H2450" s="108" t="s">
        <v>45</v>
      </c>
      <c r="I2450" s="200" t="s">
        <v>53</v>
      </c>
      <c r="J2450" s="61" t="s">
        <v>54</v>
      </c>
    </row>
    <row r="2451" spans="1:10" s="125" customFormat="1" x14ac:dyDescent="0.2">
      <c r="A2451" s="658" t="s">
        <v>5396</v>
      </c>
      <c r="B2451" s="80"/>
      <c r="C2451" s="263" t="s">
        <v>5395</v>
      </c>
      <c r="D2451" s="72" t="s">
        <v>42</v>
      </c>
      <c r="E2451" s="200" t="s">
        <v>875</v>
      </c>
      <c r="F2451" s="61" t="s">
        <v>78</v>
      </c>
      <c r="G2451" s="200" t="s">
        <v>44</v>
      </c>
      <c r="H2451" s="108" t="s">
        <v>45</v>
      </c>
      <c r="I2451" s="200" t="s">
        <v>53</v>
      </c>
      <c r="J2451" s="61" t="s">
        <v>57</v>
      </c>
    </row>
    <row r="2452" spans="1:10" s="125" customFormat="1" x14ac:dyDescent="0.2">
      <c r="A2452" s="658" t="s">
        <v>5397</v>
      </c>
      <c r="B2452" s="80"/>
      <c r="C2452" s="263" t="s">
        <v>5395</v>
      </c>
      <c r="D2452" s="72" t="s">
        <v>42</v>
      </c>
      <c r="E2452" s="200" t="s">
        <v>875</v>
      </c>
      <c r="F2452" s="61" t="s">
        <v>875</v>
      </c>
      <c r="G2452" s="200" t="s">
        <v>44</v>
      </c>
      <c r="H2452" s="108" t="s">
        <v>45</v>
      </c>
      <c r="I2452" s="200" t="s">
        <v>46</v>
      </c>
      <c r="J2452" s="61" t="s">
        <v>47</v>
      </c>
    </row>
    <row r="2453" spans="1:10" s="125" customFormat="1" x14ac:dyDescent="0.2">
      <c r="A2453" s="658" t="s">
        <v>5398</v>
      </c>
      <c r="B2453" s="80"/>
      <c r="C2453" s="263" t="s">
        <v>5395</v>
      </c>
      <c r="D2453" s="72" t="s">
        <v>42</v>
      </c>
      <c r="E2453" s="200" t="s">
        <v>875</v>
      </c>
      <c r="F2453" s="61" t="s">
        <v>78</v>
      </c>
      <c r="G2453" s="200" t="s">
        <v>44</v>
      </c>
      <c r="H2453" s="108" t="s">
        <v>45</v>
      </c>
      <c r="I2453" s="200" t="s">
        <v>53</v>
      </c>
      <c r="J2453" s="61" t="s">
        <v>62</v>
      </c>
    </row>
    <row r="2454" spans="1:10" s="125" customFormat="1" x14ac:dyDescent="0.2">
      <c r="A2454" s="69" t="s">
        <v>5399</v>
      </c>
      <c r="B2454" s="80"/>
      <c r="C2454" s="77" t="s">
        <v>5400</v>
      </c>
      <c r="D2454" s="73" t="s">
        <v>607</v>
      </c>
      <c r="E2454" s="78" t="s">
        <v>119</v>
      </c>
      <c r="F2454" s="74" t="s">
        <v>119</v>
      </c>
      <c r="G2454" s="78" t="s">
        <v>44</v>
      </c>
      <c r="H2454" s="74" t="s">
        <v>45</v>
      </c>
      <c r="I2454" s="78" t="s">
        <v>46</v>
      </c>
      <c r="J2454" s="74" t="s">
        <v>47</v>
      </c>
    </row>
    <row r="2455" spans="1:10" s="125" customFormat="1" x14ac:dyDescent="0.2">
      <c r="A2455" s="870" t="s">
        <v>5401</v>
      </c>
      <c r="B2455" s="80"/>
      <c r="C2455" s="465" t="s">
        <v>5400</v>
      </c>
      <c r="D2455" s="201" t="s">
        <v>607</v>
      </c>
      <c r="E2455" s="390" t="s">
        <v>119</v>
      </c>
      <c r="F2455" s="130" t="s">
        <v>119</v>
      </c>
      <c r="G2455" s="390" t="s">
        <v>44</v>
      </c>
      <c r="H2455" s="130" t="s">
        <v>45</v>
      </c>
      <c r="I2455" s="390" t="s">
        <v>46</v>
      </c>
      <c r="J2455" s="130" t="s">
        <v>47</v>
      </c>
    </row>
    <row r="2456" spans="1:10" s="125" customFormat="1" x14ac:dyDescent="0.2">
      <c r="A2456" s="975" t="s">
        <v>5402</v>
      </c>
      <c r="B2456" s="123"/>
      <c r="C2456" s="229" t="s">
        <v>5403</v>
      </c>
      <c r="D2456" s="91" t="s">
        <v>586</v>
      </c>
      <c r="E2456" s="212" t="s">
        <v>1143</v>
      </c>
      <c r="F2456" s="85" t="s">
        <v>3341</v>
      </c>
      <c r="G2456" s="212" t="s">
        <v>44</v>
      </c>
      <c r="H2456" s="343" t="s">
        <v>45</v>
      </c>
      <c r="I2456" s="212" t="s">
        <v>53</v>
      </c>
      <c r="J2456" s="85" t="s">
        <v>54</v>
      </c>
    </row>
    <row r="2457" spans="1:10" s="125" customFormat="1" x14ac:dyDescent="0.2">
      <c r="A2457" s="132" t="s">
        <v>5404</v>
      </c>
      <c r="B2457" s="80"/>
      <c r="C2457" s="229" t="s">
        <v>5405</v>
      </c>
      <c r="D2457" s="91" t="s">
        <v>5406</v>
      </c>
      <c r="E2457" s="212" t="s">
        <v>5407</v>
      </c>
      <c r="F2457" s="85"/>
      <c r="G2457" s="79" t="s">
        <v>92</v>
      </c>
      <c r="H2457" s="57" t="s">
        <v>80</v>
      </c>
      <c r="I2457" s="212" t="s">
        <v>140</v>
      </c>
      <c r="J2457" s="85" t="s">
        <v>82</v>
      </c>
    </row>
    <row r="2458" spans="1:10" s="128" customFormat="1" x14ac:dyDescent="0.2">
      <c r="A2458" s="132" t="s">
        <v>5408</v>
      </c>
      <c r="B2458" s="80"/>
      <c r="C2458" s="229" t="s">
        <v>5405</v>
      </c>
      <c r="D2458" s="91" t="s">
        <v>5406</v>
      </c>
      <c r="E2458" s="212" t="s">
        <v>5407</v>
      </c>
      <c r="F2458" s="85"/>
      <c r="G2458" s="79" t="s">
        <v>92</v>
      </c>
      <c r="H2458" s="57" t="s">
        <v>80</v>
      </c>
      <c r="I2458" s="212" t="s">
        <v>140</v>
      </c>
      <c r="J2458" s="85" t="s">
        <v>245</v>
      </c>
    </row>
    <row r="2459" spans="1:10" s="125" customFormat="1" x14ac:dyDescent="0.2">
      <c r="A2459" s="865" t="s">
        <v>5409</v>
      </c>
      <c r="B2459" s="67"/>
      <c r="C2459" s="346" t="s">
        <v>5410</v>
      </c>
      <c r="D2459" s="71" t="s">
        <v>89</v>
      </c>
      <c r="E2459" s="79" t="s">
        <v>5411</v>
      </c>
      <c r="F2459" s="58" t="s">
        <v>5412</v>
      </c>
      <c r="G2459" s="79" t="s">
        <v>79</v>
      </c>
      <c r="H2459" s="57" t="s">
        <v>80</v>
      </c>
      <c r="I2459" s="79" t="s">
        <v>140</v>
      </c>
      <c r="J2459" s="58" t="s">
        <v>82</v>
      </c>
    </row>
    <row r="2460" spans="1:10" s="128" customFormat="1" x14ac:dyDescent="0.2">
      <c r="A2460" s="69" t="s">
        <v>5413</v>
      </c>
      <c r="B2460" s="80"/>
      <c r="C2460" s="77" t="s">
        <v>5414</v>
      </c>
      <c r="D2460" s="73" t="s">
        <v>567</v>
      </c>
      <c r="E2460" s="78" t="s">
        <v>171</v>
      </c>
      <c r="F2460" s="74" t="s">
        <v>171</v>
      </c>
      <c r="G2460" s="78" t="s">
        <v>44</v>
      </c>
      <c r="H2460" s="74" t="s">
        <v>45</v>
      </c>
      <c r="I2460" s="78" t="s">
        <v>46</v>
      </c>
      <c r="J2460" s="74" t="s">
        <v>47</v>
      </c>
    </row>
    <row r="2461" spans="1:10" s="278" customFormat="1" x14ac:dyDescent="0.2">
      <c r="A2461" s="69" t="s">
        <v>5415</v>
      </c>
      <c r="B2461" s="80"/>
      <c r="C2461" s="346" t="s">
        <v>5416</v>
      </c>
      <c r="D2461" s="71" t="s">
        <v>338</v>
      </c>
      <c r="E2461" s="79" t="s">
        <v>1047</v>
      </c>
      <c r="F2461" s="58" t="s">
        <v>1047</v>
      </c>
      <c r="G2461" s="79" t="s">
        <v>44</v>
      </c>
      <c r="H2461" s="57" t="s">
        <v>45</v>
      </c>
      <c r="I2461" s="79" t="s">
        <v>46</v>
      </c>
      <c r="J2461" s="58" t="s">
        <v>47</v>
      </c>
    </row>
    <row r="2462" spans="1:10" s="125" customFormat="1" x14ac:dyDescent="0.2">
      <c r="A2462" s="69" t="s">
        <v>5417</v>
      </c>
      <c r="B2462" s="80"/>
      <c r="C2462" s="346" t="s">
        <v>5418</v>
      </c>
      <c r="D2462" s="71" t="s">
        <v>108</v>
      </c>
      <c r="E2462" s="79" t="s">
        <v>474</v>
      </c>
      <c r="F2462" s="58" t="s">
        <v>641</v>
      </c>
      <c r="G2462" s="79" t="s">
        <v>44</v>
      </c>
      <c r="H2462" s="57" t="s">
        <v>45</v>
      </c>
      <c r="I2462" s="79" t="s">
        <v>53</v>
      </c>
      <c r="J2462" s="58" t="s">
        <v>54</v>
      </c>
    </row>
    <row r="2463" spans="1:10" s="278" customFormat="1" x14ac:dyDescent="0.2">
      <c r="A2463" s="863" t="s">
        <v>5419</v>
      </c>
      <c r="B2463" s="123"/>
      <c r="C2463" s="936" t="s">
        <v>5420</v>
      </c>
      <c r="D2463" s="453" t="s">
        <v>108</v>
      </c>
      <c r="E2463" s="212" t="s">
        <v>755</v>
      </c>
      <c r="F2463" s="85" t="s">
        <v>5421</v>
      </c>
      <c r="G2463" s="212" t="s">
        <v>44</v>
      </c>
      <c r="H2463" s="343" t="s">
        <v>45</v>
      </c>
      <c r="I2463" s="212" t="s">
        <v>53</v>
      </c>
      <c r="J2463" s="85" t="s">
        <v>54</v>
      </c>
    </row>
    <row r="2464" spans="1:10" s="278" customFormat="1" x14ac:dyDescent="0.2">
      <c r="A2464" s="863" t="s">
        <v>5422</v>
      </c>
      <c r="B2464" s="123"/>
      <c r="C2464" s="936" t="s">
        <v>5420</v>
      </c>
      <c r="D2464" s="453" t="s">
        <v>108</v>
      </c>
      <c r="E2464" s="212" t="s">
        <v>755</v>
      </c>
      <c r="F2464" s="85" t="s">
        <v>755</v>
      </c>
      <c r="G2464" s="212" t="s">
        <v>44</v>
      </c>
      <c r="H2464" s="343" t="s">
        <v>45</v>
      </c>
      <c r="I2464" s="212" t="s">
        <v>46</v>
      </c>
      <c r="J2464" s="85" t="s">
        <v>47</v>
      </c>
    </row>
    <row r="2465" spans="1:10" s="125" customFormat="1" x14ac:dyDescent="0.2">
      <c r="A2465" s="863" t="s">
        <v>5422</v>
      </c>
      <c r="B2465" s="80"/>
      <c r="C2465" s="936" t="s">
        <v>5420</v>
      </c>
      <c r="D2465" s="453" t="s">
        <v>108</v>
      </c>
      <c r="E2465" s="212" t="s">
        <v>755</v>
      </c>
      <c r="F2465" s="85" t="s">
        <v>755</v>
      </c>
      <c r="G2465" s="212" t="s">
        <v>44</v>
      </c>
      <c r="H2465" s="343" t="s">
        <v>45</v>
      </c>
      <c r="I2465" s="212" t="s">
        <v>46</v>
      </c>
      <c r="J2465" s="85" t="s">
        <v>47</v>
      </c>
    </row>
    <row r="2466" spans="1:10" s="125" customFormat="1" x14ac:dyDescent="0.2">
      <c r="A2466" s="69" t="s">
        <v>5423</v>
      </c>
      <c r="B2466" s="80"/>
      <c r="C2466" s="346" t="s">
        <v>5424</v>
      </c>
      <c r="D2466" s="71" t="s">
        <v>405</v>
      </c>
      <c r="E2466" s="79" t="s">
        <v>171</v>
      </c>
      <c r="F2466" s="58" t="s">
        <v>171</v>
      </c>
      <c r="G2466" s="79" t="s">
        <v>44</v>
      </c>
      <c r="H2466" s="58" t="s">
        <v>45</v>
      </c>
      <c r="I2466" s="79" t="s">
        <v>46</v>
      </c>
      <c r="J2466" s="58" t="s">
        <v>47</v>
      </c>
    </row>
    <row r="2467" spans="1:10" s="125" customFormat="1" x14ac:dyDescent="0.2">
      <c r="A2467" s="69" t="s">
        <v>5425</v>
      </c>
      <c r="B2467" s="80"/>
      <c r="C2467" s="346" t="s">
        <v>5426</v>
      </c>
      <c r="D2467" s="71" t="s">
        <v>405</v>
      </c>
      <c r="E2467" s="79" t="s">
        <v>171</v>
      </c>
      <c r="F2467" s="58" t="s">
        <v>171</v>
      </c>
      <c r="G2467" s="79" t="s">
        <v>44</v>
      </c>
      <c r="H2467" s="58" t="s">
        <v>45</v>
      </c>
      <c r="I2467" s="79" t="s">
        <v>46</v>
      </c>
      <c r="J2467" s="58" t="s">
        <v>47</v>
      </c>
    </row>
    <row r="2468" spans="1:10" s="125" customFormat="1" x14ac:dyDescent="0.2">
      <c r="A2468" s="96" t="s">
        <v>5427</v>
      </c>
      <c r="B2468" s="80" t="s">
        <v>5428</v>
      </c>
      <c r="C2468" s="96" t="s">
        <v>5429</v>
      </c>
      <c r="D2468" s="91" t="s">
        <v>586</v>
      </c>
      <c r="E2468" s="212" t="s">
        <v>4550</v>
      </c>
      <c r="F2468" s="85" t="s">
        <v>5430</v>
      </c>
      <c r="G2468" s="212" t="s">
        <v>44</v>
      </c>
      <c r="H2468" s="472" t="s">
        <v>914</v>
      </c>
      <c r="I2468" s="212" t="s">
        <v>53</v>
      </c>
      <c r="J2468" s="85" t="s">
        <v>54</v>
      </c>
    </row>
    <row r="2469" spans="1:10" s="125" customFormat="1" x14ac:dyDescent="0.2">
      <c r="A2469" s="68" t="s">
        <v>5431</v>
      </c>
      <c r="B2469" s="80" t="s">
        <v>5432</v>
      </c>
      <c r="C2469" s="96" t="s">
        <v>5429</v>
      </c>
      <c r="D2469" s="91" t="s">
        <v>586</v>
      </c>
      <c r="E2469" s="212" t="s">
        <v>5433</v>
      </c>
      <c r="F2469" s="85" t="s">
        <v>5430</v>
      </c>
      <c r="G2469" s="212" t="s">
        <v>44</v>
      </c>
      <c r="H2469" s="58" t="s">
        <v>45</v>
      </c>
      <c r="I2469" s="212" t="s">
        <v>53</v>
      </c>
      <c r="J2469" s="85" t="s">
        <v>54</v>
      </c>
    </row>
    <row r="2470" spans="1:10" s="125" customFormat="1" x14ac:dyDescent="0.2">
      <c r="A2470" s="96" t="s">
        <v>5434</v>
      </c>
      <c r="B2470" s="80" t="s">
        <v>5435</v>
      </c>
      <c r="C2470" s="96" t="s">
        <v>5436</v>
      </c>
      <c r="D2470" s="91" t="s">
        <v>586</v>
      </c>
      <c r="E2470" s="212" t="s">
        <v>4550</v>
      </c>
      <c r="F2470" s="85" t="s">
        <v>5430</v>
      </c>
      <c r="G2470" s="212" t="s">
        <v>44</v>
      </c>
      <c r="H2470" s="472" t="s">
        <v>914</v>
      </c>
      <c r="I2470" s="212" t="s">
        <v>53</v>
      </c>
      <c r="J2470" s="85" t="s">
        <v>54</v>
      </c>
    </row>
    <row r="2471" spans="1:10" s="128" customFormat="1" x14ac:dyDescent="0.2">
      <c r="A2471" s="68" t="s">
        <v>5437</v>
      </c>
      <c r="B2471" s="80" t="s">
        <v>5438</v>
      </c>
      <c r="C2471" s="96" t="s">
        <v>5436</v>
      </c>
      <c r="D2471" s="91" t="s">
        <v>586</v>
      </c>
      <c r="E2471" s="212" t="s">
        <v>5433</v>
      </c>
      <c r="F2471" s="85" t="s">
        <v>5430</v>
      </c>
      <c r="G2471" s="212" t="s">
        <v>44</v>
      </c>
      <c r="H2471" s="58" t="s">
        <v>45</v>
      </c>
      <c r="I2471" s="212" t="s">
        <v>53</v>
      </c>
      <c r="J2471" s="85" t="s">
        <v>54</v>
      </c>
    </row>
    <row r="2472" spans="1:10" s="128" customFormat="1" x14ac:dyDescent="0.2">
      <c r="A2472" s="96" t="s">
        <v>5439</v>
      </c>
      <c r="B2472" s="80" t="s">
        <v>5440</v>
      </c>
      <c r="C2472" s="96" t="s">
        <v>5441</v>
      </c>
      <c r="D2472" s="91" t="s">
        <v>586</v>
      </c>
      <c r="E2472" s="212" t="s">
        <v>4550</v>
      </c>
      <c r="F2472" s="85" t="s">
        <v>5430</v>
      </c>
      <c r="G2472" s="212" t="s">
        <v>44</v>
      </c>
      <c r="H2472" s="472" t="s">
        <v>914</v>
      </c>
      <c r="I2472" s="212" t="s">
        <v>53</v>
      </c>
      <c r="J2472" s="85" t="s">
        <v>54</v>
      </c>
    </row>
    <row r="2473" spans="1:10" s="125" customFormat="1" x14ac:dyDescent="0.2">
      <c r="A2473" s="68" t="s">
        <v>5442</v>
      </c>
      <c r="B2473" s="80" t="s">
        <v>5443</v>
      </c>
      <c r="C2473" s="96" t="s">
        <v>5441</v>
      </c>
      <c r="D2473" s="91" t="s">
        <v>586</v>
      </c>
      <c r="E2473" s="212" t="s">
        <v>5433</v>
      </c>
      <c r="F2473" s="85" t="s">
        <v>5430</v>
      </c>
      <c r="G2473" s="212" t="s">
        <v>44</v>
      </c>
      <c r="H2473" s="58" t="s">
        <v>45</v>
      </c>
      <c r="I2473" s="212" t="s">
        <v>53</v>
      </c>
      <c r="J2473" s="85" t="s">
        <v>54</v>
      </c>
    </row>
    <row r="2474" spans="1:10" s="125" customFormat="1" x14ac:dyDescent="0.2">
      <c r="A2474" s="96" t="s">
        <v>5444</v>
      </c>
      <c r="B2474" s="80" t="s">
        <v>5445</v>
      </c>
      <c r="C2474" s="96" t="s">
        <v>5446</v>
      </c>
      <c r="D2474" s="91" t="s">
        <v>586</v>
      </c>
      <c r="E2474" s="212" t="s">
        <v>4550</v>
      </c>
      <c r="F2474" s="85" t="s">
        <v>5430</v>
      </c>
      <c r="G2474" s="212" t="s">
        <v>44</v>
      </c>
      <c r="H2474" s="472" t="s">
        <v>914</v>
      </c>
      <c r="I2474" s="212" t="s">
        <v>53</v>
      </c>
      <c r="J2474" s="85" t="s">
        <v>54</v>
      </c>
    </row>
    <row r="2475" spans="1:10" s="125" customFormat="1" x14ac:dyDescent="0.2">
      <c r="A2475" s="68" t="s">
        <v>5447</v>
      </c>
      <c r="B2475" s="80" t="s">
        <v>5448</v>
      </c>
      <c r="C2475" s="96" t="s">
        <v>5449</v>
      </c>
      <c r="D2475" s="91" t="s">
        <v>586</v>
      </c>
      <c r="E2475" s="212" t="s">
        <v>5433</v>
      </c>
      <c r="F2475" s="85" t="s">
        <v>5430</v>
      </c>
      <c r="G2475" s="212" t="s">
        <v>44</v>
      </c>
      <c r="H2475" s="58" t="s">
        <v>45</v>
      </c>
      <c r="I2475" s="212" t="s">
        <v>53</v>
      </c>
      <c r="J2475" s="85" t="s">
        <v>54</v>
      </c>
    </row>
    <row r="2476" spans="1:10" s="128" customFormat="1" x14ac:dyDescent="0.2">
      <c r="A2476" s="69" t="s">
        <v>5450</v>
      </c>
      <c r="B2476" s="80"/>
      <c r="C2476" s="77" t="s">
        <v>5451</v>
      </c>
      <c r="D2476" s="73" t="s">
        <v>586</v>
      </c>
      <c r="E2476" s="78" t="s">
        <v>5452</v>
      </c>
      <c r="F2476" s="78" t="s">
        <v>5452</v>
      </c>
      <c r="G2476" s="78" t="s">
        <v>44</v>
      </c>
      <c r="H2476" s="74" t="s">
        <v>45</v>
      </c>
      <c r="I2476" s="78" t="s">
        <v>46</v>
      </c>
      <c r="J2476" s="74" t="s">
        <v>47</v>
      </c>
    </row>
    <row r="2477" spans="1:10" s="125" customFormat="1" x14ac:dyDescent="0.2">
      <c r="A2477" s="69" t="s">
        <v>5453</v>
      </c>
      <c r="B2477" s="80" t="s">
        <v>5454</v>
      </c>
      <c r="C2477" s="77" t="s">
        <v>5455</v>
      </c>
      <c r="D2477" s="73" t="s">
        <v>586</v>
      </c>
      <c r="E2477" s="78" t="s">
        <v>5452</v>
      </c>
      <c r="F2477" s="78" t="s">
        <v>5452</v>
      </c>
      <c r="G2477" s="78" t="s">
        <v>44</v>
      </c>
      <c r="H2477" s="74" t="s">
        <v>45</v>
      </c>
      <c r="I2477" s="78" t="s">
        <v>46</v>
      </c>
      <c r="J2477" s="74" t="s">
        <v>47</v>
      </c>
    </row>
    <row r="2478" spans="1:10" s="125" customFormat="1" x14ac:dyDescent="0.2">
      <c r="A2478" s="69" t="s">
        <v>5456</v>
      </c>
      <c r="B2478" s="80"/>
      <c r="C2478" s="77" t="s">
        <v>5457</v>
      </c>
      <c r="D2478" s="73" t="s">
        <v>586</v>
      </c>
      <c r="E2478" s="78" t="s">
        <v>631</v>
      </c>
      <c r="F2478" s="74" t="s">
        <v>631</v>
      </c>
      <c r="G2478" s="78" t="s">
        <v>44</v>
      </c>
      <c r="H2478" s="74" t="s">
        <v>45</v>
      </c>
      <c r="I2478" s="78" t="s">
        <v>46</v>
      </c>
      <c r="J2478" s="74" t="s">
        <v>47</v>
      </c>
    </row>
    <row r="2479" spans="1:10" s="125" customFormat="1" x14ac:dyDescent="0.2">
      <c r="A2479" s="69" t="s">
        <v>5458</v>
      </c>
      <c r="B2479" s="80"/>
      <c r="C2479" s="77" t="s">
        <v>5459</v>
      </c>
      <c r="D2479" s="73" t="s">
        <v>586</v>
      </c>
      <c r="E2479" s="78" t="s">
        <v>631</v>
      </c>
      <c r="F2479" s="74" t="s">
        <v>631</v>
      </c>
      <c r="G2479" s="78" t="s">
        <v>44</v>
      </c>
      <c r="H2479" s="74" t="s">
        <v>45</v>
      </c>
      <c r="I2479" s="78" t="s">
        <v>46</v>
      </c>
      <c r="J2479" s="74" t="s">
        <v>47</v>
      </c>
    </row>
    <row r="2480" spans="1:10" s="128" customFormat="1" x14ac:dyDescent="0.2">
      <c r="A2480" s="69" t="s">
        <v>5460</v>
      </c>
      <c r="B2480" s="80"/>
      <c r="C2480" s="77" t="s">
        <v>5461</v>
      </c>
      <c r="D2480" s="73" t="s">
        <v>586</v>
      </c>
      <c r="E2480" s="78" t="s">
        <v>406</v>
      </c>
      <c r="F2480" s="74" t="s">
        <v>406</v>
      </c>
      <c r="G2480" s="78" t="s">
        <v>44</v>
      </c>
      <c r="H2480" s="74" t="s">
        <v>45</v>
      </c>
      <c r="I2480" s="78" t="s">
        <v>46</v>
      </c>
      <c r="J2480" s="74" t="s">
        <v>47</v>
      </c>
    </row>
    <row r="2481" spans="1:10" s="125" customFormat="1" x14ac:dyDescent="0.2">
      <c r="A2481" s="69" t="s">
        <v>5462</v>
      </c>
      <c r="B2481" s="80"/>
      <c r="C2481" s="77" t="s">
        <v>5463</v>
      </c>
      <c r="D2481" s="73" t="s">
        <v>586</v>
      </c>
      <c r="E2481" s="78" t="s">
        <v>406</v>
      </c>
      <c r="F2481" s="74" t="s">
        <v>406</v>
      </c>
      <c r="G2481" s="78" t="s">
        <v>44</v>
      </c>
      <c r="H2481" s="74" t="s">
        <v>45</v>
      </c>
      <c r="I2481" s="78" t="s">
        <v>46</v>
      </c>
      <c r="J2481" s="74" t="s">
        <v>47</v>
      </c>
    </row>
    <row r="2482" spans="1:10" s="128" customFormat="1" x14ac:dyDescent="0.2">
      <c r="A2482" s="70" t="s">
        <v>5464</v>
      </c>
      <c r="B2482" s="80"/>
      <c r="C2482" s="263" t="s">
        <v>5465</v>
      </c>
      <c r="D2482" s="72" t="s">
        <v>586</v>
      </c>
      <c r="E2482" s="200" t="s">
        <v>474</v>
      </c>
      <c r="F2482" s="61" t="s">
        <v>895</v>
      </c>
      <c r="G2482" s="200" t="s">
        <v>44</v>
      </c>
      <c r="H2482" s="108" t="s">
        <v>45</v>
      </c>
      <c r="I2482" s="200" t="s">
        <v>53</v>
      </c>
      <c r="J2482" s="61" t="s">
        <v>54</v>
      </c>
    </row>
    <row r="2483" spans="1:10" s="128" customFormat="1" x14ac:dyDescent="0.2">
      <c r="A2483" s="70" t="s">
        <v>5466</v>
      </c>
      <c r="B2483" s="80"/>
      <c r="C2483" s="263" t="s">
        <v>5465</v>
      </c>
      <c r="D2483" s="72" t="s">
        <v>586</v>
      </c>
      <c r="E2483" s="200" t="s">
        <v>474</v>
      </c>
      <c r="F2483" s="61" t="s">
        <v>474</v>
      </c>
      <c r="G2483" s="200" t="s">
        <v>44</v>
      </c>
      <c r="H2483" s="108" t="s">
        <v>45</v>
      </c>
      <c r="I2483" s="200" t="s">
        <v>46</v>
      </c>
      <c r="J2483" s="61" t="s">
        <v>47</v>
      </c>
    </row>
    <row r="2484" spans="1:10" s="125" customFormat="1" x14ac:dyDescent="0.2">
      <c r="A2484" s="677" t="s">
        <v>5467</v>
      </c>
      <c r="B2484" s="65"/>
      <c r="C2484" s="555" t="s">
        <v>5465</v>
      </c>
      <c r="D2484" s="72" t="s">
        <v>586</v>
      </c>
      <c r="E2484" s="580" t="s">
        <v>474</v>
      </c>
      <c r="F2484" s="387" t="s">
        <v>895</v>
      </c>
      <c r="G2484" s="580" t="s">
        <v>44</v>
      </c>
      <c r="H2484" s="568" t="s">
        <v>45</v>
      </c>
      <c r="I2484" s="580" t="s">
        <v>53</v>
      </c>
      <c r="J2484" s="387" t="s">
        <v>62</v>
      </c>
    </row>
    <row r="2485" spans="1:10" s="125" customFormat="1" x14ac:dyDescent="0.2">
      <c r="A2485" s="70" t="s">
        <v>5468</v>
      </c>
      <c r="B2485" s="80"/>
      <c r="C2485" s="263" t="s">
        <v>5465</v>
      </c>
      <c r="D2485" s="72" t="s">
        <v>586</v>
      </c>
      <c r="E2485" s="200" t="s">
        <v>474</v>
      </c>
      <c r="F2485" s="61" t="s">
        <v>895</v>
      </c>
      <c r="G2485" s="200" t="s">
        <v>44</v>
      </c>
      <c r="H2485" s="108" t="s">
        <v>45</v>
      </c>
      <c r="I2485" s="200" t="s">
        <v>53</v>
      </c>
      <c r="J2485" s="61" t="s">
        <v>282</v>
      </c>
    </row>
    <row r="2486" spans="1:10" s="125" customFormat="1" x14ac:dyDescent="0.2">
      <c r="A2486" s="70" t="s">
        <v>5469</v>
      </c>
      <c r="B2486" s="80"/>
      <c r="C2486" s="263" t="s">
        <v>5470</v>
      </c>
      <c r="D2486" s="72" t="s">
        <v>586</v>
      </c>
      <c r="E2486" s="200" t="s">
        <v>474</v>
      </c>
      <c r="F2486" s="61" t="s">
        <v>895</v>
      </c>
      <c r="G2486" s="200" t="s">
        <v>44</v>
      </c>
      <c r="H2486" s="108" t="s">
        <v>45</v>
      </c>
      <c r="I2486" s="200" t="s">
        <v>53</v>
      </c>
      <c r="J2486" s="61" t="s">
        <v>54</v>
      </c>
    </row>
    <row r="2487" spans="1:10" s="125" customFormat="1" x14ac:dyDescent="0.2">
      <c r="A2487" s="68" t="s">
        <v>5471</v>
      </c>
      <c r="B2487" s="80" t="s">
        <v>5472</v>
      </c>
      <c r="C2487" s="68" t="s">
        <v>5473</v>
      </c>
      <c r="D2487" s="71" t="s">
        <v>95</v>
      </c>
      <c r="E2487" s="79" t="s">
        <v>1590</v>
      </c>
      <c r="F2487" s="58" t="s">
        <v>177</v>
      </c>
      <c r="G2487" s="79" t="s">
        <v>44</v>
      </c>
      <c r="H2487" s="58" t="s">
        <v>45</v>
      </c>
      <c r="I2487" s="79" t="s">
        <v>53</v>
      </c>
      <c r="J2487" s="58" t="s">
        <v>54</v>
      </c>
    </row>
    <row r="2488" spans="1:10" s="125" customFormat="1" x14ac:dyDescent="0.2">
      <c r="A2488" s="68" t="s">
        <v>5474</v>
      </c>
      <c r="B2488" s="80" t="s">
        <v>5475</v>
      </c>
      <c r="C2488" s="96" t="s">
        <v>5476</v>
      </c>
      <c r="D2488" s="91" t="s">
        <v>95</v>
      </c>
      <c r="E2488" s="212" t="s">
        <v>1590</v>
      </c>
      <c r="F2488" s="85" t="s">
        <v>177</v>
      </c>
      <c r="G2488" s="212" t="s">
        <v>44</v>
      </c>
      <c r="H2488" s="58" t="s">
        <v>45</v>
      </c>
      <c r="I2488" s="212" t="s">
        <v>53</v>
      </c>
      <c r="J2488" s="85" t="s">
        <v>62</v>
      </c>
    </row>
    <row r="2489" spans="1:10" s="125" customFormat="1" x14ac:dyDescent="0.2">
      <c r="A2489" s="96" t="s">
        <v>5477</v>
      </c>
      <c r="B2489" s="80" t="s">
        <v>5478</v>
      </c>
      <c r="C2489" s="96" t="s">
        <v>5479</v>
      </c>
      <c r="D2489" s="91" t="s">
        <v>95</v>
      </c>
      <c r="E2489" s="200" t="s">
        <v>1590</v>
      </c>
      <c r="F2489" s="61" t="s">
        <v>5480</v>
      </c>
      <c r="G2489" s="212" t="s">
        <v>44</v>
      </c>
      <c r="H2489" s="74" t="s">
        <v>253</v>
      </c>
      <c r="I2489" s="212" t="s">
        <v>53</v>
      </c>
      <c r="J2489" s="85" t="s">
        <v>62</v>
      </c>
    </row>
    <row r="2490" spans="1:10" s="125" customFormat="1" x14ac:dyDescent="0.2">
      <c r="A2490" s="68" t="s">
        <v>5481</v>
      </c>
      <c r="B2490" s="80" t="s">
        <v>5482</v>
      </c>
      <c r="C2490" s="68" t="s">
        <v>5483</v>
      </c>
      <c r="D2490" s="71" t="s">
        <v>95</v>
      </c>
      <c r="E2490" s="79" t="s">
        <v>1590</v>
      </c>
      <c r="F2490" s="58" t="s">
        <v>5480</v>
      </c>
      <c r="G2490" s="79" t="s">
        <v>44</v>
      </c>
      <c r="H2490" s="58" t="s">
        <v>45</v>
      </c>
      <c r="I2490" s="79" t="s">
        <v>53</v>
      </c>
      <c r="J2490" s="58" t="s">
        <v>54</v>
      </c>
    </row>
    <row r="2491" spans="1:10" s="125" customFormat="1" x14ac:dyDescent="0.2">
      <c r="A2491" s="68" t="s">
        <v>5484</v>
      </c>
      <c r="B2491" s="80" t="s">
        <v>5485</v>
      </c>
      <c r="C2491" s="96" t="s">
        <v>5486</v>
      </c>
      <c r="D2491" s="91" t="s">
        <v>95</v>
      </c>
      <c r="E2491" s="200" t="s">
        <v>1590</v>
      </c>
      <c r="F2491" s="61" t="s">
        <v>1590</v>
      </c>
      <c r="G2491" s="212" t="s">
        <v>44</v>
      </c>
      <c r="H2491" s="472" t="s">
        <v>45</v>
      </c>
      <c r="I2491" s="212" t="s">
        <v>46</v>
      </c>
      <c r="J2491" s="85" t="s">
        <v>47</v>
      </c>
    </row>
    <row r="2492" spans="1:10" s="125" customFormat="1" x14ac:dyDescent="0.2">
      <c r="A2492" s="68" t="s">
        <v>5487</v>
      </c>
      <c r="B2492" s="80" t="s">
        <v>5488</v>
      </c>
      <c r="C2492" s="96" t="s">
        <v>5489</v>
      </c>
      <c r="D2492" s="91" t="s">
        <v>95</v>
      </c>
      <c r="E2492" s="212" t="s">
        <v>1590</v>
      </c>
      <c r="F2492" s="85" t="s">
        <v>5480</v>
      </c>
      <c r="G2492" s="212" t="s">
        <v>44</v>
      </c>
      <c r="H2492" s="58" t="s">
        <v>45</v>
      </c>
      <c r="I2492" s="212" t="s">
        <v>53</v>
      </c>
      <c r="J2492" s="85" t="s">
        <v>62</v>
      </c>
    </row>
    <row r="2493" spans="1:10" s="128" customFormat="1" x14ac:dyDescent="0.2">
      <c r="A2493" s="96" t="s">
        <v>5490</v>
      </c>
      <c r="B2493" s="80" t="s">
        <v>5491</v>
      </c>
      <c r="C2493" s="96" t="s">
        <v>5492</v>
      </c>
      <c r="D2493" s="91" t="s">
        <v>95</v>
      </c>
      <c r="E2493" s="200" t="s">
        <v>1590</v>
      </c>
      <c r="F2493" s="61" t="s">
        <v>5480</v>
      </c>
      <c r="G2493" s="212" t="s">
        <v>44</v>
      </c>
      <c r="H2493" s="74" t="s">
        <v>253</v>
      </c>
      <c r="I2493" s="212" t="s">
        <v>53</v>
      </c>
      <c r="J2493" s="85" t="s">
        <v>62</v>
      </c>
    </row>
    <row r="2494" spans="1:10" s="125" customFormat="1" x14ac:dyDescent="0.2">
      <c r="A2494" s="68" t="s">
        <v>5493</v>
      </c>
      <c r="B2494" s="80"/>
      <c r="C2494" s="346" t="s">
        <v>5494</v>
      </c>
      <c r="D2494" s="71" t="s">
        <v>405</v>
      </c>
      <c r="E2494" s="79" t="s">
        <v>439</v>
      </c>
      <c r="F2494" s="58" t="s">
        <v>439</v>
      </c>
      <c r="G2494" s="79" t="s">
        <v>44</v>
      </c>
      <c r="H2494" s="57" t="s">
        <v>45</v>
      </c>
      <c r="I2494" s="79" t="s">
        <v>46</v>
      </c>
      <c r="J2494" s="58" t="s">
        <v>47</v>
      </c>
    </row>
    <row r="2495" spans="1:10" s="125" customFormat="1" x14ac:dyDescent="0.2">
      <c r="A2495" s="68" t="s">
        <v>5495</v>
      </c>
      <c r="B2495" s="80"/>
      <c r="C2495" s="346" t="s">
        <v>5496</v>
      </c>
      <c r="D2495" s="71" t="s">
        <v>405</v>
      </c>
      <c r="E2495" s="79" t="s">
        <v>439</v>
      </c>
      <c r="F2495" s="58" t="s">
        <v>439</v>
      </c>
      <c r="G2495" s="79" t="s">
        <v>44</v>
      </c>
      <c r="H2495" s="57" t="s">
        <v>45</v>
      </c>
      <c r="I2495" s="79" t="s">
        <v>46</v>
      </c>
      <c r="J2495" s="58" t="s">
        <v>47</v>
      </c>
    </row>
    <row r="2496" spans="1:10" s="125" customFormat="1" x14ac:dyDescent="0.2">
      <c r="A2496" s="658" t="s">
        <v>5497</v>
      </c>
      <c r="B2496" s="80"/>
      <c r="C2496" s="263" t="s">
        <v>5498</v>
      </c>
      <c r="D2496" s="72" t="s">
        <v>886</v>
      </c>
      <c r="E2496" s="200" t="s">
        <v>3841</v>
      </c>
      <c r="F2496" s="61"/>
      <c r="G2496" s="200" t="s">
        <v>139</v>
      </c>
      <c r="H2496" s="61" t="s">
        <v>80</v>
      </c>
      <c r="I2496" s="200" t="s">
        <v>140</v>
      </c>
      <c r="J2496" s="61" t="s">
        <v>68</v>
      </c>
    </row>
    <row r="2497" spans="1:10" s="125" customFormat="1" x14ac:dyDescent="0.2">
      <c r="A2497" s="70" t="s">
        <v>5499</v>
      </c>
      <c r="B2497" s="80"/>
      <c r="C2497" s="263" t="s">
        <v>5470</v>
      </c>
      <c r="D2497" s="72" t="s">
        <v>586</v>
      </c>
      <c r="E2497" s="200" t="s">
        <v>474</v>
      </c>
      <c r="F2497" s="61" t="s">
        <v>474</v>
      </c>
      <c r="G2497" s="200" t="s">
        <v>44</v>
      </c>
      <c r="H2497" s="108" t="s">
        <v>45</v>
      </c>
      <c r="I2497" s="200" t="s">
        <v>46</v>
      </c>
      <c r="J2497" s="61" t="s">
        <v>47</v>
      </c>
    </row>
    <row r="2498" spans="1:10" s="125" customFormat="1" x14ac:dyDescent="0.2">
      <c r="A2498" s="677" t="s">
        <v>5500</v>
      </c>
      <c r="B2498" s="65"/>
      <c r="C2498" s="555" t="s">
        <v>5470</v>
      </c>
      <c r="D2498" s="72" t="s">
        <v>586</v>
      </c>
      <c r="E2498" s="580" t="s">
        <v>474</v>
      </c>
      <c r="F2498" s="387" t="s">
        <v>895</v>
      </c>
      <c r="G2498" s="580" t="s">
        <v>44</v>
      </c>
      <c r="H2498" s="568" t="s">
        <v>45</v>
      </c>
      <c r="I2498" s="580" t="s">
        <v>53</v>
      </c>
      <c r="J2498" s="387" t="s">
        <v>62</v>
      </c>
    </row>
    <row r="2499" spans="1:10" s="125" customFormat="1" x14ac:dyDescent="0.2">
      <c r="A2499" s="70" t="s">
        <v>5501</v>
      </c>
      <c r="B2499" s="80"/>
      <c r="C2499" s="263" t="s">
        <v>5470</v>
      </c>
      <c r="D2499" s="72" t="s">
        <v>586</v>
      </c>
      <c r="E2499" s="200" t="s">
        <v>474</v>
      </c>
      <c r="F2499" s="61" t="s">
        <v>895</v>
      </c>
      <c r="G2499" s="200" t="s">
        <v>44</v>
      </c>
      <c r="H2499" s="108" t="s">
        <v>45</v>
      </c>
      <c r="I2499" s="200" t="s">
        <v>53</v>
      </c>
      <c r="J2499" s="61" t="s">
        <v>282</v>
      </c>
    </row>
    <row r="2500" spans="1:10" s="125" customFormat="1" x14ac:dyDescent="0.2">
      <c r="A2500" s="885" t="s">
        <v>5502</v>
      </c>
      <c r="B2500" s="67"/>
      <c r="C2500" s="346" t="s">
        <v>5503</v>
      </c>
      <c r="D2500" s="71" t="s">
        <v>586</v>
      </c>
      <c r="E2500" s="79" t="s">
        <v>1143</v>
      </c>
      <c r="F2500" s="58" t="s">
        <v>1143</v>
      </c>
      <c r="G2500" s="79" t="s">
        <v>44</v>
      </c>
      <c r="H2500" s="57" t="s">
        <v>45</v>
      </c>
      <c r="I2500" s="79" t="s">
        <v>46</v>
      </c>
      <c r="J2500" s="58" t="s">
        <v>47</v>
      </c>
    </row>
    <row r="2501" spans="1:10" s="125" customFormat="1" x14ac:dyDescent="0.2">
      <c r="A2501" s="973" t="s">
        <v>5504</v>
      </c>
      <c r="B2501" s="80"/>
      <c r="C2501" s="263" t="s">
        <v>5505</v>
      </c>
      <c r="D2501" s="72" t="s">
        <v>586</v>
      </c>
      <c r="E2501" s="200" t="s">
        <v>86</v>
      </c>
      <c r="F2501" s="61" t="s">
        <v>86</v>
      </c>
      <c r="G2501" s="200" t="s">
        <v>44</v>
      </c>
      <c r="H2501" s="108" t="s">
        <v>45</v>
      </c>
      <c r="I2501" s="200" t="s">
        <v>46</v>
      </c>
      <c r="J2501" s="61" t="s">
        <v>47</v>
      </c>
    </row>
    <row r="2502" spans="1:10" s="125" customFormat="1" x14ac:dyDescent="0.2">
      <c r="A2502" s="68" t="s">
        <v>5506</v>
      </c>
      <c r="B2502" s="80"/>
      <c r="C2502" s="346" t="s">
        <v>5507</v>
      </c>
      <c r="D2502" s="71" t="s">
        <v>607</v>
      </c>
      <c r="E2502" s="79" t="s">
        <v>439</v>
      </c>
      <c r="F2502" s="58" t="s">
        <v>439</v>
      </c>
      <c r="G2502" s="79" t="s">
        <v>44</v>
      </c>
      <c r="H2502" s="57" t="s">
        <v>45</v>
      </c>
      <c r="I2502" s="79" t="s">
        <v>46</v>
      </c>
      <c r="J2502" s="58" t="s">
        <v>47</v>
      </c>
    </row>
    <row r="2503" spans="1:10" s="125" customFormat="1" x14ac:dyDescent="0.2">
      <c r="A2503" s="393" t="s">
        <v>5508</v>
      </c>
      <c r="B2503" s="80"/>
      <c r="C2503" s="263" t="s">
        <v>5509</v>
      </c>
      <c r="D2503" s="72" t="s">
        <v>586</v>
      </c>
      <c r="E2503" s="200" t="s">
        <v>86</v>
      </c>
      <c r="F2503" s="61" t="s">
        <v>723</v>
      </c>
      <c r="G2503" s="200" t="s">
        <v>44</v>
      </c>
      <c r="H2503" s="108" t="s">
        <v>45</v>
      </c>
      <c r="I2503" s="200" t="s">
        <v>53</v>
      </c>
      <c r="J2503" s="61" t="s">
        <v>54</v>
      </c>
    </row>
    <row r="2504" spans="1:10" s="125" customFormat="1" x14ac:dyDescent="0.2">
      <c r="A2504" s="393" t="s">
        <v>5510</v>
      </c>
      <c r="B2504" s="80"/>
      <c r="C2504" s="263" t="s">
        <v>5511</v>
      </c>
      <c r="D2504" s="72" t="s">
        <v>586</v>
      </c>
      <c r="E2504" s="200" t="s">
        <v>221</v>
      </c>
      <c r="F2504" s="61" t="s">
        <v>215</v>
      </c>
      <c r="G2504" s="200" t="s">
        <v>44</v>
      </c>
      <c r="H2504" s="108" t="s">
        <v>45</v>
      </c>
      <c r="I2504" s="200" t="s">
        <v>53</v>
      </c>
      <c r="J2504" s="61" t="s">
        <v>54</v>
      </c>
    </row>
    <row r="2505" spans="1:10" s="125" customFormat="1" x14ac:dyDescent="0.2">
      <c r="A2505" s="698" t="s">
        <v>5512</v>
      </c>
      <c r="B2505" s="123"/>
      <c r="C2505" s="229" t="s">
        <v>5511</v>
      </c>
      <c r="D2505" s="91" t="s">
        <v>586</v>
      </c>
      <c r="E2505" s="212" t="s">
        <v>221</v>
      </c>
      <c r="F2505" s="85" t="s">
        <v>221</v>
      </c>
      <c r="G2505" s="212" t="s">
        <v>44</v>
      </c>
      <c r="H2505" s="85" t="s">
        <v>45</v>
      </c>
      <c r="I2505" s="212" t="s">
        <v>46</v>
      </c>
      <c r="J2505" s="85" t="s">
        <v>47</v>
      </c>
    </row>
    <row r="2506" spans="1:10" s="125" customFormat="1" x14ac:dyDescent="0.2">
      <c r="A2506" s="393" t="s">
        <v>5513</v>
      </c>
      <c r="B2506" s="80"/>
      <c r="C2506" s="263" t="s">
        <v>5514</v>
      </c>
      <c r="D2506" s="72" t="s">
        <v>586</v>
      </c>
      <c r="E2506" s="200" t="s">
        <v>86</v>
      </c>
      <c r="F2506" s="200" t="s">
        <v>723</v>
      </c>
      <c r="G2506" s="200" t="s">
        <v>44</v>
      </c>
      <c r="H2506" s="108" t="s">
        <v>45</v>
      </c>
      <c r="I2506" s="200" t="s">
        <v>53</v>
      </c>
      <c r="J2506" s="61" t="s">
        <v>54</v>
      </c>
    </row>
    <row r="2507" spans="1:10" s="125" customFormat="1" x14ac:dyDescent="0.2">
      <c r="A2507" s="393" t="s">
        <v>5515</v>
      </c>
      <c r="B2507" s="80"/>
      <c r="C2507" s="263" t="s">
        <v>5516</v>
      </c>
      <c r="D2507" s="72" t="s">
        <v>586</v>
      </c>
      <c r="E2507" s="200" t="s">
        <v>221</v>
      </c>
      <c r="F2507" s="61" t="s">
        <v>215</v>
      </c>
      <c r="G2507" s="61" t="s">
        <v>44</v>
      </c>
      <c r="H2507" s="108" t="s">
        <v>45</v>
      </c>
      <c r="I2507" s="61" t="s">
        <v>53</v>
      </c>
      <c r="J2507" s="61" t="s">
        <v>54</v>
      </c>
    </row>
    <row r="2508" spans="1:10" s="278" customFormat="1" x14ac:dyDescent="0.2">
      <c r="A2508" s="698" t="s">
        <v>5517</v>
      </c>
      <c r="B2508" s="123"/>
      <c r="C2508" s="229" t="s">
        <v>5516</v>
      </c>
      <c r="D2508" s="91" t="s">
        <v>586</v>
      </c>
      <c r="E2508" s="212" t="s">
        <v>221</v>
      </c>
      <c r="F2508" s="212" t="s">
        <v>221</v>
      </c>
      <c r="G2508" s="212" t="s">
        <v>44</v>
      </c>
      <c r="H2508" s="85" t="s">
        <v>45</v>
      </c>
      <c r="I2508" s="212" t="s">
        <v>46</v>
      </c>
      <c r="J2508" s="85" t="s">
        <v>47</v>
      </c>
    </row>
    <row r="2509" spans="1:10" s="125" customFormat="1" x14ac:dyDescent="0.2">
      <c r="A2509" s="972" t="s">
        <v>5518</v>
      </c>
      <c r="B2509" s="224"/>
      <c r="C2509" s="588" t="s">
        <v>5519</v>
      </c>
      <c r="D2509" s="197" t="s">
        <v>586</v>
      </c>
      <c r="E2509" s="316" t="s">
        <v>96</v>
      </c>
      <c r="F2509" s="196" t="s">
        <v>96</v>
      </c>
      <c r="G2509" s="316" t="s">
        <v>44</v>
      </c>
      <c r="H2509" s="238" t="s">
        <v>45</v>
      </c>
      <c r="I2509" s="316" t="s">
        <v>46</v>
      </c>
      <c r="J2509" s="196" t="s">
        <v>47</v>
      </c>
    </row>
    <row r="2510" spans="1:10" s="125" customFormat="1" x14ac:dyDescent="0.2">
      <c r="A2510" s="935" t="s">
        <v>5520</v>
      </c>
      <c r="B2510" s="224"/>
      <c r="C2510" s="943" t="s">
        <v>5521</v>
      </c>
      <c r="D2510" s="262" t="s">
        <v>586</v>
      </c>
      <c r="E2510" s="316" t="s">
        <v>646</v>
      </c>
      <c r="F2510" s="196" t="s">
        <v>646</v>
      </c>
      <c r="G2510" s="316" t="s">
        <v>44</v>
      </c>
      <c r="H2510" s="238" t="s">
        <v>45</v>
      </c>
      <c r="I2510" s="196" t="s">
        <v>46</v>
      </c>
      <c r="J2510" s="196" t="s">
        <v>47</v>
      </c>
    </row>
    <row r="2511" spans="1:10" s="125" customFormat="1" x14ac:dyDescent="0.2">
      <c r="A2511" s="614" t="s">
        <v>5522</v>
      </c>
      <c r="B2511" s="230"/>
      <c r="C2511" s="554" t="s">
        <v>5523</v>
      </c>
      <c r="D2511" s="158" t="s">
        <v>586</v>
      </c>
      <c r="E2511" s="195" t="s">
        <v>442</v>
      </c>
      <c r="F2511" s="157" t="s">
        <v>442</v>
      </c>
      <c r="G2511" s="195" t="s">
        <v>44</v>
      </c>
      <c r="H2511" s="157" t="s">
        <v>45</v>
      </c>
      <c r="I2511" s="195" t="s">
        <v>46</v>
      </c>
      <c r="J2511" s="157" t="s">
        <v>47</v>
      </c>
    </row>
    <row r="2512" spans="1:10" s="125" customFormat="1" x14ac:dyDescent="0.2">
      <c r="A2512" s="744" t="s">
        <v>4615</v>
      </c>
      <c r="B2512" s="165"/>
      <c r="C2512" s="554" t="s">
        <v>5524</v>
      </c>
      <c r="D2512" s="158" t="s">
        <v>586</v>
      </c>
      <c r="E2512" s="195" t="s">
        <v>442</v>
      </c>
      <c r="F2512" s="157" t="s">
        <v>442</v>
      </c>
      <c r="G2512" s="195" t="s">
        <v>92</v>
      </c>
      <c r="H2512" s="157" t="s">
        <v>45</v>
      </c>
      <c r="I2512" s="195" t="s">
        <v>46</v>
      </c>
      <c r="J2512" s="157" t="s">
        <v>47</v>
      </c>
    </row>
    <row r="2513" spans="1:10" s="125" customFormat="1" x14ac:dyDescent="0.2">
      <c r="A2513" s="614" t="s">
        <v>5525</v>
      </c>
      <c r="B2513" s="80"/>
      <c r="C2513" s="614" t="s">
        <v>5526</v>
      </c>
      <c r="D2513" s="158" t="s">
        <v>586</v>
      </c>
      <c r="E2513" s="195" t="s">
        <v>3625</v>
      </c>
      <c r="F2513" s="195" t="s">
        <v>3625</v>
      </c>
      <c r="G2513" s="922" t="s">
        <v>92</v>
      </c>
      <c r="H2513" s="157" t="s">
        <v>45</v>
      </c>
      <c r="I2513" s="195" t="s">
        <v>46</v>
      </c>
      <c r="J2513" s="157" t="s">
        <v>47</v>
      </c>
    </row>
    <row r="2514" spans="1:10" s="278" customFormat="1" x14ac:dyDescent="0.2">
      <c r="A2514" s="614" t="s">
        <v>5525</v>
      </c>
      <c r="B2514" s="80"/>
      <c r="C2514" s="554" t="s">
        <v>5526</v>
      </c>
      <c r="D2514" s="158" t="s">
        <v>586</v>
      </c>
      <c r="E2514" s="195" t="s">
        <v>3625</v>
      </c>
      <c r="F2514" s="157" t="s">
        <v>3625</v>
      </c>
      <c r="G2514" s="195" t="s">
        <v>44</v>
      </c>
      <c r="H2514" s="157" t="s">
        <v>45</v>
      </c>
      <c r="I2514" s="195" t="s">
        <v>46</v>
      </c>
      <c r="J2514" s="157" t="s">
        <v>47</v>
      </c>
    </row>
    <row r="2515" spans="1:10" s="125" customFormat="1" x14ac:dyDescent="0.2">
      <c r="A2515" s="555" t="s">
        <v>5527</v>
      </c>
      <c r="B2515" s="80"/>
      <c r="C2515" s="263" t="s">
        <v>5528</v>
      </c>
      <c r="D2515" s="72" t="s">
        <v>314</v>
      </c>
      <c r="E2515" s="200" t="s">
        <v>1078</v>
      </c>
      <c r="F2515" s="200" t="s">
        <v>1079</v>
      </c>
      <c r="G2515" s="61" t="s">
        <v>44</v>
      </c>
      <c r="H2515" s="61" t="s">
        <v>45</v>
      </c>
      <c r="I2515" s="61" t="s">
        <v>46</v>
      </c>
      <c r="J2515" s="61"/>
    </row>
    <row r="2516" spans="1:10" s="569" customFormat="1" x14ac:dyDescent="0.2">
      <c r="A2516" s="263" t="s">
        <v>5529</v>
      </c>
      <c r="B2516" s="80"/>
      <c r="C2516" s="263" t="s">
        <v>5530</v>
      </c>
      <c r="D2516" s="72" t="s">
        <v>276</v>
      </c>
      <c r="E2516" s="200" t="s">
        <v>343</v>
      </c>
      <c r="F2516" s="61" t="s">
        <v>913</v>
      </c>
      <c r="G2516" s="200" t="s">
        <v>44</v>
      </c>
      <c r="H2516" s="108" t="s">
        <v>45</v>
      </c>
      <c r="I2516" s="200" t="s">
        <v>53</v>
      </c>
      <c r="J2516" s="61" t="s">
        <v>54</v>
      </c>
    </row>
    <row r="2517" spans="1:10" s="125" customFormat="1" x14ac:dyDescent="0.2">
      <c r="A2517" s="555" t="s">
        <v>5531</v>
      </c>
      <c r="B2517" s="65"/>
      <c r="C2517" s="555" t="s">
        <v>5530</v>
      </c>
      <c r="D2517" s="470" t="s">
        <v>276</v>
      </c>
      <c r="E2517" s="580" t="s">
        <v>343</v>
      </c>
      <c r="F2517" s="387" t="s">
        <v>343</v>
      </c>
      <c r="G2517" s="580" t="s">
        <v>44</v>
      </c>
      <c r="H2517" s="568" t="s">
        <v>45</v>
      </c>
      <c r="I2517" s="580" t="s">
        <v>46</v>
      </c>
      <c r="J2517" s="387" t="s">
        <v>47</v>
      </c>
    </row>
    <row r="2518" spans="1:10" s="125" customFormat="1" x14ac:dyDescent="0.2">
      <c r="A2518" s="937" t="s">
        <v>5532</v>
      </c>
      <c r="B2518" s="80"/>
      <c r="C2518" s="937" t="s">
        <v>5533</v>
      </c>
      <c r="D2518" s="72" t="s">
        <v>680</v>
      </c>
      <c r="E2518" s="200" t="s">
        <v>439</v>
      </c>
      <c r="F2518" s="61" t="s">
        <v>440</v>
      </c>
      <c r="G2518" s="958" t="s">
        <v>44</v>
      </c>
      <c r="H2518" s="108" t="s">
        <v>45</v>
      </c>
      <c r="I2518" s="958" t="s">
        <v>1351</v>
      </c>
      <c r="J2518" s="61" t="s">
        <v>62</v>
      </c>
    </row>
    <row r="2519" spans="1:10" s="125" customFormat="1" x14ac:dyDescent="0.2">
      <c r="A2519" s="937" t="s">
        <v>5534</v>
      </c>
      <c r="B2519" s="80"/>
      <c r="C2519" s="937" t="s">
        <v>5535</v>
      </c>
      <c r="D2519" s="72" t="s">
        <v>680</v>
      </c>
      <c r="E2519" s="200" t="s">
        <v>439</v>
      </c>
      <c r="F2519" s="61" t="s">
        <v>440</v>
      </c>
      <c r="G2519" s="958" t="s">
        <v>44</v>
      </c>
      <c r="H2519" s="108" t="s">
        <v>45</v>
      </c>
      <c r="I2519" s="958" t="s">
        <v>1348</v>
      </c>
      <c r="J2519" s="61" t="s">
        <v>54</v>
      </c>
    </row>
    <row r="2520" spans="1:10" s="125" customFormat="1" x14ac:dyDescent="0.2">
      <c r="A2520" s="937" t="s">
        <v>5536</v>
      </c>
      <c r="B2520" s="80"/>
      <c r="C2520" s="937" t="s">
        <v>5535</v>
      </c>
      <c r="D2520" s="72" t="s">
        <v>680</v>
      </c>
      <c r="E2520" s="200" t="s">
        <v>439</v>
      </c>
      <c r="F2520" s="61" t="s">
        <v>439</v>
      </c>
      <c r="G2520" s="958" t="s">
        <v>44</v>
      </c>
      <c r="H2520" s="108" t="s">
        <v>45</v>
      </c>
      <c r="I2520" s="958" t="s">
        <v>46</v>
      </c>
      <c r="J2520" s="61" t="s">
        <v>47</v>
      </c>
    </row>
    <row r="2521" spans="1:10" s="125" customFormat="1" x14ac:dyDescent="0.2">
      <c r="A2521" s="934" t="s">
        <v>5537</v>
      </c>
      <c r="B2521" s="80"/>
      <c r="C2521" s="934" t="s">
        <v>5538</v>
      </c>
      <c r="D2521" s="72" t="s">
        <v>680</v>
      </c>
      <c r="E2521" s="200" t="s">
        <v>439</v>
      </c>
      <c r="F2521" s="61" t="s">
        <v>439</v>
      </c>
      <c r="G2521" s="316" t="s">
        <v>92</v>
      </c>
      <c r="H2521" s="61" t="s">
        <v>172</v>
      </c>
      <c r="I2521" s="316" t="s">
        <v>173</v>
      </c>
      <c r="J2521" s="196" t="s">
        <v>174</v>
      </c>
    </row>
    <row r="2522" spans="1:10" s="125" customFormat="1" x14ac:dyDescent="0.2">
      <c r="A2522" s="863" t="s">
        <v>5539</v>
      </c>
      <c r="B2522" s="80"/>
      <c r="C2522" s="263" t="s">
        <v>5540</v>
      </c>
      <c r="D2522" s="72" t="s">
        <v>680</v>
      </c>
      <c r="E2522" s="200" t="s">
        <v>439</v>
      </c>
      <c r="F2522" s="200" t="s">
        <v>440</v>
      </c>
      <c r="G2522" s="200" t="s">
        <v>92</v>
      </c>
      <c r="H2522" s="108" t="s">
        <v>45</v>
      </c>
      <c r="I2522" s="200" t="s">
        <v>53</v>
      </c>
      <c r="J2522" s="61" t="s">
        <v>54</v>
      </c>
    </row>
    <row r="2523" spans="1:10" s="125" customFormat="1" x14ac:dyDescent="0.2">
      <c r="A2523" s="863" t="s">
        <v>5541</v>
      </c>
      <c r="B2523" s="80">
        <v>193543</v>
      </c>
      <c r="C2523" s="229" t="s">
        <v>5542</v>
      </c>
      <c r="D2523" s="91" t="s">
        <v>680</v>
      </c>
      <c r="E2523" s="212" t="s">
        <v>439</v>
      </c>
      <c r="F2523" s="85" t="s">
        <v>440</v>
      </c>
      <c r="G2523" s="85" t="s">
        <v>92</v>
      </c>
      <c r="H2523" s="343" t="s">
        <v>45</v>
      </c>
      <c r="I2523" s="85" t="s">
        <v>53</v>
      </c>
      <c r="J2523" s="85" t="s">
        <v>54</v>
      </c>
    </row>
    <row r="2524" spans="1:10" s="766" customFormat="1" x14ac:dyDescent="0.2">
      <c r="A2524" s="658" t="s">
        <v>5543</v>
      </c>
      <c r="B2524" s="80"/>
      <c r="C2524" s="263" t="s">
        <v>5544</v>
      </c>
      <c r="D2524" s="72" t="s">
        <v>680</v>
      </c>
      <c r="E2524" s="200" t="s">
        <v>439</v>
      </c>
      <c r="F2524" s="200"/>
      <c r="G2524" s="200" t="s">
        <v>44</v>
      </c>
      <c r="H2524" s="108" t="s">
        <v>45</v>
      </c>
      <c r="I2524" s="200" t="s">
        <v>46</v>
      </c>
      <c r="J2524" s="61" t="s">
        <v>47</v>
      </c>
    </row>
    <row r="2525" spans="1:10" s="125" customFormat="1" x14ac:dyDescent="0.2">
      <c r="A2525" s="937" t="s">
        <v>5545</v>
      </c>
      <c r="B2525" s="80"/>
      <c r="C2525" s="937" t="s">
        <v>5546</v>
      </c>
      <c r="D2525" s="72" t="s">
        <v>680</v>
      </c>
      <c r="E2525" s="200" t="s">
        <v>439</v>
      </c>
      <c r="F2525" s="61" t="s">
        <v>440</v>
      </c>
      <c r="G2525" s="958" t="s">
        <v>44</v>
      </c>
      <c r="H2525" s="108" t="s">
        <v>45</v>
      </c>
      <c r="I2525" s="958" t="s">
        <v>1348</v>
      </c>
      <c r="J2525" s="61" t="s">
        <v>54</v>
      </c>
    </row>
    <row r="2526" spans="1:10" s="125" customFormat="1" x14ac:dyDescent="0.2">
      <c r="A2526" s="937" t="s">
        <v>5547</v>
      </c>
      <c r="B2526" s="80"/>
      <c r="C2526" s="937" t="s">
        <v>5546</v>
      </c>
      <c r="D2526" s="72" t="s">
        <v>680</v>
      </c>
      <c r="E2526" s="200" t="s">
        <v>439</v>
      </c>
      <c r="F2526" s="61" t="s">
        <v>439</v>
      </c>
      <c r="G2526" s="958" t="s">
        <v>44</v>
      </c>
      <c r="H2526" s="108" t="s">
        <v>45</v>
      </c>
      <c r="I2526" s="958" t="s">
        <v>46</v>
      </c>
      <c r="J2526" s="61" t="s">
        <v>47</v>
      </c>
    </row>
    <row r="2527" spans="1:10" s="342" customFormat="1" x14ac:dyDescent="0.2">
      <c r="A2527" s="937" t="s">
        <v>5548</v>
      </c>
      <c r="B2527" s="80"/>
      <c r="C2527" s="937" t="s">
        <v>5546</v>
      </c>
      <c r="D2527" s="72" t="s">
        <v>680</v>
      </c>
      <c r="E2527" s="200" t="s">
        <v>439</v>
      </c>
      <c r="F2527" s="61" t="s">
        <v>440</v>
      </c>
      <c r="G2527" s="306" t="s">
        <v>44</v>
      </c>
      <c r="H2527" s="108" t="s">
        <v>45</v>
      </c>
      <c r="I2527" s="306" t="s">
        <v>1351</v>
      </c>
      <c r="J2527" s="61" t="s">
        <v>62</v>
      </c>
    </row>
    <row r="2528" spans="1:10" s="125" customFormat="1" x14ac:dyDescent="0.2">
      <c r="A2528" s="934" t="s">
        <v>5549</v>
      </c>
      <c r="B2528" s="80"/>
      <c r="C2528" s="934" t="s">
        <v>5550</v>
      </c>
      <c r="D2528" s="72" t="s">
        <v>680</v>
      </c>
      <c r="E2528" s="200" t="s">
        <v>439</v>
      </c>
      <c r="F2528" s="61" t="s">
        <v>439</v>
      </c>
      <c r="G2528" s="316" t="s">
        <v>92</v>
      </c>
      <c r="H2528" s="61" t="s">
        <v>172</v>
      </c>
      <c r="I2528" s="316" t="s">
        <v>173</v>
      </c>
      <c r="J2528" s="196" t="s">
        <v>174</v>
      </c>
    </row>
    <row r="2529" spans="1:10" s="125" customFormat="1" x14ac:dyDescent="0.2">
      <c r="A2529" s="863" t="s">
        <v>5551</v>
      </c>
      <c r="B2529" s="80">
        <v>188261</v>
      </c>
      <c r="C2529" s="229" t="s">
        <v>5552</v>
      </c>
      <c r="D2529" s="91" t="s">
        <v>680</v>
      </c>
      <c r="E2529" s="212" t="s">
        <v>439</v>
      </c>
      <c r="F2529" s="85" t="s">
        <v>440</v>
      </c>
      <c r="G2529" s="212" t="s">
        <v>92</v>
      </c>
      <c r="H2529" s="343" t="s">
        <v>45</v>
      </c>
      <c r="I2529" s="212" t="s">
        <v>53</v>
      </c>
      <c r="J2529" s="85" t="s">
        <v>54</v>
      </c>
    </row>
    <row r="2530" spans="1:10" s="766" customFormat="1" x14ac:dyDescent="0.2">
      <c r="A2530" s="96" t="s">
        <v>5553</v>
      </c>
      <c r="B2530" s="80" t="s">
        <v>5554</v>
      </c>
      <c r="C2530" s="96" t="s">
        <v>5555</v>
      </c>
      <c r="D2530" s="91" t="s">
        <v>1511</v>
      </c>
      <c r="E2530" s="212" t="s">
        <v>617</v>
      </c>
      <c r="F2530" s="85" t="s">
        <v>530</v>
      </c>
      <c r="G2530" s="212" t="s">
        <v>44</v>
      </c>
      <c r="H2530" s="472" t="s">
        <v>914</v>
      </c>
      <c r="I2530" s="212" t="s">
        <v>53</v>
      </c>
      <c r="J2530" s="85" t="s">
        <v>54</v>
      </c>
    </row>
    <row r="2531" spans="1:10" s="128" customFormat="1" x14ac:dyDescent="0.2">
      <c r="A2531" s="68" t="s">
        <v>5556</v>
      </c>
      <c r="B2531" s="80" t="s">
        <v>5557</v>
      </c>
      <c r="C2531" s="96" t="s">
        <v>5555</v>
      </c>
      <c r="D2531" s="551" t="s">
        <v>1511</v>
      </c>
      <c r="E2531" s="212" t="s">
        <v>617</v>
      </c>
      <c r="F2531" s="85" t="s">
        <v>530</v>
      </c>
      <c r="G2531" s="212" t="s">
        <v>44</v>
      </c>
      <c r="H2531" s="58" t="s">
        <v>45</v>
      </c>
      <c r="I2531" s="212" t="s">
        <v>53</v>
      </c>
      <c r="J2531" s="85" t="s">
        <v>54</v>
      </c>
    </row>
    <row r="2532" spans="1:10" s="128" customFormat="1" x14ac:dyDescent="0.2">
      <c r="A2532" s="938" t="s">
        <v>5558</v>
      </c>
      <c r="B2532" s="123"/>
      <c r="C2532" s="938" t="s">
        <v>5559</v>
      </c>
      <c r="D2532" s="91" t="s">
        <v>1511</v>
      </c>
      <c r="E2532" s="959" t="s">
        <v>529</v>
      </c>
      <c r="F2532" s="85" t="s">
        <v>439</v>
      </c>
      <c r="G2532" s="959" t="s">
        <v>44</v>
      </c>
      <c r="H2532" s="343" t="s">
        <v>45</v>
      </c>
      <c r="I2532" s="959" t="s">
        <v>46</v>
      </c>
      <c r="J2532" s="85" t="s">
        <v>47</v>
      </c>
    </row>
    <row r="2533" spans="1:10" s="278" customFormat="1" x14ac:dyDescent="0.2">
      <c r="A2533" s="937" t="s">
        <v>5560</v>
      </c>
      <c r="B2533" s="80"/>
      <c r="C2533" s="937" t="s">
        <v>5559</v>
      </c>
      <c r="D2533" s="72" t="s">
        <v>1511</v>
      </c>
      <c r="E2533" s="958" t="s">
        <v>529</v>
      </c>
      <c r="F2533" s="61" t="s">
        <v>440</v>
      </c>
      <c r="G2533" s="958" t="s">
        <v>44</v>
      </c>
      <c r="H2533" s="108" t="s">
        <v>45</v>
      </c>
      <c r="I2533" s="958" t="s">
        <v>1348</v>
      </c>
      <c r="J2533" s="61" t="s">
        <v>54</v>
      </c>
    </row>
    <row r="2534" spans="1:10" s="125" customFormat="1" x14ac:dyDescent="0.2">
      <c r="A2534" s="937" t="s">
        <v>5561</v>
      </c>
      <c r="B2534" s="80"/>
      <c r="C2534" s="937" t="s">
        <v>5559</v>
      </c>
      <c r="D2534" s="72" t="s">
        <v>1511</v>
      </c>
      <c r="E2534" s="958" t="s">
        <v>529</v>
      </c>
      <c r="F2534" s="61" t="s">
        <v>439</v>
      </c>
      <c r="G2534" s="958" t="s">
        <v>44</v>
      </c>
      <c r="H2534" s="108" t="s">
        <v>45</v>
      </c>
      <c r="I2534" s="958" t="s">
        <v>46</v>
      </c>
      <c r="J2534" s="61" t="s">
        <v>47</v>
      </c>
    </row>
    <row r="2535" spans="1:10" s="680" customFormat="1" x14ac:dyDescent="0.2">
      <c r="A2535" s="937" t="s">
        <v>5562</v>
      </c>
      <c r="B2535" s="80"/>
      <c r="C2535" s="937" t="s">
        <v>5559</v>
      </c>
      <c r="D2535" s="72" t="s">
        <v>1511</v>
      </c>
      <c r="E2535" s="958" t="s">
        <v>529</v>
      </c>
      <c r="F2535" s="61" t="s">
        <v>440</v>
      </c>
      <c r="G2535" s="958" t="s">
        <v>44</v>
      </c>
      <c r="H2535" s="108" t="s">
        <v>45</v>
      </c>
      <c r="I2535" s="958" t="s">
        <v>1351</v>
      </c>
      <c r="J2535" s="61" t="s">
        <v>62</v>
      </c>
    </row>
    <row r="2536" spans="1:10" s="128" customFormat="1" x14ac:dyDescent="0.2">
      <c r="A2536" s="934" t="s">
        <v>5563</v>
      </c>
      <c r="B2536" s="80"/>
      <c r="C2536" s="934" t="s">
        <v>5564</v>
      </c>
      <c r="D2536" s="72" t="s">
        <v>1511</v>
      </c>
      <c r="E2536" s="945" t="s">
        <v>529</v>
      </c>
      <c r="F2536" s="61" t="s">
        <v>439</v>
      </c>
      <c r="G2536" s="316" t="s">
        <v>92</v>
      </c>
      <c r="H2536" s="61" t="s">
        <v>172</v>
      </c>
      <c r="I2536" s="316" t="s">
        <v>173</v>
      </c>
      <c r="J2536" s="196" t="s">
        <v>174</v>
      </c>
    </row>
    <row r="2537" spans="1:10" s="125" customFormat="1" x14ac:dyDescent="0.2">
      <c r="A2537" s="938" t="s">
        <v>5565</v>
      </c>
      <c r="B2537" s="80"/>
      <c r="C2537" s="938" t="s">
        <v>5566</v>
      </c>
      <c r="D2537" s="91" t="s">
        <v>1511</v>
      </c>
      <c r="E2537" s="959" t="s">
        <v>1047</v>
      </c>
      <c r="F2537" s="85" t="s">
        <v>1047</v>
      </c>
      <c r="G2537" s="959" t="s">
        <v>44</v>
      </c>
      <c r="H2537" s="343" t="s">
        <v>45</v>
      </c>
      <c r="I2537" s="959" t="s">
        <v>46</v>
      </c>
      <c r="J2537" s="85" t="s">
        <v>47</v>
      </c>
    </row>
    <row r="2538" spans="1:10" s="128" customFormat="1" x14ac:dyDescent="0.2">
      <c r="A2538" s="865" t="s">
        <v>5567</v>
      </c>
      <c r="B2538" s="67"/>
      <c r="C2538" s="346" t="s">
        <v>5568</v>
      </c>
      <c r="D2538" s="71" t="s">
        <v>326</v>
      </c>
      <c r="E2538" s="79" t="s">
        <v>125</v>
      </c>
      <c r="F2538" s="58" t="s">
        <v>1303</v>
      </c>
      <c r="G2538" s="79" t="s">
        <v>44</v>
      </c>
      <c r="H2538" s="58" t="s">
        <v>45</v>
      </c>
      <c r="I2538" s="79" t="s">
        <v>67</v>
      </c>
      <c r="J2538" s="58" t="s">
        <v>68</v>
      </c>
    </row>
    <row r="2539" spans="1:10" s="128" customFormat="1" x14ac:dyDescent="0.2">
      <c r="A2539" s="865" t="s">
        <v>5569</v>
      </c>
      <c r="B2539" s="67"/>
      <c r="C2539" s="346" t="s">
        <v>5568</v>
      </c>
      <c r="D2539" s="71" t="s">
        <v>326</v>
      </c>
      <c r="E2539" s="79" t="s">
        <v>125</v>
      </c>
      <c r="F2539" s="58" t="s">
        <v>125</v>
      </c>
      <c r="G2539" s="79" t="s">
        <v>44</v>
      </c>
      <c r="H2539" s="58" t="s">
        <v>45</v>
      </c>
      <c r="I2539" s="79" t="s">
        <v>46</v>
      </c>
      <c r="J2539" s="58" t="s">
        <v>47</v>
      </c>
    </row>
    <row r="2540" spans="1:10" s="128" customFormat="1" x14ac:dyDescent="0.2">
      <c r="A2540" s="865" t="s">
        <v>5570</v>
      </c>
      <c r="B2540" s="67"/>
      <c r="C2540" s="346" t="s">
        <v>5568</v>
      </c>
      <c r="D2540" s="71" t="s">
        <v>326</v>
      </c>
      <c r="E2540" s="79" t="s">
        <v>125</v>
      </c>
      <c r="F2540" s="58" t="s">
        <v>1303</v>
      </c>
      <c r="G2540" s="79" t="s">
        <v>44</v>
      </c>
      <c r="H2540" s="58" t="s">
        <v>45</v>
      </c>
      <c r="I2540" s="79" t="s">
        <v>67</v>
      </c>
      <c r="J2540" s="58" t="s">
        <v>300</v>
      </c>
    </row>
    <row r="2541" spans="1:10" s="125" customFormat="1" x14ac:dyDescent="0.2">
      <c r="A2541" s="69" t="s">
        <v>5571</v>
      </c>
      <c r="B2541" s="80" t="s">
        <v>5572</v>
      </c>
      <c r="C2541" s="68" t="s">
        <v>5573</v>
      </c>
      <c r="D2541" s="71" t="s">
        <v>350</v>
      </c>
      <c r="E2541" s="622" t="s">
        <v>1412</v>
      </c>
      <c r="F2541" s="62" t="s">
        <v>1412</v>
      </c>
      <c r="G2541" s="79" t="s">
        <v>44</v>
      </c>
      <c r="H2541" s="57" t="s">
        <v>45</v>
      </c>
      <c r="I2541" s="79" t="s">
        <v>46</v>
      </c>
      <c r="J2541" s="85" t="s">
        <v>47</v>
      </c>
    </row>
    <row r="2542" spans="1:10" s="125" customFormat="1" x14ac:dyDescent="0.2">
      <c r="A2542" s="132" t="s">
        <v>5574</v>
      </c>
      <c r="B2542" s="80"/>
      <c r="C2542" s="229" t="s">
        <v>5575</v>
      </c>
      <c r="D2542" s="91" t="s">
        <v>1031</v>
      </c>
      <c r="E2542" s="212" t="s">
        <v>5576</v>
      </c>
      <c r="F2542" s="85"/>
      <c r="G2542" s="79" t="s">
        <v>92</v>
      </c>
      <c r="H2542" s="57" t="s">
        <v>80</v>
      </c>
      <c r="I2542" s="212" t="s">
        <v>140</v>
      </c>
      <c r="J2542" s="85" t="s">
        <v>82</v>
      </c>
    </row>
    <row r="2543" spans="1:10" s="125" customFormat="1" x14ac:dyDescent="0.2">
      <c r="A2543" s="132" t="s">
        <v>5577</v>
      </c>
      <c r="B2543" s="80"/>
      <c r="C2543" s="229" t="s">
        <v>5575</v>
      </c>
      <c r="D2543" s="91" t="s">
        <v>1031</v>
      </c>
      <c r="E2543" s="212" t="s">
        <v>5576</v>
      </c>
      <c r="F2543" s="85"/>
      <c r="G2543" s="79" t="s">
        <v>92</v>
      </c>
      <c r="H2543" s="57" t="s">
        <v>80</v>
      </c>
      <c r="I2543" s="212" t="s">
        <v>140</v>
      </c>
      <c r="J2543" s="85" t="s">
        <v>245</v>
      </c>
    </row>
    <row r="2544" spans="1:10" s="125" customFormat="1" x14ac:dyDescent="0.2">
      <c r="A2544" s="132"/>
      <c r="B2544" s="80"/>
      <c r="C2544" s="229" t="s">
        <v>5575</v>
      </c>
      <c r="D2544" s="91" t="s">
        <v>1031</v>
      </c>
      <c r="E2544" s="212" t="s">
        <v>5578</v>
      </c>
      <c r="F2544" s="699" t="s">
        <v>5579</v>
      </c>
      <c r="G2544" s="79" t="s">
        <v>139</v>
      </c>
      <c r="H2544" s="57" t="s">
        <v>80</v>
      </c>
      <c r="I2544" s="212" t="s">
        <v>140</v>
      </c>
      <c r="J2544" s="85"/>
    </row>
    <row r="2545" spans="1:10" s="569" customFormat="1" x14ac:dyDescent="0.2">
      <c r="A2545" s="658" t="s">
        <v>5580</v>
      </c>
      <c r="B2545" s="80"/>
      <c r="C2545" s="263" t="s">
        <v>5581</v>
      </c>
      <c r="D2545" s="72" t="s">
        <v>276</v>
      </c>
      <c r="E2545" s="200" t="s">
        <v>51</v>
      </c>
      <c r="F2545" s="200"/>
      <c r="G2545" s="200"/>
      <c r="H2545" s="108"/>
      <c r="I2545" s="200"/>
      <c r="J2545" s="61"/>
    </row>
    <row r="2546" spans="1:10" s="125" customFormat="1" x14ac:dyDescent="0.2">
      <c r="A2546" s="132" t="s">
        <v>5582</v>
      </c>
      <c r="B2546" s="65"/>
      <c r="C2546" s="555" t="s">
        <v>5581</v>
      </c>
      <c r="D2546" s="470" t="s">
        <v>276</v>
      </c>
      <c r="E2546" s="580" t="s">
        <v>51</v>
      </c>
      <c r="F2546" s="387" t="s">
        <v>51</v>
      </c>
      <c r="G2546" s="580" t="s">
        <v>44</v>
      </c>
      <c r="H2546" s="568" t="s">
        <v>45</v>
      </c>
      <c r="I2546" s="580" t="s">
        <v>46</v>
      </c>
      <c r="J2546" s="387" t="s">
        <v>47</v>
      </c>
    </row>
    <row r="2547" spans="1:10" s="125" customFormat="1" x14ac:dyDescent="0.2">
      <c r="A2547" s="865" t="s">
        <v>5583</v>
      </c>
      <c r="B2547" s="80"/>
      <c r="C2547" s="346" t="s">
        <v>5584</v>
      </c>
      <c r="D2547" s="71" t="s">
        <v>89</v>
      </c>
      <c r="E2547" s="79" t="s">
        <v>132</v>
      </c>
      <c r="F2547" s="58" t="s">
        <v>133</v>
      </c>
      <c r="G2547" s="79" t="s">
        <v>79</v>
      </c>
      <c r="H2547" s="57" t="s">
        <v>80</v>
      </c>
      <c r="I2547" s="79" t="s">
        <v>140</v>
      </c>
      <c r="J2547" s="58" t="s">
        <v>245</v>
      </c>
    </row>
    <row r="2548" spans="1:10" s="766" customFormat="1" x14ac:dyDescent="0.2">
      <c r="A2548" s="865" t="s">
        <v>5585</v>
      </c>
      <c r="B2548" s="80" t="s">
        <v>5586</v>
      </c>
      <c r="C2548" s="346" t="s">
        <v>5587</v>
      </c>
      <c r="D2548" s="71" t="s">
        <v>485</v>
      </c>
      <c r="E2548" s="79" t="s">
        <v>439</v>
      </c>
      <c r="F2548" s="58" t="s">
        <v>440</v>
      </c>
      <c r="G2548" s="79" t="s">
        <v>44</v>
      </c>
      <c r="H2548" s="57" t="s">
        <v>45</v>
      </c>
      <c r="I2548" s="79" t="s">
        <v>67</v>
      </c>
      <c r="J2548" s="58" t="s">
        <v>57</v>
      </c>
    </row>
    <row r="2549" spans="1:10" s="125" customFormat="1" x14ac:dyDescent="0.2">
      <c r="A2549" s="658" t="s">
        <v>5588</v>
      </c>
      <c r="B2549" s="80" t="s">
        <v>5589</v>
      </c>
      <c r="C2549" s="263" t="s">
        <v>5590</v>
      </c>
      <c r="D2549" s="72" t="s">
        <v>485</v>
      </c>
      <c r="E2549" s="200" t="s">
        <v>823</v>
      </c>
      <c r="F2549" s="61" t="s">
        <v>4580</v>
      </c>
      <c r="G2549" s="200" t="s">
        <v>44</v>
      </c>
      <c r="H2549" s="108" t="s">
        <v>45</v>
      </c>
      <c r="I2549" s="200" t="s">
        <v>53</v>
      </c>
      <c r="J2549" s="61" t="s">
        <v>57</v>
      </c>
    </row>
    <row r="2550" spans="1:10" s="125" customFormat="1" x14ac:dyDescent="0.2">
      <c r="A2550" s="865" t="s">
        <v>5591</v>
      </c>
      <c r="B2550" s="67"/>
      <c r="C2550" s="346" t="s">
        <v>5592</v>
      </c>
      <c r="D2550" s="71" t="s">
        <v>485</v>
      </c>
      <c r="E2550" s="79" t="s">
        <v>1114</v>
      </c>
      <c r="F2550" s="58" t="s">
        <v>1115</v>
      </c>
      <c r="G2550" s="79" t="s">
        <v>44</v>
      </c>
      <c r="H2550" s="57" t="s">
        <v>45</v>
      </c>
      <c r="I2550" s="79" t="s">
        <v>53</v>
      </c>
      <c r="J2550" s="58" t="s">
        <v>54</v>
      </c>
    </row>
    <row r="2551" spans="1:10" s="128" customFormat="1" x14ac:dyDescent="0.2">
      <c r="A2551" s="865" t="s">
        <v>5593</v>
      </c>
      <c r="B2551" s="80"/>
      <c r="C2551" s="346" t="s">
        <v>5594</v>
      </c>
      <c r="D2551" s="71" t="s">
        <v>485</v>
      </c>
      <c r="E2551" s="79" t="s">
        <v>1143</v>
      </c>
      <c r="F2551" s="58" t="s">
        <v>1143</v>
      </c>
      <c r="G2551" s="79" t="s">
        <v>44</v>
      </c>
      <c r="H2551" s="57" t="s">
        <v>45</v>
      </c>
      <c r="I2551" s="79" t="s">
        <v>46</v>
      </c>
      <c r="J2551" s="58" t="s">
        <v>47</v>
      </c>
    </row>
    <row r="2552" spans="1:10" s="125" customFormat="1" x14ac:dyDescent="0.2">
      <c r="A2552" s="865" t="s">
        <v>5595</v>
      </c>
      <c r="B2552" s="80" t="s">
        <v>5596</v>
      </c>
      <c r="C2552" s="346" t="s">
        <v>5597</v>
      </c>
      <c r="D2552" s="71" t="s">
        <v>485</v>
      </c>
      <c r="E2552" s="79" t="s">
        <v>439</v>
      </c>
      <c r="F2552" s="58" t="s">
        <v>440</v>
      </c>
      <c r="G2552" s="79" t="s">
        <v>44</v>
      </c>
      <c r="H2552" s="57" t="s">
        <v>45</v>
      </c>
      <c r="I2552" s="79" t="s">
        <v>67</v>
      </c>
      <c r="J2552" s="58" t="s">
        <v>57</v>
      </c>
    </row>
    <row r="2553" spans="1:10" s="125" customFormat="1" x14ac:dyDescent="0.2">
      <c r="A2553" s="658" t="s">
        <v>5598</v>
      </c>
      <c r="B2553" s="80" t="s">
        <v>5599</v>
      </c>
      <c r="C2553" s="263" t="s">
        <v>5600</v>
      </c>
      <c r="D2553" s="72" t="s">
        <v>485</v>
      </c>
      <c r="E2553" s="200" t="s">
        <v>823</v>
      </c>
      <c r="F2553" s="61" t="s">
        <v>4580</v>
      </c>
      <c r="G2553" s="200" t="s">
        <v>44</v>
      </c>
      <c r="H2553" s="108" t="s">
        <v>45</v>
      </c>
      <c r="I2553" s="200" t="s">
        <v>53</v>
      </c>
      <c r="J2553" s="61" t="s">
        <v>57</v>
      </c>
    </row>
    <row r="2554" spans="1:10" s="128" customFormat="1" x14ac:dyDescent="0.2">
      <c r="A2554" s="863" t="s">
        <v>5601</v>
      </c>
      <c r="B2554" s="123"/>
      <c r="C2554" s="229" t="s">
        <v>5602</v>
      </c>
      <c r="D2554" s="91" t="s">
        <v>485</v>
      </c>
      <c r="E2554" s="212" t="s">
        <v>5603</v>
      </c>
      <c r="F2554" s="212" t="s">
        <v>5603</v>
      </c>
      <c r="G2554" s="212" t="s">
        <v>44</v>
      </c>
      <c r="H2554" s="343" t="s">
        <v>45</v>
      </c>
      <c r="I2554" s="212" t="s">
        <v>46</v>
      </c>
      <c r="J2554" s="85" t="s">
        <v>47</v>
      </c>
    </row>
    <row r="2555" spans="1:10" s="278" customFormat="1" x14ac:dyDescent="0.2">
      <c r="A2555" s="865" t="s">
        <v>5604</v>
      </c>
      <c r="B2555" s="67"/>
      <c r="C2555" s="346" t="s">
        <v>5605</v>
      </c>
      <c r="D2555" s="71" t="s">
        <v>485</v>
      </c>
      <c r="E2555" s="79" t="s">
        <v>1114</v>
      </c>
      <c r="F2555" s="58" t="s">
        <v>1115</v>
      </c>
      <c r="G2555" s="79" t="s">
        <v>44</v>
      </c>
      <c r="H2555" s="57" t="s">
        <v>45</v>
      </c>
      <c r="I2555" s="79" t="s">
        <v>53</v>
      </c>
      <c r="J2555" s="58" t="s">
        <v>54</v>
      </c>
    </row>
    <row r="2556" spans="1:10" s="128" customFormat="1" x14ac:dyDescent="0.2">
      <c r="A2556" s="863" t="s">
        <v>5606</v>
      </c>
      <c r="B2556" s="84"/>
      <c r="C2556" s="263" t="s">
        <v>5607</v>
      </c>
      <c r="D2556" s="91" t="s">
        <v>131</v>
      </c>
      <c r="E2556" s="212" t="s">
        <v>132</v>
      </c>
      <c r="F2556" s="85" t="s">
        <v>133</v>
      </c>
      <c r="G2556" s="79" t="s">
        <v>44</v>
      </c>
      <c r="H2556" s="57" t="s">
        <v>80</v>
      </c>
      <c r="I2556" s="79" t="s">
        <v>134</v>
      </c>
      <c r="J2556" s="85" t="s">
        <v>82</v>
      </c>
    </row>
    <row r="2557" spans="1:10" s="125" customFormat="1" x14ac:dyDescent="0.2">
      <c r="A2557" s="132" t="s">
        <v>5608</v>
      </c>
      <c r="B2557" s="123"/>
      <c r="C2557" s="826" t="s">
        <v>5609</v>
      </c>
      <c r="D2557" s="124" t="s">
        <v>131</v>
      </c>
      <c r="E2557" s="212" t="s">
        <v>1508</v>
      </c>
      <c r="F2557" s="85" t="s">
        <v>4195</v>
      </c>
      <c r="G2557" s="79" t="s">
        <v>44</v>
      </c>
      <c r="H2557" s="57" t="s">
        <v>80</v>
      </c>
      <c r="I2557" s="79" t="s">
        <v>140</v>
      </c>
      <c r="J2557" s="85" t="s">
        <v>82</v>
      </c>
    </row>
    <row r="2558" spans="1:10" s="125" customFormat="1" x14ac:dyDescent="0.2">
      <c r="A2558" s="863" t="s">
        <v>5610</v>
      </c>
      <c r="B2558" s="84"/>
      <c r="C2558" s="820" t="s">
        <v>5611</v>
      </c>
      <c r="D2558" s="124" t="s">
        <v>131</v>
      </c>
      <c r="E2558" s="212" t="s">
        <v>132</v>
      </c>
      <c r="F2558" s="85" t="s">
        <v>133</v>
      </c>
      <c r="G2558" s="79" t="s">
        <v>44</v>
      </c>
      <c r="H2558" s="57" t="s">
        <v>80</v>
      </c>
      <c r="I2558" s="79" t="s">
        <v>134</v>
      </c>
      <c r="J2558" s="85" t="s">
        <v>82</v>
      </c>
    </row>
    <row r="2559" spans="1:10" s="125" customFormat="1" x14ac:dyDescent="0.2">
      <c r="A2559" s="132" t="s">
        <v>5612</v>
      </c>
      <c r="B2559" s="123"/>
      <c r="C2559" s="826" t="s">
        <v>5613</v>
      </c>
      <c r="D2559" s="124" t="s">
        <v>131</v>
      </c>
      <c r="E2559" s="212" t="s">
        <v>1508</v>
      </c>
      <c r="F2559" s="85" t="s">
        <v>4195</v>
      </c>
      <c r="G2559" s="79" t="s">
        <v>44</v>
      </c>
      <c r="H2559" s="57" t="s">
        <v>80</v>
      </c>
      <c r="I2559" s="79" t="s">
        <v>140</v>
      </c>
      <c r="J2559" s="85" t="s">
        <v>82</v>
      </c>
    </row>
    <row r="2560" spans="1:10" s="125" customFormat="1" x14ac:dyDescent="0.2">
      <c r="A2560" s="864" t="s">
        <v>5614</v>
      </c>
      <c r="B2560" s="80" t="s">
        <v>5615</v>
      </c>
      <c r="C2560" s="864" t="s">
        <v>5616</v>
      </c>
      <c r="D2560" s="113" t="s">
        <v>131</v>
      </c>
      <c r="E2560" s="949" t="s">
        <v>5617</v>
      </c>
      <c r="F2560" s="949" t="s">
        <v>5617</v>
      </c>
      <c r="G2560" s="949" t="s">
        <v>44</v>
      </c>
      <c r="H2560" s="117" t="s">
        <v>45</v>
      </c>
      <c r="I2560" s="949" t="s">
        <v>46</v>
      </c>
      <c r="J2560" s="117" t="s">
        <v>47</v>
      </c>
    </row>
    <row r="2561" spans="1:10" s="125" customFormat="1" x14ac:dyDescent="0.2">
      <c r="A2561" s="864" t="s">
        <v>5618</v>
      </c>
      <c r="B2561" s="80" t="s">
        <v>5619</v>
      </c>
      <c r="C2561" s="864" t="s">
        <v>5620</v>
      </c>
      <c r="D2561" s="113" t="s">
        <v>131</v>
      </c>
      <c r="E2561" s="949" t="s">
        <v>5621</v>
      </c>
      <c r="F2561" s="117" t="s">
        <v>5621</v>
      </c>
      <c r="G2561" s="949" t="s">
        <v>44</v>
      </c>
      <c r="H2561" s="117" t="s">
        <v>45</v>
      </c>
      <c r="I2561" s="949" t="s">
        <v>46</v>
      </c>
      <c r="J2561" s="117" t="s">
        <v>47</v>
      </c>
    </row>
    <row r="2562" spans="1:10" s="125" customFormat="1" x14ac:dyDescent="0.2">
      <c r="A2562" s="864" t="s">
        <v>5622</v>
      </c>
      <c r="B2562" s="80" t="s">
        <v>5623</v>
      </c>
      <c r="C2562" s="864" t="s">
        <v>5624</v>
      </c>
      <c r="D2562" s="113" t="s">
        <v>131</v>
      </c>
      <c r="E2562" s="949" t="s">
        <v>5625</v>
      </c>
      <c r="F2562" s="117" t="s">
        <v>5625</v>
      </c>
      <c r="G2562" s="949" t="s">
        <v>44</v>
      </c>
      <c r="H2562" s="558" t="s">
        <v>45</v>
      </c>
      <c r="I2562" s="949" t="s">
        <v>46</v>
      </c>
      <c r="J2562" s="117" t="s">
        <v>47</v>
      </c>
    </row>
    <row r="2563" spans="1:10" s="125" customFormat="1" x14ac:dyDescent="0.2">
      <c r="A2563" s="864" t="s">
        <v>5626</v>
      </c>
      <c r="B2563" s="80" t="s">
        <v>5627</v>
      </c>
      <c r="C2563" s="864" t="s">
        <v>5628</v>
      </c>
      <c r="D2563" s="113" t="s">
        <v>131</v>
      </c>
      <c r="E2563" s="949" t="s">
        <v>5629</v>
      </c>
      <c r="F2563" s="117" t="s">
        <v>5629</v>
      </c>
      <c r="G2563" s="949" t="s">
        <v>44</v>
      </c>
      <c r="H2563" s="117" t="s">
        <v>45</v>
      </c>
      <c r="I2563" s="949" t="s">
        <v>46</v>
      </c>
      <c r="J2563" s="117" t="s">
        <v>47</v>
      </c>
    </row>
    <row r="2564" spans="1:10" s="125" customFormat="1" x14ac:dyDescent="0.2">
      <c r="A2564" s="864" t="s">
        <v>5630</v>
      </c>
      <c r="B2564" s="648" t="s">
        <v>5631</v>
      </c>
      <c r="C2564" s="864" t="s">
        <v>5632</v>
      </c>
      <c r="D2564" s="116" t="s">
        <v>131</v>
      </c>
      <c r="E2564" s="129" t="s">
        <v>5633</v>
      </c>
      <c r="F2564" s="129" t="s">
        <v>5633</v>
      </c>
      <c r="G2564" s="129" t="s">
        <v>44</v>
      </c>
      <c r="H2564" s="459" t="s">
        <v>45</v>
      </c>
      <c r="I2564" s="129" t="s">
        <v>46</v>
      </c>
      <c r="J2564" s="111" t="s">
        <v>47</v>
      </c>
    </row>
    <row r="2565" spans="1:10" s="125" customFormat="1" x14ac:dyDescent="0.2">
      <c r="A2565" s="864" t="s">
        <v>5634</v>
      </c>
      <c r="B2565" s="648" t="s">
        <v>5635</v>
      </c>
      <c r="C2565" s="864" t="s">
        <v>5636</v>
      </c>
      <c r="D2565" s="116" t="s">
        <v>131</v>
      </c>
      <c r="E2565" s="129" t="s">
        <v>5637</v>
      </c>
      <c r="F2565" s="129" t="s">
        <v>5637</v>
      </c>
      <c r="G2565" s="129" t="s">
        <v>44</v>
      </c>
      <c r="H2565" s="111" t="s">
        <v>45</v>
      </c>
      <c r="I2565" s="129" t="s">
        <v>46</v>
      </c>
      <c r="J2565" s="111" t="s">
        <v>47</v>
      </c>
    </row>
    <row r="2566" spans="1:10" s="125" customFormat="1" x14ac:dyDescent="0.2">
      <c r="A2566" s="115" t="s">
        <v>5638</v>
      </c>
      <c r="B2566" s="114" t="s">
        <v>5639</v>
      </c>
      <c r="C2566" s="864" t="s">
        <v>5640</v>
      </c>
      <c r="D2566" s="113" t="s">
        <v>131</v>
      </c>
      <c r="E2566" s="949" t="s">
        <v>151</v>
      </c>
      <c r="F2566" s="949" t="s">
        <v>151</v>
      </c>
      <c r="G2566" s="949" t="s">
        <v>44</v>
      </c>
      <c r="H2566" s="117" t="s">
        <v>45</v>
      </c>
      <c r="I2566" s="949" t="s">
        <v>46</v>
      </c>
      <c r="J2566" s="117" t="s">
        <v>47</v>
      </c>
    </row>
    <row r="2567" spans="1:10" s="128" customFormat="1" x14ac:dyDescent="0.2">
      <c r="A2567" s="864" t="s">
        <v>5641</v>
      </c>
      <c r="B2567" s="114" t="s">
        <v>5642</v>
      </c>
      <c r="C2567" s="864" t="s">
        <v>5643</v>
      </c>
      <c r="D2567" s="116" t="s">
        <v>131</v>
      </c>
      <c r="E2567" s="129" t="s">
        <v>151</v>
      </c>
      <c r="F2567" s="111" t="s">
        <v>151</v>
      </c>
      <c r="G2567" s="129" t="s">
        <v>44</v>
      </c>
      <c r="H2567" s="111" t="s">
        <v>45</v>
      </c>
      <c r="I2567" s="129" t="s">
        <v>46</v>
      </c>
      <c r="J2567" s="111" t="s">
        <v>47</v>
      </c>
    </row>
    <row r="2568" spans="1:10" s="125" customFormat="1" x14ac:dyDescent="0.2">
      <c r="A2568" s="115" t="s">
        <v>5644</v>
      </c>
      <c r="B2568" s="114"/>
      <c r="C2568" s="864" t="s">
        <v>5645</v>
      </c>
      <c r="D2568" s="113" t="s">
        <v>131</v>
      </c>
      <c r="E2568" s="949" t="s">
        <v>151</v>
      </c>
      <c r="F2568" s="117" t="s">
        <v>151</v>
      </c>
      <c r="G2568" s="949" t="s">
        <v>44</v>
      </c>
      <c r="H2568" s="117" t="s">
        <v>45</v>
      </c>
      <c r="I2568" s="949" t="s">
        <v>46</v>
      </c>
      <c r="J2568" s="117" t="s">
        <v>47</v>
      </c>
    </row>
    <row r="2569" spans="1:10" s="125" customFormat="1" x14ac:dyDescent="0.2">
      <c r="A2569" s="864" t="s">
        <v>5646</v>
      </c>
      <c r="B2569" s="114"/>
      <c r="C2569" s="864" t="s">
        <v>5647</v>
      </c>
      <c r="D2569" s="116" t="s">
        <v>131</v>
      </c>
      <c r="E2569" s="129" t="s">
        <v>151</v>
      </c>
      <c r="F2569" s="111" t="s">
        <v>151</v>
      </c>
      <c r="G2569" s="129" t="s">
        <v>44</v>
      </c>
      <c r="H2569" s="111" t="s">
        <v>45</v>
      </c>
      <c r="I2569" s="129" t="s">
        <v>46</v>
      </c>
      <c r="J2569" s="111" t="s">
        <v>47</v>
      </c>
    </row>
    <row r="2570" spans="1:10" s="125" customFormat="1" x14ac:dyDescent="0.2">
      <c r="A2570" s="864" t="s">
        <v>5648</v>
      </c>
      <c r="B2570" s="114"/>
      <c r="C2570" s="864" t="s">
        <v>5649</v>
      </c>
      <c r="D2570" s="116" t="s">
        <v>131</v>
      </c>
      <c r="E2570" s="129" t="s">
        <v>154</v>
      </c>
      <c r="F2570" s="129" t="s">
        <v>155</v>
      </c>
      <c r="G2570" s="129" t="s">
        <v>44</v>
      </c>
      <c r="H2570" s="111" t="s">
        <v>45</v>
      </c>
      <c r="I2570" s="129" t="s">
        <v>67</v>
      </c>
      <c r="J2570" s="111" t="s">
        <v>68</v>
      </c>
    </row>
    <row r="2571" spans="1:10" s="278" customFormat="1" x14ac:dyDescent="0.2">
      <c r="A2571" s="864" t="s">
        <v>5650</v>
      </c>
      <c r="B2571" s="114"/>
      <c r="C2571" s="864" t="s">
        <v>5649</v>
      </c>
      <c r="D2571" s="116" t="s">
        <v>131</v>
      </c>
      <c r="E2571" s="129" t="s">
        <v>154</v>
      </c>
      <c r="F2571" s="129" t="s">
        <v>154</v>
      </c>
      <c r="G2571" s="129" t="s">
        <v>44</v>
      </c>
      <c r="H2571" s="111" t="s">
        <v>45</v>
      </c>
      <c r="I2571" s="129" t="s">
        <v>46</v>
      </c>
      <c r="J2571" s="111" t="s">
        <v>47</v>
      </c>
    </row>
    <row r="2572" spans="1:10" s="125" customFormat="1" x14ac:dyDescent="0.2">
      <c r="A2572" s="658" t="s">
        <v>5651</v>
      </c>
      <c r="B2572" s="66"/>
      <c r="C2572" s="820" t="s">
        <v>5652</v>
      </c>
      <c r="D2572" s="127" t="s">
        <v>131</v>
      </c>
      <c r="E2572" s="782" t="s">
        <v>160</v>
      </c>
      <c r="F2572" s="782" t="s">
        <v>5653</v>
      </c>
      <c r="G2572" s="782" t="s">
        <v>44</v>
      </c>
      <c r="H2572" s="121" t="s">
        <v>45</v>
      </c>
      <c r="I2572" s="200" t="s">
        <v>67</v>
      </c>
      <c r="J2572" s="61" t="s">
        <v>68</v>
      </c>
    </row>
    <row r="2573" spans="1:10" s="128" customFormat="1" x14ac:dyDescent="0.2">
      <c r="A2573" s="864" t="s">
        <v>5654</v>
      </c>
      <c r="B2573" s="114" t="s">
        <v>5655</v>
      </c>
      <c r="C2573" s="864" t="s">
        <v>5652</v>
      </c>
      <c r="D2573" s="116" t="s">
        <v>131</v>
      </c>
      <c r="E2573" s="129" t="s">
        <v>160</v>
      </c>
      <c r="F2573" s="111" t="s">
        <v>160</v>
      </c>
      <c r="G2573" s="129" t="s">
        <v>44</v>
      </c>
      <c r="H2573" s="111" t="s">
        <v>45</v>
      </c>
      <c r="I2573" s="129" t="s">
        <v>46</v>
      </c>
      <c r="J2573" s="111" t="s">
        <v>47</v>
      </c>
    </row>
    <row r="2574" spans="1:10" s="125" customFormat="1" x14ac:dyDescent="0.2">
      <c r="A2574" s="68" t="s">
        <v>5656</v>
      </c>
      <c r="B2574" s="64"/>
      <c r="C2574" s="940" t="s">
        <v>159</v>
      </c>
      <c r="D2574" s="83" t="s">
        <v>131</v>
      </c>
      <c r="E2574" s="129" t="s">
        <v>160</v>
      </c>
      <c r="F2574" s="111" t="s">
        <v>5653</v>
      </c>
      <c r="G2574" s="129" t="s">
        <v>44</v>
      </c>
      <c r="H2574" s="111" t="s">
        <v>45</v>
      </c>
      <c r="I2574" s="79" t="s">
        <v>67</v>
      </c>
      <c r="J2574" s="58" t="s">
        <v>68</v>
      </c>
    </row>
    <row r="2575" spans="1:10" s="125" customFormat="1" x14ac:dyDescent="0.2">
      <c r="A2575" s="864" t="s">
        <v>5657</v>
      </c>
      <c r="B2575" s="114"/>
      <c r="C2575" s="864" t="s">
        <v>5658</v>
      </c>
      <c r="D2575" s="116" t="s">
        <v>131</v>
      </c>
      <c r="E2575" s="129" t="s">
        <v>154</v>
      </c>
      <c r="F2575" s="111" t="s">
        <v>155</v>
      </c>
      <c r="G2575" s="129" t="s">
        <v>44</v>
      </c>
      <c r="H2575" s="111" t="s">
        <v>45</v>
      </c>
      <c r="I2575" s="129" t="s">
        <v>67</v>
      </c>
      <c r="J2575" s="111" t="s">
        <v>68</v>
      </c>
    </row>
    <row r="2576" spans="1:10" s="125" customFormat="1" x14ac:dyDescent="0.2">
      <c r="A2576" s="864" t="s">
        <v>5659</v>
      </c>
      <c r="B2576" s="114"/>
      <c r="C2576" s="864" t="s">
        <v>5658</v>
      </c>
      <c r="D2576" s="116" t="s">
        <v>131</v>
      </c>
      <c r="E2576" s="129" t="s">
        <v>154</v>
      </c>
      <c r="F2576" s="111" t="s">
        <v>154</v>
      </c>
      <c r="G2576" s="129" t="s">
        <v>44</v>
      </c>
      <c r="H2576" s="111" t="s">
        <v>45</v>
      </c>
      <c r="I2576" s="129" t="s">
        <v>46</v>
      </c>
      <c r="J2576" s="111" t="s">
        <v>47</v>
      </c>
    </row>
    <row r="2577" spans="1:10" s="125" customFormat="1" x14ac:dyDescent="0.2">
      <c r="A2577" s="863" t="s">
        <v>5660</v>
      </c>
      <c r="B2577" s="84"/>
      <c r="C2577" s="821" t="s">
        <v>5661</v>
      </c>
      <c r="D2577" s="124" t="s">
        <v>131</v>
      </c>
      <c r="E2577" s="917" t="s">
        <v>160</v>
      </c>
      <c r="F2577" s="135" t="s">
        <v>5653</v>
      </c>
      <c r="G2577" s="917" t="s">
        <v>44</v>
      </c>
      <c r="H2577" s="135" t="s">
        <v>45</v>
      </c>
      <c r="I2577" s="212" t="s">
        <v>67</v>
      </c>
      <c r="J2577" s="85" t="s">
        <v>68</v>
      </c>
    </row>
    <row r="2578" spans="1:10" s="569" customFormat="1" x14ac:dyDescent="0.2">
      <c r="A2578" s="864" t="s">
        <v>5662</v>
      </c>
      <c r="B2578" s="114" t="s">
        <v>5663</v>
      </c>
      <c r="C2578" s="864" t="s">
        <v>5661</v>
      </c>
      <c r="D2578" s="116" t="s">
        <v>131</v>
      </c>
      <c r="E2578" s="129" t="s">
        <v>160</v>
      </c>
      <c r="F2578" s="111" t="s">
        <v>160</v>
      </c>
      <c r="G2578" s="129" t="s">
        <v>44</v>
      </c>
      <c r="H2578" s="111" t="s">
        <v>45</v>
      </c>
      <c r="I2578" s="129" t="s">
        <v>46</v>
      </c>
      <c r="J2578" s="111" t="s">
        <v>47</v>
      </c>
    </row>
    <row r="2579" spans="1:10" s="125" customFormat="1" x14ac:dyDescent="0.2">
      <c r="A2579" s="115" t="s">
        <v>5664</v>
      </c>
      <c r="B2579" s="114" t="s">
        <v>5665</v>
      </c>
      <c r="C2579" s="864" t="s">
        <v>5666</v>
      </c>
      <c r="D2579" s="113" t="s">
        <v>131</v>
      </c>
      <c r="E2579" s="949" t="s">
        <v>151</v>
      </c>
      <c r="F2579" s="117" t="s">
        <v>151</v>
      </c>
      <c r="G2579" s="949" t="s">
        <v>44</v>
      </c>
      <c r="H2579" s="117" t="s">
        <v>45</v>
      </c>
      <c r="I2579" s="949" t="s">
        <v>46</v>
      </c>
      <c r="J2579" s="117" t="s">
        <v>47</v>
      </c>
    </row>
    <row r="2580" spans="1:10" s="125" customFormat="1" x14ac:dyDescent="0.2">
      <c r="A2580" s="864" t="s">
        <v>5667</v>
      </c>
      <c r="B2580" s="114"/>
      <c r="C2580" s="864" t="s">
        <v>5668</v>
      </c>
      <c r="D2580" s="116" t="s">
        <v>131</v>
      </c>
      <c r="E2580" s="129" t="s">
        <v>160</v>
      </c>
      <c r="F2580" s="111" t="s">
        <v>160</v>
      </c>
      <c r="G2580" s="129" t="s">
        <v>44</v>
      </c>
      <c r="H2580" s="111" t="s">
        <v>45</v>
      </c>
      <c r="I2580" s="129" t="s">
        <v>46</v>
      </c>
      <c r="J2580" s="111" t="s">
        <v>47</v>
      </c>
    </row>
    <row r="2581" spans="1:10" s="125" customFormat="1" x14ac:dyDescent="0.2">
      <c r="A2581" s="115" t="s">
        <v>5669</v>
      </c>
      <c r="B2581" s="114"/>
      <c r="C2581" s="864" t="s">
        <v>5670</v>
      </c>
      <c r="D2581" s="113" t="s">
        <v>131</v>
      </c>
      <c r="E2581" s="129" t="s">
        <v>160</v>
      </c>
      <c r="F2581" s="111" t="s">
        <v>160</v>
      </c>
      <c r="G2581" s="949" t="s">
        <v>44</v>
      </c>
      <c r="H2581" s="117" t="s">
        <v>45</v>
      </c>
      <c r="I2581" s="949" t="s">
        <v>46</v>
      </c>
      <c r="J2581" s="117" t="s">
        <v>47</v>
      </c>
    </row>
    <row r="2582" spans="1:10" s="125" customFormat="1" x14ac:dyDescent="0.2">
      <c r="A2582" s="658" t="s">
        <v>5671</v>
      </c>
      <c r="B2582" s="66"/>
      <c r="C2582" s="820" t="s">
        <v>166</v>
      </c>
      <c r="D2582" s="127" t="s">
        <v>131</v>
      </c>
      <c r="E2582" s="782" t="s">
        <v>160</v>
      </c>
      <c r="F2582" s="121" t="s">
        <v>5653</v>
      </c>
      <c r="G2582" s="129" t="s">
        <v>44</v>
      </c>
      <c r="H2582" s="111" t="s">
        <v>45</v>
      </c>
      <c r="I2582" s="200" t="s">
        <v>67</v>
      </c>
      <c r="J2582" s="61" t="s">
        <v>68</v>
      </c>
    </row>
    <row r="2583" spans="1:10" s="125" customFormat="1" x14ac:dyDescent="0.2">
      <c r="A2583" s="555" t="s">
        <v>5672</v>
      </c>
      <c r="B2583" s="80"/>
      <c r="C2583" s="263" t="s">
        <v>5673</v>
      </c>
      <c r="D2583" s="72" t="s">
        <v>314</v>
      </c>
      <c r="E2583" s="200" t="s">
        <v>319</v>
      </c>
      <c r="F2583" s="61" t="s">
        <v>553</v>
      </c>
      <c r="G2583" s="200" t="s">
        <v>44</v>
      </c>
      <c r="H2583" s="61" t="s">
        <v>45</v>
      </c>
      <c r="I2583" s="200" t="s">
        <v>254</v>
      </c>
      <c r="J2583" s="61" t="s">
        <v>54</v>
      </c>
    </row>
    <row r="2584" spans="1:10" s="125" customFormat="1" x14ac:dyDescent="0.2">
      <c r="A2584" s="346" t="s">
        <v>5674</v>
      </c>
      <c r="B2584" s="67"/>
      <c r="C2584" s="346" t="s">
        <v>5675</v>
      </c>
      <c r="D2584" s="71" t="s">
        <v>314</v>
      </c>
      <c r="E2584" s="79" t="s">
        <v>132</v>
      </c>
      <c r="F2584" s="58" t="s">
        <v>742</v>
      </c>
      <c r="G2584" s="79" t="s">
        <v>44</v>
      </c>
      <c r="H2584" s="57" t="s">
        <v>45</v>
      </c>
      <c r="I2584" s="79" t="s">
        <v>53</v>
      </c>
      <c r="J2584" s="58" t="s">
        <v>62</v>
      </c>
    </row>
    <row r="2585" spans="1:10" s="125" customFormat="1" x14ac:dyDescent="0.2">
      <c r="A2585" s="229" t="s">
        <v>5676</v>
      </c>
      <c r="B2585" s="123"/>
      <c r="C2585" s="229" t="s">
        <v>5677</v>
      </c>
      <c r="D2585" s="91" t="s">
        <v>89</v>
      </c>
      <c r="E2585" s="212" t="s">
        <v>675</v>
      </c>
      <c r="F2585" s="85" t="s">
        <v>5678</v>
      </c>
      <c r="G2585" s="212" t="s">
        <v>92</v>
      </c>
      <c r="H2585" s="343" t="s">
        <v>253</v>
      </c>
      <c r="I2585" s="212" t="s">
        <v>745</v>
      </c>
      <c r="J2585" s="85" t="s">
        <v>746</v>
      </c>
    </row>
    <row r="2586" spans="1:10" s="125" customFormat="1" x14ac:dyDescent="0.2">
      <c r="A2586" s="229" t="s">
        <v>5679</v>
      </c>
      <c r="B2586" s="123"/>
      <c r="C2586" s="229" t="s">
        <v>5677</v>
      </c>
      <c r="D2586" s="91" t="s">
        <v>89</v>
      </c>
      <c r="E2586" s="212" t="s">
        <v>675</v>
      </c>
      <c r="F2586" s="85" t="s">
        <v>675</v>
      </c>
      <c r="G2586" s="212" t="s">
        <v>531</v>
      </c>
      <c r="H2586" s="343" t="s">
        <v>45</v>
      </c>
      <c r="I2586" s="212" t="s">
        <v>100</v>
      </c>
      <c r="J2586" s="85" t="s">
        <v>101</v>
      </c>
    </row>
    <row r="2587" spans="1:10" s="278" customFormat="1" x14ac:dyDescent="0.2">
      <c r="A2587" s="263" t="s">
        <v>5680</v>
      </c>
      <c r="B2587" s="80"/>
      <c r="C2587" s="263" t="s">
        <v>5677</v>
      </c>
      <c r="D2587" s="72" t="s">
        <v>89</v>
      </c>
      <c r="E2587" s="200" t="s">
        <v>675</v>
      </c>
      <c r="F2587" s="61" t="s">
        <v>675</v>
      </c>
      <c r="G2587" s="200" t="s">
        <v>92</v>
      </c>
      <c r="H2587" s="108" t="s">
        <v>45</v>
      </c>
      <c r="I2587" s="200" t="s">
        <v>46</v>
      </c>
      <c r="J2587" s="61" t="s">
        <v>47</v>
      </c>
    </row>
    <row r="2588" spans="1:10" s="278" customFormat="1" x14ac:dyDescent="0.2">
      <c r="A2588" s="229" t="s">
        <v>121</v>
      </c>
      <c r="B2588" s="123"/>
      <c r="C2588" s="229" t="s">
        <v>5681</v>
      </c>
      <c r="D2588" s="91" t="s">
        <v>114</v>
      </c>
      <c r="E2588" s="212" t="s">
        <v>119</v>
      </c>
      <c r="F2588" s="85" t="s">
        <v>119</v>
      </c>
      <c r="G2588" s="212" t="s">
        <v>44</v>
      </c>
      <c r="H2588" s="343" t="s">
        <v>45</v>
      </c>
      <c r="I2588" s="212" t="s">
        <v>46</v>
      </c>
      <c r="J2588" s="85" t="s">
        <v>47</v>
      </c>
    </row>
    <row r="2589" spans="1:10" s="278" customFormat="1" x14ac:dyDescent="0.2">
      <c r="A2589" s="863" t="s">
        <v>5682</v>
      </c>
      <c r="B2589" s="123"/>
      <c r="C2589" s="229" t="s">
        <v>5683</v>
      </c>
      <c r="D2589" s="91" t="s">
        <v>114</v>
      </c>
      <c r="E2589" s="212" t="s">
        <v>334</v>
      </c>
      <c r="F2589" s="85" t="s">
        <v>335</v>
      </c>
      <c r="G2589" s="212" t="s">
        <v>44</v>
      </c>
      <c r="H2589" s="343" t="s">
        <v>45</v>
      </c>
      <c r="I2589" s="212" t="s">
        <v>53</v>
      </c>
      <c r="J2589" s="85" t="s">
        <v>54</v>
      </c>
    </row>
    <row r="2590" spans="1:10" s="278" customFormat="1" x14ac:dyDescent="0.2">
      <c r="A2590" s="658" t="s">
        <v>5684</v>
      </c>
      <c r="B2590" s="80"/>
      <c r="C2590" s="263" t="s">
        <v>5685</v>
      </c>
      <c r="D2590" s="72" t="s">
        <v>124</v>
      </c>
      <c r="E2590" s="200" t="s">
        <v>125</v>
      </c>
      <c r="F2590" s="61" t="s">
        <v>125</v>
      </c>
      <c r="G2590" s="200" t="s">
        <v>44</v>
      </c>
      <c r="H2590" s="108" t="s">
        <v>45</v>
      </c>
      <c r="I2590" s="200" t="s">
        <v>46</v>
      </c>
      <c r="J2590" s="61" t="s">
        <v>47</v>
      </c>
    </row>
    <row r="2591" spans="1:10" s="125" customFormat="1" x14ac:dyDescent="0.2">
      <c r="A2591" s="132" t="s">
        <v>5686</v>
      </c>
      <c r="B2591" s="65"/>
      <c r="C2591" s="555" t="s">
        <v>5685</v>
      </c>
      <c r="D2591" s="470" t="s">
        <v>124</v>
      </c>
      <c r="E2591" s="580" t="s">
        <v>125</v>
      </c>
      <c r="F2591" s="387" t="s">
        <v>125</v>
      </c>
      <c r="G2591" s="580" t="s">
        <v>44</v>
      </c>
      <c r="H2591" s="568" t="s">
        <v>253</v>
      </c>
      <c r="I2591" s="580" t="s">
        <v>254</v>
      </c>
      <c r="J2591" s="387" t="s">
        <v>255</v>
      </c>
    </row>
    <row r="2592" spans="1:10" s="125" customFormat="1" x14ac:dyDescent="0.2">
      <c r="A2592" s="96" t="s">
        <v>5687</v>
      </c>
      <c r="B2592" s="65"/>
      <c r="C2592" s="96" t="s">
        <v>5688</v>
      </c>
      <c r="D2592" s="91" t="s">
        <v>108</v>
      </c>
      <c r="E2592" s="212" t="s">
        <v>617</v>
      </c>
      <c r="F2592" s="85" t="s">
        <v>617</v>
      </c>
      <c r="G2592" s="212" t="s">
        <v>44</v>
      </c>
      <c r="H2592" s="58" t="s">
        <v>45</v>
      </c>
      <c r="I2592" s="212" t="s">
        <v>46</v>
      </c>
      <c r="J2592" s="85" t="s">
        <v>47</v>
      </c>
    </row>
    <row r="2593" spans="1:10" s="125" customFormat="1" x14ac:dyDescent="0.2">
      <c r="A2593" s="132" t="s">
        <v>5689</v>
      </c>
      <c r="B2593" s="123"/>
      <c r="C2593" s="229" t="s">
        <v>5690</v>
      </c>
      <c r="D2593" s="91" t="s">
        <v>790</v>
      </c>
      <c r="E2593" s="212" t="s">
        <v>5691</v>
      </c>
      <c r="F2593" s="85"/>
      <c r="G2593" s="79" t="s">
        <v>92</v>
      </c>
      <c r="H2593" s="57" t="s">
        <v>80</v>
      </c>
      <c r="I2593" s="212" t="s">
        <v>140</v>
      </c>
      <c r="J2593" s="85" t="s">
        <v>82</v>
      </c>
    </row>
    <row r="2594" spans="1:10" s="125" customFormat="1" x14ac:dyDescent="0.2">
      <c r="A2594" s="132" t="s">
        <v>5692</v>
      </c>
      <c r="B2594" s="123"/>
      <c r="C2594" s="229" t="s">
        <v>5690</v>
      </c>
      <c r="D2594" s="91" t="s">
        <v>790</v>
      </c>
      <c r="E2594" s="212" t="s">
        <v>5691</v>
      </c>
      <c r="F2594" s="85"/>
      <c r="G2594" s="79" t="s">
        <v>92</v>
      </c>
      <c r="H2594" s="57" t="s">
        <v>80</v>
      </c>
      <c r="I2594" s="212" t="s">
        <v>140</v>
      </c>
      <c r="J2594" s="85" t="s">
        <v>245</v>
      </c>
    </row>
    <row r="2595" spans="1:10" s="125" customFormat="1" x14ac:dyDescent="0.2">
      <c r="A2595" s="865" t="s">
        <v>5693</v>
      </c>
      <c r="B2595" s="67"/>
      <c r="C2595" s="346" t="s">
        <v>5694</v>
      </c>
      <c r="D2595" s="71" t="s">
        <v>326</v>
      </c>
      <c r="E2595" s="79" t="s">
        <v>96</v>
      </c>
      <c r="F2595" s="58" t="s">
        <v>351</v>
      </c>
      <c r="G2595" s="79" t="s">
        <v>44</v>
      </c>
      <c r="H2595" s="58" t="s">
        <v>45</v>
      </c>
      <c r="I2595" s="79" t="s">
        <v>67</v>
      </c>
      <c r="J2595" s="58" t="s">
        <v>68</v>
      </c>
    </row>
    <row r="2596" spans="1:10" s="128" customFormat="1" x14ac:dyDescent="0.2">
      <c r="A2596" s="863" t="s">
        <v>5695</v>
      </c>
      <c r="B2596" s="123"/>
      <c r="C2596" s="229" t="s">
        <v>5694</v>
      </c>
      <c r="D2596" s="91" t="s">
        <v>326</v>
      </c>
      <c r="E2596" s="212" t="s">
        <v>96</v>
      </c>
      <c r="F2596" s="85" t="s">
        <v>96</v>
      </c>
      <c r="G2596" s="212" t="s">
        <v>44</v>
      </c>
      <c r="H2596" s="85" t="s">
        <v>45</v>
      </c>
      <c r="I2596" s="212" t="s">
        <v>46</v>
      </c>
      <c r="J2596" s="85" t="s">
        <v>47</v>
      </c>
    </row>
    <row r="2597" spans="1:10" s="128" customFormat="1" x14ac:dyDescent="0.2">
      <c r="A2597" s="865" t="s">
        <v>5696</v>
      </c>
      <c r="B2597" s="67"/>
      <c r="C2597" s="346" t="s">
        <v>5694</v>
      </c>
      <c r="D2597" s="71" t="s">
        <v>326</v>
      </c>
      <c r="E2597" s="79" t="s">
        <v>96</v>
      </c>
      <c r="F2597" s="58" t="s">
        <v>351</v>
      </c>
      <c r="G2597" s="79" t="s">
        <v>44</v>
      </c>
      <c r="H2597" s="58" t="s">
        <v>45</v>
      </c>
      <c r="I2597" s="79" t="s">
        <v>67</v>
      </c>
      <c r="J2597" s="58" t="s">
        <v>300</v>
      </c>
    </row>
    <row r="2598" spans="1:10" s="278" customFormat="1" x14ac:dyDescent="0.2">
      <c r="A2598" s="68" t="s">
        <v>5697</v>
      </c>
      <c r="B2598" s="84" t="s">
        <v>5698</v>
      </c>
      <c r="C2598" s="940" t="s">
        <v>5699</v>
      </c>
      <c r="D2598" s="91" t="s">
        <v>1201</v>
      </c>
      <c r="E2598" s="875" t="s">
        <v>5700</v>
      </c>
      <c r="F2598" s="282" t="s">
        <v>5700</v>
      </c>
      <c r="G2598" s="946" t="s">
        <v>44</v>
      </c>
      <c r="H2598" s="302" t="s">
        <v>45</v>
      </c>
      <c r="I2598" s="946" t="s">
        <v>46</v>
      </c>
      <c r="J2598" s="282" t="s">
        <v>47</v>
      </c>
    </row>
    <row r="2599" spans="1:10" s="125" customFormat="1" x14ac:dyDescent="0.2">
      <c r="A2599" s="70"/>
      <c r="B2599" s="66"/>
      <c r="C2599" s="820" t="s">
        <v>5701</v>
      </c>
      <c r="D2599" s="72" t="s">
        <v>350</v>
      </c>
      <c r="E2599" s="944" t="s">
        <v>1047</v>
      </c>
      <c r="F2599" s="252" t="s">
        <v>1047</v>
      </c>
      <c r="G2599" s="944" t="s">
        <v>44</v>
      </c>
      <c r="H2599" s="469" t="s">
        <v>45</v>
      </c>
      <c r="I2599" s="944" t="s">
        <v>46</v>
      </c>
      <c r="J2599" s="252" t="s">
        <v>47</v>
      </c>
    </row>
    <row r="2600" spans="1:10" s="125" customFormat="1" x14ac:dyDescent="0.2">
      <c r="A2600" s="865" t="s">
        <v>5702</v>
      </c>
      <c r="B2600" s="84" t="s">
        <v>5703</v>
      </c>
      <c r="C2600" s="940" t="s">
        <v>5704</v>
      </c>
      <c r="D2600" s="91" t="s">
        <v>350</v>
      </c>
      <c r="E2600" s="875" t="s">
        <v>827</v>
      </c>
      <c r="F2600" s="282" t="s">
        <v>827</v>
      </c>
      <c r="G2600" s="946" t="s">
        <v>44</v>
      </c>
      <c r="H2600" s="302" t="s">
        <v>45</v>
      </c>
      <c r="I2600" s="946" t="s">
        <v>46</v>
      </c>
      <c r="J2600" s="282" t="s">
        <v>47</v>
      </c>
    </row>
    <row r="2601" spans="1:10" s="128" customFormat="1" x14ac:dyDescent="0.2">
      <c r="A2601" s="863" t="s">
        <v>5705</v>
      </c>
      <c r="B2601" s="84"/>
      <c r="C2601" s="821" t="s">
        <v>5706</v>
      </c>
      <c r="D2601" s="229" t="s">
        <v>567</v>
      </c>
      <c r="E2601" s="875" t="s">
        <v>2805</v>
      </c>
      <c r="F2601" s="875" t="s">
        <v>5707</v>
      </c>
      <c r="G2601" s="875" t="s">
        <v>44</v>
      </c>
      <c r="H2601" s="924" t="s">
        <v>45</v>
      </c>
      <c r="I2601" s="875" t="s">
        <v>67</v>
      </c>
      <c r="J2601" s="875" t="s">
        <v>268</v>
      </c>
    </row>
    <row r="2602" spans="1:10" s="278" customFormat="1" x14ac:dyDescent="0.2">
      <c r="A2602" s="69" t="s">
        <v>5708</v>
      </c>
      <c r="B2602" s="123" t="s">
        <v>3425</v>
      </c>
      <c r="C2602" s="346" t="s">
        <v>5709</v>
      </c>
      <c r="D2602" s="91" t="s">
        <v>405</v>
      </c>
      <c r="E2602" s="961" t="s">
        <v>77</v>
      </c>
      <c r="F2602" s="961" t="s">
        <v>77</v>
      </c>
      <c r="G2602" s="79" t="s">
        <v>44</v>
      </c>
      <c r="H2602" s="552" t="s">
        <v>45</v>
      </c>
      <c r="I2602" s="79" t="s">
        <v>46</v>
      </c>
      <c r="J2602" s="212" t="s">
        <v>47</v>
      </c>
    </row>
    <row r="2603" spans="1:10" s="125" customFormat="1" x14ac:dyDescent="0.2">
      <c r="A2603" s="69" t="s">
        <v>5710</v>
      </c>
      <c r="B2603" s="123"/>
      <c r="C2603" s="346" t="s">
        <v>5711</v>
      </c>
      <c r="D2603" s="91" t="s">
        <v>405</v>
      </c>
      <c r="E2603" s="961" t="s">
        <v>77</v>
      </c>
      <c r="F2603" s="961" t="s">
        <v>77</v>
      </c>
      <c r="G2603" s="79" t="s">
        <v>651</v>
      </c>
      <c r="H2603" s="552" t="s">
        <v>45</v>
      </c>
      <c r="I2603" s="79" t="s">
        <v>46</v>
      </c>
      <c r="J2603" s="212" t="s">
        <v>47</v>
      </c>
    </row>
    <row r="2604" spans="1:10" s="125" customFormat="1" x14ac:dyDescent="0.2">
      <c r="A2604" s="865" t="s">
        <v>5712</v>
      </c>
      <c r="B2604" s="84" t="s">
        <v>5713</v>
      </c>
      <c r="C2604" s="940" t="s">
        <v>5714</v>
      </c>
      <c r="D2604" s="91" t="s">
        <v>405</v>
      </c>
      <c r="E2604" s="875" t="s">
        <v>968</v>
      </c>
      <c r="F2604" s="282" t="s">
        <v>968</v>
      </c>
      <c r="G2604" s="946" t="s">
        <v>44</v>
      </c>
      <c r="H2604" s="302" t="s">
        <v>45</v>
      </c>
      <c r="I2604" s="946" t="s">
        <v>46</v>
      </c>
      <c r="J2604" s="282" t="s">
        <v>47</v>
      </c>
    </row>
    <row r="2605" spans="1:10" s="125" customFormat="1" x14ac:dyDescent="0.2">
      <c r="A2605" s="865" t="s">
        <v>5715</v>
      </c>
      <c r="B2605" s="84" t="s">
        <v>5716</v>
      </c>
      <c r="C2605" s="940" t="s">
        <v>5717</v>
      </c>
      <c r="D2605" s="124" t="s">
        <v>405</v>
      </c>
      <c r="E2605" s="212" t="s">
        <v>968</v>
      </c>
      <c r="F2605" s="85" t="s">
        <v>968</v>
      </c>
      <c r="G2605" s="79" t="s">
        <v>44</v>
      </c>
      <c r="H2605" s="57" t="s">
        <v>45</v>
      </c>
      <c r="I2605" s="79" t="s">
        <v>46</v>
      </c>
      <c r="J2605" s="85" t="s">
        <v>47</v>
      </c>
    </row>
    <row r="2606" spans="1:10" s="125" customFormat="1" x14ac:dyDescent="0.2">
      <c r="A2606" s="68" t="s">
        <v>5718</v>
      </c>
      <c r="B2606" s="84"/>
      <c r="C2606" s="346" t="s">
        <v>5719</v>
      </c>
      <c r="D2606" s="91" t="s">
        <v>89</v>
      </c>
      <c r="E2606" s="212" t="s">
        <v>5720</v>
      </c>
      <c r="F2606" s="212" t="s">
        <v>5721</v>
      </c>
      <c r="G2606" s="79" t="s">
        <v>44</v>
      </c>
      <c r="H2606" s="57" t="s">
        <v>45</v>
      </c>
      <c r="I2606" s="79" t="s">
        <v>53</v>
      </c>
      <c r="J2606" s="85" t="s">
        <v>62</v>
      </c>
    </row>
    <row r="2607" spans="1:10" s="125" customFormat="1" x14ac:dyDescent="0.2">
      <c r="A2607" s="863" t="s">
        <v>5722</v>
      </c>
      <c r="B2607" s="84"/>
      <c r="C2607" s="821" t="s">
        <v>5723</v>
      </c>
      <c r="D2607" s="453" t="s">
        <v>89</v>
      </c>
      <c r="E2607" s="212" t="s">
        <v>675</v>
      </c>
      <c r="F2607" s="212" t="s">
        <v>675</v>
      </c>
      <c r="G2607" s="212" t="s">
        <v>531</v>
      </c>
      <c r="H2607" s="343" t="s">
        <v>45</v>
      </c>
      <c r="I2607" s="212" t="s">
        <v>100</v>
      </c>
      <c r="J2607" s="85" t="s">
        <v>101</v>
      </c>
    </row>
    <row r="2608" spans="1:10" s="125" customFormat="1" x14ac:dyDescent="0.2">
      <c r="A2608" s="658" t="s">
        <v>5724</v>
      </c>
      <c r="B2608" s="84"/>
      <c r="C2608" s="820" t="s">
        <v>5723</v>
      </c>
      <c r="D2608" s="124" t="s">
        <v>89</v>
      </c>
      <c r="E2608" s="212" t="s">
        <v>675</v>
      </c>
      <c r="F2608" s="212" t="s">
        <v>675</v>
      </c>
      <c r="G2608" s="79" t="s">
        <v>92</v>
      </c>
      <c r="H2608" s="57" t="s">
        <v>45</v>
      </c>
      <c r="I2608" s="79" t="s">
        <v>46</v>
      </c>
      <c r="J2608" s="85" t="s">
        <v>47</v>
      </c>
    </row>
    <row r="2609" spans="1:10" s="125" customFormat="1" x14ac:dyDescent="0.2">
      <c r="A2609" s="132" t="s">
        <v>5725</v>
      </c>
      <c r="B2609" s="84"/>
      <c r="C2609" s="826" t="s">
        <v>5723</v>
      </c>
      <c r="D2609" s="124" t="s">
        <v>89</v>
      </c>
      <c r="E2609" s="212" t="s">
        <v>675</v>
      </c>
      <c r="F2609" s="212" t="s">
        <v>676</v>
      </c>
      <c r="G2609" s="79" t="s">
        <v>531</v>
      </c>
      <c r="H2609" s="57" t="s">
        <v>253</v>
      </c>
      <c r="I2609" s="79" t="s">
        <v>53</v>
      </c>
      <c r="J2609" s="85" t="s">
        <v>282</v>
      </c>
    </row>
    <row r="2610" spans="1:10" s="278" customFormat="1" x14ac:dyDescent="0.2">
      <c r="A2610" s="68" t="s">
        <v>5726</v>
      </c>
      <c r="B2610" s="123" t="s">
        <v>5727</v>
      </c>
      <c r="C2610" s="346" t="s">
        <v>5728</v>
      </c>
      <c r="D2610" s="91" t="s">
        <v>95</v>
      </c>
      <c r="E2610" s="212" t="s">
        <v>171</v>
      </c>
      <c r="F2610" s="212" t="s">
        <v>177</v>
      </c>
      <c r="G2610" s="79" t="s">
        <v>44</v>
      </c>
      <c r="H2610" s="57" t="s">
        <v>253</v>
      </c>
      <c r="I2610" s="79" t="s">
        <v>53</v>
      </c>
      <c r="J2610" s="85" t="s">
        <v>54</v>
      </c>
    </row>
    <row r="2611" spans="1:10" s="125" customFormat="1" x14ac:dyDescent="0.2">
      <c r="A2611" s="68" t="s">
        <v>5729</v>
      </c>
      <c r="B2611" s="123" t="s">
        <v>5730</v>
      </c>
      <c r="C2611" s="346" t="s">
        <v>5728</v>
      </c>
      <c r="D2611" s="91" t="s">
        <v>95</v>
      </c>
      <c r="E2611" s="212" t="s">
        <v>171</v>
      </c>
      <c r="F2611" s="212" t="s">
        <v>177</v>
      </c>
      <c r="G2611" s="79" t="s">
        <v>44</v>
      </c>
      <c r="H2611" s="57" t="s">
        <v>253</v>
      </c>
      <c r="I2611" s="79" t="s">
        <v>53</v>
      </c>
      <c r="J2611" s="85" t="s">
        <v>62</v>
      </c>
    </row>
    <row r="2612" spans="1:10" s="125" customFormat="1" x14ac:dyDescent="0.2">
      <c r="A2612" s="96" t="s">
        <v>5731</v>
      </c>
      <c r="B2612" s="123" t="s">
        <v>5732</v>
      </c>
      <c r="C2612" s="229" t="s">
        <v>5728</v>
      </c>
      <c r="D2612" s="91" t="s">
        <v>95</v>
      </c>
      <c r="E2612" s="212" t="s">
        <v>171</v>
      </c>
      <c r="F2612" s="212" t="s">
        <v>171</v>
      </c>
      <c r="G2612" s="79" t="s">
        <v>44</v>
      </c>
      <c r="H2612" s="57" t="s">
        <v>253</v>
      </c>
      <c r="I2612" s="79" t="s">
        <v>254</v>
      </c>
      <c r="J2612" s="85" t="s">
        <v>255</v>
      </c>
    </row>
    <row r="2613" spans="1:10" s="125" customFormat="1" x14ac:dyDescent="0.2">
      <c r="A2613" s="229" t="s">
        <v>5733</v>
      </c>
      <c r="B2613" s="123"/>
      <c r="C2613" s="77" t="s">
        <v>5734</v>
      </c>
      <c r="D2613" s="91" t="s">
        <v>738</v>
      </c>
      <c r="E2613" s="212" t="s">
        <v>5735</v>
      </c>
      <c r="F2613" s="212" t="s">
        <v>5736</v>
      </c>
      <c r="G2613" s="79" t="s">
        <v>626</v>
      </c>
      <c r="H2613" s="57" t="s">
        <v>45</v>
      </c>
      <c r="I2613" s="79" t="s">
        <v>53</v>
      </c>
      <c r="J2613" s="85" t="s">
        <v>62</v>
      </c>
    </row>
    <row r="2614" spans="1:10" s="125" customFormat="1" x14ac:dyDescent="0.2">
      <c r="A2614" s="132" t="s">
        <v>5737</v>
      </c>
      <c r="B2614" s="123" t="s">
        <v>5738</v>
      </c>
      <c r="C2614" s="826" t="s">
        <v>5739</v>
      </c>
      <c r="D2614" s="124" t="s">
        <v>260</v>
      </c>
      <c r="E2614" s="212" t="s">
        <v>1884</v>
      </c>
      <c r="F2614" s="212" t="s">
        <v>1884</v>
      </c>
      <c r="G2614" s="79" t="s">
        <v>44</v>
      </c>
      <c r="H2614" s="57" t="s">
        <v>45</v>
      </c>
      <c r="I2614" s="79" t="s">
        <v>46</v>
      </c>
      <c r="J2614" s="85" t="s">
        <v>47</v>
      </c>
    </row>
    <row r="2615" spans="1:10" s="125" customFormat="1" x14ac:dyDescent="0.2">
      <c r="A2615" s="132" t="s">
        <v>5740</v>
      </c>
      <c r="B2615" s="123" t="s">
        <v>5741</v>
      </c>
      <c r="C2615" s="826" t="s">
        <v>5742</v>
      </c>
      <c r="D2615" s="124" t="s">
        <v>260</v>
      </c>
      <c r="E2615" s="212" t="s">
        <v>1884</v>
      </c>
      <c r="F2615" s="85" t="s">
        <v>1884</v>
      </c>
      <c r="G2615" s="79" t="s">
        <v>44</v>
      </c>
      <c r="H2615" s="57" t="s">
        <v>45</v>
      </c>
      <c r="I2615" s="79" t="s">
        <v>46</v>
      </c>
      <c r="J2615" s="85" t="s">
        <v>47</v>
      </c>
    </row>
    <row r="2616" spans="1:10" s="125" customFormat="1" x14ac:dyDescent="0.2">
      <c r="A2616" s="132" t="s">
        <v>5743</v>
      </c>
      <c r="B2616" s="123" t="s">
        <v>5744</v>
      </c>
      <c r="C2616" s="826" t="s">
        <v>5745</v>
      </c>
      <c r="D2616" s="124" t="s">
        <v>260</v>
      </c>
      <c r="E2616" s="212" t="s">
        <v>1884</v>
      </c>
      <c r="F2616" s="85" t="s">
        <v>1884</v>
      </c>
      <c r="G2616" s="79" t="s">
        <v>44</v>
      </c>
      <c r="H2616" s="57" t="s">
        <v>45</v>
      </c>
      <c r="I2616" s="79" t="s">
        <v>46</v>
      </c>
      <c r="J2616" s="85" t="s">
        <v>47</v>
      </c>
    </row>
    <row r="2617" spans="1:10" s="125" customFormat="1" x14ac:dyDescent="0.2">
      <c r="A2617" s="132" t="s">
        <v>5746</v>
      </c>
      <c r="B2617" s="123" t="s">
        <v>5747</v>
      </c>
      <c r="C2617" s="826" t="s">
        <v>5748</v>
      </c>
      <c r="D2617" s="124" t="s">
        <v>260</v>
      </c>
      <c r="E2617" s="212" t="s">
        <v>1884</v>
      </c>
      <c r="F2617" s="85" t="s">
        <v>1884</v>
      </c>
      <c r="G2617" s="79" t="s">
        <v>44</v>
      </c>
      <c r="H2617" s="57" t="s">
        <v>45</v>
      </c>
      <c r="I2617" s="79" t="s">
        <v>46</v>
      </c>
      <c r="J2617" s="85" t="s">
        <v>47</v>
      </c>
    </row>
    <row r="2618" spans="1:10" s="125" customFormat="1" x14ac:dyDescent="0.2">
      <c r="A2618" s="132" t="s">
        <v>5749</v>
      </c>
      <c r="B2618" s="123" t="s">
        <v>5750</v>
      </c>
      <c r="C2618" s="826" t="s">
        <v>5751</v>
      </c>
      <c r="D2618" s="124" t="s">
        <v>260</v>
      </c>
      <c r="E2618" s="212" t="s">
        <v>406</v>
      </c>
      <c r="F2618" s="85" t="s">
        <v>406</v>
      </c>
      <c r="G2618" s="79" t="s">
        <v>44</v>
      </c>
      <c r="H2618" s="57" t="s">
        <v>45</v>
      </c>
      <c r="I2618" s="79" t="s">
        <v>46</v>
      </c>
      <c r="J2618" s="85" t="s">
        <v>47</v>
      </c>
    </row>
    <row r="2619" spans="1:10" s="125" customFormat="1" x14ac:dyDescent="0.2">
      <c r="A2619" s="132" t="s">
        <v>5752</v>
      </c>
      <c r="B2619" s="123" t="s">
        <v>5753</v>
      </c>
      <c r="C2619" s="826" t="s">
        <v>5754</v>
      </c>
      <c r="D2619" s="124" t="s">
        <v>260</v>
      </c>
      <c r="E2619" s="212" t="s">
        <v>406</v>
      </c>
      <c r="F2619" s="85" t="s">
        <v>406</v>
      </c>
      <c r="G2619" s="79" t="s">
        <v>44</v>
      </c>
      <c r="H2619" s="57" t="s">
        <v>45</v>
      </c>
      <c r="I2619" s="79" t="s">
        <v>46</v>
      </c>
      <c r="J2619" s="85" t="s">
        <v>47</v>
      </c>
    </row>
    <row r="2620" spans="1:10" s="125" customFormat="1" x14ac:dyDescent="0.2">
      <c r="A2620" s="132" t="s">
        <v>5755</v>
      </c>
      <c r="B2620" s="123" t="s">
        <v>5756</v>
      </c>
      <c r="C2620" s="826" t="s">
        <v>5757</v>
      </c>
      <c r="D2620" s="124" t="s">
        <v>260</v>
      </c>
      <c r="E2620" s="212" t="s">
        <v>406</v>
      </c>
      <c r="F2620" s="85" t="s">
        <v>406</v>
      </c>
      <c r="G2620" s="79" t="s">
        <v>44</v>
      </c>
      <c r="H2620" s="57" t="s">
        <v>45</v>
      </c>
      <c r="I2620" s="79" t="s">
        <v>46</v>
      </c>
      <c r="J2620" s="85" t="s">
        <v>47</v>
      </c>
    </row>
    <row r="2621" spans="1:10" s="125" customFormat="1" x14ac:dyDescent="0.2">
      <c r="A2621" s="132" t="s">
        <v>5758</v>
      </c>
      <c r="B2621" s="123" t="s">
        <v>5759</v>
      </c>
      <c r="C2621" s="826" t="s">
        <v>5760</v>
      </c>
      <c r="D2621" s="124" t="s">
        <v>260</v>
      </c>
      <c r="E2621" s="212" t="s">
        <v>406</v>
      </c>
      <c r="F2621" s="85" t="s">
        <v>406</v>
      </c>
      <c r="G2621" s="79" t="s">
        <v>44</v>
      </c>
      <c r="H2621" s="57" t="s">
        <v>45</v>
      </c>
      <c r="I2621" s="79" t="s">
        <v>46</v>
      </c>
      <c r="J2621" s="85" t="s">
        <v>47</v>
      </c>
    </row>
    <row r="2622" spans="1:10" s="125" customFormat="1" x14ac:dyDescent="0.2">
      <c r="A2622" s="132" t="s">
        <v>5761</v>
      </c>
      <c r="B2622" s="123" t="s">
        <v>5762</v>
      </c>
      <c r="C2622" s="826" t="s">
        <v>5763</v>
      </c>
      <c r="D2622" s="124" t="s">
        <v>567</v>
      </c>
      <c r="E2622" s="212" t="s">
        <v>171</v>
      </c>
      <c r="F2622" s="85" t="s">
        <v>171</v>
      </c>
      <c r="G2622" s="79" t="s">
        <v>44</v>
      </c>
      <c r="H2622" s="57" t="s">
        <v>253</v>
      </c>
      <c r="I2622" s="79" t="s">
        <v>254</v>
      </c>
      <c r="J2622" s="85" t="s">
        <v>255</v>
      </c>
    </row>
    <row r="2623" spans="1:10" s="125" customFormat="1" x14ac:dyDescent="0.2">
      <c r="A2623" s="930" t="s">
        <v>5764</v>
      </c>
      <c r="B2623" s="123"/>
      <c r="C2623" s="263" t="s">
        <v>5765</v>
      </c>
      <c r="D2623" s="91" t="s">
        <v>1302</v>
      </c>
      <c r="E2623" s="212" t="s">
        <v>693</v>
      </c>
      <c r="F2623" s="85" t="s">
        <v>4205</v>
      </c>
      <c r="G2623" s="946" t="s">
        <v>44</v>
      </c>
      <c r="H2623" s="302" t="s">
        <v>45</v>
      </c>
      <c r="I2623" s="79" t="s">
        <v>53</v>
      </c>
      <c r="J2623" s="282" t="s">
        <v>62</v>
      </c>
    </row>
    <row r="2624" spans="1:10" s="125" customFormat="1" x14ac:dyDescent="0.2">
      <c r="A2624" s="939" t="s">
        <v>5764</v>
      </c>
      <c r="B2624" s="123"/>
      <c r="C2624" s="346" t="s">
        <v>5765</v>
      </c>
      <c r="D2624" s="91" t="s">
        <v>1302</v>
      </c>
      <c r="E2624" s="212" t="s">
        <v>693</v>
      </c>
      <c r="F2624" s="85" t="s">
        <v>4205</v>
      </c>
      <c r="G2624" s="946" t="s">
        <v>44</v>
      </c>
      <c r="H2624" s="302" t="s">
        <v>45</v>
      </c>
      <c r="I2624" s="79" t="s">
        <v>53</v>
      </c>
      <c r="J2624" s="282" t="s">
        <v>62</v>
      </c>
    </row>
    <row r="2625" spans="1:10" s="125" customFormat="1" x14ac:dyDescent="0.2">
      <c r="A2625" s="930" t="s">
        <v>5766</v>
      </c>
      <c r="B2625" s="123"/>
      <c r="C2625" s="263" t="s">
        <v>5767</v>
      </c>
      <c r="D2625" s="91" t="s">
        <v>1302</v>
      </c>
      <c r="E2625" s="212" t="s">
        <v>693</v>
      </c>
      <c r="F2625" s="85" t="s">
        <v>4205</v>
      </c>
      <c r="G2625" s="946" t="s">
        <v>44</v>
      </c>
      <c r="H2625" s="302" t="s">
        <v>45</v>
      </c>
      <c r="I2625" s="79" t="s">
        <v>53</v>
      </c>
      <c r="J2625" s="282" t="s">
        <v>62</v>
      </c>
    </row>
    <row r="2626" spans="1:10" s="125" customFormat="1" x14ac:dyDescent="0.2">
      <c r="A2626" s="939" t="s">
        <v>5766</v>
      </c>
      <c r="B2626" s="123"/>
      <c r="C2626" s="346" t="s">
        <v>5767</v>
      </c>
      <c r="D2626" s="91" t="s">
        <v>1302</v>
      </c>
      <c r="E2626" s="212" t="s">
        <v>693</v>
      </c>
      <c r="F2626" s="85" t="s">
        <v>4205</v>
      </c>
      <c r="G2626" s="946" t="s">
        <v>44</v>
      </c>
      <c r="H2626" s="302" t="s">
        <v>45</v>
      </c>
      <c r="I2626" s="79" t="s">
        <v>53</v>
      </c>
      <c r="J2626" s="282" t="s">
        <v>62</v>
      </c>
    </row>
    <row r="2627" spans="1:10" s="125" customFormat="1" x14ac:dyDescent="0.2">
      <c r="A2627" s="96" t="s">
        <v>5768</v>
      </c>
      <c r="B2627" s="123"/>
      <c r="C2627" s="229" t="s">
        <v>5769</v>
      </c>
      <c r="D2627" s="91" t="s">
        <v>680</v>
      </c>
      <c r="E2627" s="212" t="s">
        <v>777</v>
      </c>
      <c r="F2627" s="85" t="s">
        <v>778</v>
      </c>
      <c r="G2627" s="79" t="s">
        <v>44</v>
      </c>
      <c r="H2627" s="57" t="s">
        <v>45</v>
      </c>
      <c r="I2627" s="79" t="s">
        <v>53</v>
      </c>
      <c r="J2627" s="85" t="s">
        <v>54</v>
      </c>
    </row>
    <row r="2628" spans="1:10" s="125" customFormat="1" x14ac:dyDescent="0.2">
      <c r="A2628" s="96" t="s">
        <v>5770</v>
      </c>
      <c r="B2628" s="123"/>
      <c r="C2628" s="229" t="s">
        <v>5771</v>
      </c>
      <c r="D2628" s="91" t="s">
        <v>680</v>
      </c>
      <c r="E2628" s="212" t="s">
        <v>4124</v>
      </c>
      <c r="F2628" s="85" t="s">
        <v>5772</v>
      </c>
      <c r="G2628" s="79" t="s">
        <v>44</v>
      </c>
      <c r="H2628" s="57" t="s">
        <v>45</v>
      </c>
      <c r="I2628" s="79" t="s">
        <v>53</v>
      </c>
      <c r="J2628" s="85" t="s">
        <v>54</v>
      </c>
    </row>
    <row r="2629" spans="1:10" s="125" customFormat="1" x14ac:dyDescent="0.2">
      <c r="A2629" s="96" t="s">
        <v>5773</v>
      </c>
      <c r="B2629" s="123"/>
      <c r="C2629" s="229" t="s">
        <v>5774</v>
      </c>
      <c r="D2629" s="91" t="s">
        <v>680</v>
      </c>
      <c r="E2629" s="212" t="s">
        <v>5775</v>
      </c>
      <c r="F2629" s="85" t="s">
        <v>1047</v>
      </c>
      <c r="G2629" s="79" t="s">
        <v>44</v>
      </c>
      <c r="H2629" s="57" t="s">
        <v>45</v>
      </c>
      <c r="I2629" s="79" t="s">
        <v>53</v>
      </c>
      <c r="J2629" s="85" t="s">
        <v>54</v>
      </c>
    </row>
    <row r="2630" spans="1:10" s="125" customFormat="1" x14ac:dyDescent="0.2">
      <c r="A2630" s="930" t="s">
        <v>5776</v>
      </c>
      <c r="B2630" s="123"/>
      <c r="C2630" s="820" t="s">
        <v>5777</v>
      </c>
      <c r="D2630" s="91" t="s">
        <v>680</v>
      </c>
      <c r="E2630" s="875" t="s">
        <v>1047</v>
      </c>
      <c r="F2630" s="875" t="s">
        <v>1050</v>
      </c>
      <c r="G2630" s="946" t="s">
        <v>44</v>
      </c>
      <c r="H2630" s="57" t="s">
        <v>45</v>
      </c>
      <c r="I2630" s="946" t="s">
        <v>1348</v>
      </c>
      <c r="J2630" s="85" t="s">
        <v>54</v>
      </c>
    </row>
    <row r="2631" spans="1:10" s="125" customFormat="1" x14ac:dyDescent="0.2">
      <c r="A2631" s="930" t="s">
        <v>5778</v>
      </c>
      <c r="B2631" s="123"/>
      <c r="C2631" s="820" t="s">
        <v>5777</v>
      </c>
      <c r="D2631" s="91" t="s">
        <v>680</v>
      </c>
      <c r="E2631" s="875" t="s">
        <v>1047</v>
      </c>
      <c r="F2631" s="875" t="s">
        <v>1047</v>
      </c>
      <c r="G2631" s="946" t="s">
        <v>44</v>
      </c>
      <c r="H2631" s="57" t="s">
        <v>45</v>
      </c>
      <c r="I2631" s="946" t="s">
        <v>254</v>
      </c>
      <c r="J2631" s="85" t="s">
        <v>47</v>
      </c>
    </row>
    <row r="2632" spans="1:10" s="125" customFormat="1" x14ac:dyDescent="0.2">
      <c r="A2632" s="930" t="s">
        <v>5779</v>
      </c>
      <c r="B2632" s="123"/>
      <c r="C2632" s="820" t="s">
        <v>5777</v>
      </c>
      <c r="D2632" s="91" t="s">
        <v>680</v>
      </c>
      <c r="E2632" s="875" t="s">
        <v>1047</v>
      </c>
      <c r="F2632" s="875" t="s">
        <v>1050</v>
      </c>
      <c r="G2632" s="439" t="s">
        <v>44</v>
      </c>
      <c r="H2632" s="57" t="s">
        <v>45</v>
      </c>
      <c r="I2632" s="439" t="s">
        <v>1351</v>
      </c>
      <c r="J2632" s="85" t="s">
        <v>62</v>
      </c>
    </row>
    <row r="2633" spans="1:10" s="125" customFormat="1" x14ac:dyDescent="0.2">
      <c r="A2633" s="930" t="s">
        <v>5780</v>
      </c>
      <c r="B2633" s="123"/>
      <c r="C2633" s="820" t="s">
        <v>5781</v>
      </c>
      <c r="D2633" s="91" t="s">
        <v>680</v>
      </c>
      <c r="E2633" s="875" t="s">
        <v>1047</v>
      </c>
      <c r="F2633" s="875" t="s">
        <v>1047</v>
      </c>
      <c r="G2633" s="79" t="s">
        <v>92</v>
      </c>
      <c r="H2633" s="57" t="s">
        <v>172</v>
      </c>
      <c r="I2633" s="79" t="s">
        <v>173</v>
      </c>
      <c r="J2633" s="85" t="s">
        <v>174</v>
      </c>
    </row>
    <row r="2634" spans="1:10" s="125" customFormat="1" x14ac:dyDescent="0.2">
      <c r="A2634" s="96" t="s">
        <v>5782</v>
      </c>
      <c r="B2634" s="123"/>
      <c r="C2634" s="229" t="s">
        <v>5783</v>
      </c>
      <c r="D2634" s="91" t="s">
        <v>680</v>
      </c>
      <c r="E2634" s="212" t="s">
        <v>4124</v>
      </c>
      <c r="F2634" s="85" t="s">
        <v>5772</v>
      </c>
      <c r="G2634" s="79" t="s">
        <v>44</v>
      </c>
      <c r="H2634" s="57" t="s">
        <v>45</v>
      </c>
      <c r="I2634" s="79" t="s">
        <v>53</v>
      </c>
      <c r="J2634" s="85" t="s">
        <v>54</v>
      </c>
    </row>
    <row r="2635" spans="1:10" s="125" customFormat="1" x14ac:dyDescent="0.2">
      <c r="A2635" s="70" t="s">
        <v>5782</v>
      </c>
      <c r="B2635" s="123"/>
      <c r="C2635" s="263" t="s">
        <v>5783</v>
      </c>
      <c r="D2635" s="91" t="s">
        <v>680</v>
      </c>
      <c r="E2635" s="212" t="s">
        <v>4124</v>
      </c>
      <c r="F2635" s="85" t="s">
        <v>5772</v>
      </c>
      <c r="G2635" s="79" t="s">
        <v>44</v>
      </c>
      <c r="H2635" s="57" t="s">
        <v>45</v>
      </c>
      <c r="I2635" s="79" t="s">
        <v>53</v>
      </c>
      <c r="J2635" s="85" t="s">
        <v>54</v>
      </c>
    </row>
    <row r="2636" spans="1:10" s="125" customFormat="1" x14ac:dyDescent="0.2">
      <c r="A2636" s="70" t="s">
        <v>5784</v>
      </c>
      <c r="B2636" s="123"/>
      <c r="C2636" s="263" t="s">
        <v>5783</v>
      </c>
      <c r="D2636" s="91" t="s">
        <v>680</v>
      </c>
      <c r="E2636" s="212" t="s">
        <v>4124</v>
      </c>
      <c r="F2636" s="85" t="s">
        <v>4124</v>
      </c>
      <c r="G2636" s="79" t="s">
        <v>44</v>
      </c>
      <c r="H2636" s="57" t="s">
        <v>45</v>
      </c>
      <c r="I2636" s="79" t="s">
        <v>46</v>
      </c>
      <c r="J2636" s="85" t="s">
        <v>47</v>
      </c>
    </row>
    <row r="2637" spans="1:10" s="125" customFormat="1" x14ac:dyDescent="0.2">
      <c r="A2637" s="70" t="s">
        <v>5785</v>
      </c>
      <c r="B2637" s="123"/>
      <c r="C2637" s="263" t="s">
        <v>5783</v>
      </c>
      <c r="D2637" s="91" t="s">
        <v>680</v>
      </c>
      <c r="E2637" s="212" t="s">
        <v>4124</v>
      </c>
      <c r="F2637" s="85" t="s">
        <v>5772</v>
      </c>
      <c r="G2637" s="79" t="s">
        <v>44</v>
      </c>
      <c r="H2637" s="57" t="s">
        <v>45</v>
      </c>
      <c r="I2637" s="79" t="s">
        <v>53</v>
      </c>
      <c r="J2637" s="85" t="s">
        <v>62</v>
      </c>
    </row>
    <row r="2638" spans="1:10" s="125" customFormat="1" x14ac:dyDescent="0.2">
      <c r="A2638" s="66" t="s">
        <v>5786</v>
      </c>
      <c r="B2638" s="123"/>
      <c r="C2638" s="72" t="s">
        <v>5783</v>
      </c>
      <c r="D2638" s="91" t="s">
        <v>680</v>
      </c>
      <c r="E2638" s="85" t="s">
        <v>4124</v>
      </c>
      <c r="F2638" s="85" t="s">
        <v>5772</v>
      </c>
      <c r="G2638" s="58" t="s">
        <v>92</v>
      </c>
      <c r="H2638" s="57" t="s">
        <v>80</v>
      </c>
      <c r="I2638" s="58" t="s">
        <v>140</v>
      </c>
      <c r="J2638" s="85" t="s">
        <v>82</v>
      </c>
    </row>
    <row r="2639" spans="1:10" s="125" customFormat="1" x14ac:dyDescent="0.2">
      <c r="A2639" s="66" t="s">
        <v>5787</v>
      </c>
      <c r="B2639" s="123"/>
      <c r="C2639" s="72" t="s">
        <v>5783</v>
      </c>
      <c r="D2639" s="91" t="s">
        <v>680</v>
      </c>
      <c r="E2639" s="85" t="s">
        <v>4124</v>
      </c>
      <c r="F2639" s="85" t="s">
        <v>4124</v>
      </c>
      <c r="G2639" s="58" t="s">
        <v>92</v>
      </c>
      <c r="H2639" s="57" t="s">
        <v>80</v>
      </c>
      <c r="I2639" s="58" t="s">
        <v>173</v>
      </c>
      <c r="J2639" s="85" t="s">
        <v>174</v>
      </c>
    </row>
    <row r="2640" spans="1:10" s="125" customFormat="1" x14ac:dyDescent="0.2">
      <c r="A2640" s="84" t="s">
        <v>5788</v>
      </c>
      <c r="B2640" s="123"/>
      <c r="C2640" s="91" t="s">
        <v>5789</v>
      </c>
      <c r="D2640" s="91" t="s">
        <v>680</v>
      </c>
      <c r="E2640" s="85" t="s">
        <v>5775</v>
      </c>
      <c r="F2640" s="85" t="s">
        <v>1047</v>
      </c>
      <c r="G2640" s="58" t="s">
        <v>44</v>
      </c>
      <c r="H2640" s="57" t="s">
        <v>45</v>
      </c>
      <c r="I2640" s="58" t="s">
        <v>53</v>
      </c>
      <c r="J2640" s="85" t="s">
        <v>54</v>
      </c>
    </row>
    <row r="2641" spans="1:10" s="125" customFormat="1" x14ac:dyDescent="0.2">
      <c r="A2641" s="930" t="s">
        <v>5790</v>
      </c>
      <c r="B2641" s="123"/>
      <c r="C2641" s="820" t="s">
        <v>5791</v>
      </c>
      <c r="D2641" s="91" t="s">
        <v>680</v>
      </c>
      <c r="E2641" s="875" t="s">
        <v>1047</v>
      </c>
      <c r="F2641" s="282" t="s">
        <v>1047</v>
      </c>
      <c r="G2641" s="946" t="s">
        <v>44</v>
      </c>
      <c r="H2641" s="57" t="s">
        <v>45</v>
      </c>
      <c r="I2641" s="946" t="s">
        <v>1348</v>
      </c>
      <c r="J2641" s="85" t="s">
        <v>54</v>
      </c>
    </row>
    <row r="2642" spans="1:10" s="125" customFormat="1" x14ac:dyDescent="0.2">
      <c r="A2642" s="930" t="s">
        <v>5792</v>
      </c>
      <c r="B2642" s="123"/>
      <c r="C2642" s="820" t="s">
        <v>5791</v>
      </c>
      <c r="D2642" s="91" t="s">
        <v>680</v>
      </c>
      <c r="E2642" s="875" t="s">
        <v>1047</v>
      </c>
      <c r="F2642" s="282" t="s">
        <v>1050</v>
      </c>
      <c r="G2642" s="946" t="s">
        <v>44</v>
      </c>
      <c r="H2642" s="57" t="s">
        <v>45</v>
      </c>
      <c r="I2642" s="946" t="s">
        <v>254</v>
      </c>
      <c r="J2642" s="85" t="s">
        <v>47</v>
      </c>
    </row>
    <row r="2643" spans="1:10" s="125" customFormat="1" x14ac:dyDescent="0.2">
      <c r="A2643" s="930" t="s">
        <v>5793</v>
      </c>
      <c r="B2643" s="123"/>
      <c r="C2643" s="820" t="s">
        <v>5791</v>
      </c>
      <c r="D2643" s="91" t="s">
        <v>680</v>
      </c>
      <c r="E2643" s="875" t="s">
        <v>1047</v>
      </c>
      <c r="F2643" s="282" t="s">
        <v>1047</v>
      </c>
      <c r="G2643" s="946" t="s">
        <v>44</v>
      </c>
      <c r="H2643" s="57" t="s">
        <v>45</v>
      </c>
      <c r="I2643" s="439" t="s">
        <v>1351</v>
      </c>
      <c r="J2643" s="85" t="s">
        <v>62</v>
      </c>
    </row>
    <row r="2644" spans="1:10" s="125" customFormat="1" x14ac:dyDescent="0.2">
      <c r="A2644" s="930" t="s">
        <v>5794</v>
      </c>
      <c r="B2644" s="123"/>
      <c r="C2644" s="820" t="s">
        <v>5795</v>
      </c>
      <c r="D2644" s="91" t="s">
        <v>680</v>
      </c>
      <c r="E2644" s="875" t="s">
        <v>1047</v>
      </c>
      <c r="F2644" s="282" t="s">
        <v>1050</v>
      </c>
      <c r="G2644" s="79" t="s">
        <v>92</v>
      </c>
      <c r="H2644" s="57" t="s">
        <v>172</v>
      </c>
      <c r="I2644" s="79" t="s">
        <v>173</v>
      </c>
      <c r="J2644" s="85" t="s">
        <v>174</v>
      </c>
    </row>
    <row r="2645" spans="1:10" s="125" customFormat="1" x14ac:dyDescent="0.2">
      <c r="A2645" s="897" t="s">
        <v>5796</v>
      </c>
      <c r="B2645" s="683"/>
      <c r="C2645" s="831" t="s">
        <v>5797</v>
      </c>
      <c r="D2645" s="684" t="s">
        <v>886</v>
      </c>
      <c r="E2645" s="915" t="s">
        <v>646</v>
      </c>
      <c r="F2645" s="676" t="s">
        <v>1879</v>
      </c>
      <c r="G2645" s="915" t="s">
        <v>79</v>
      </c>
      <c r="H2645" s="760" t="s">
        <v>80</v>
      </c>
      <c r="I2645" s="915" t="s">
        <v>241</v>
      </c>
      <c r="J2645" s="676" t="s">
        <v>82</v>
      </c>
    </row>
    <row r="2646" spans="1:10" s="278" customFormat="1" x14ac:dyDescent="0.2">
      <c r="A2646" s="827" t="s">
        <v>5798</v>
      </c>
      <c r="B2646" s="683"/>
      <c r="C2646" s="830" t="s">
        <v>5799</v>
      </c>
      <c r="D2646" s="684" t="s">
        <v>886</v>
      </c>
      <c r="E2646" s="915" t="s">
        <v>1884</v>
      </c>
      <c r="F2646" s="676"/>
      <c r="G2646" s="921" t="s">
        <v>79</v>
      </c>
      <c r="H2646" s="57" t="s">
        <v>80</v>
      </c>
      <c r="I2646" s="921" t="s">
        <v>241</v>
      </c>
      <c r="J2646" s="676" t="s">
        <v>82</v>
      </c>
    </row>
    <row r="2647" spans="1:10" s="125" customFormat="1" x14ac:dyDescent="0.2">
      <c r="A2647" s="827" t="s">
        <v>5800</v>
      </c>
      <c r="B2647" s="683"/>
      <c r="C2647" s="830" t="s">
        <v>5799</v>
      </c>
      <c r="D2647" s="684" t="s">
        <v>886</v>
      </c>
      <c r="E2647" s="915" t="s">
        <v>1884</v>
      </c>
      <c r="F2647" s="676"/>
      <c r="G2647" s="921" t="s">
        <v>79</v>
      </c>
      <c r="H2647" s="685" t="s">
        <v>80</v>
      </c>
      <c r="I2647" s="921" t="s">
        <v>244</v>
      </c>
      <c r="J2647" s="676" t="s">
        <v>245</v>
      </c>
    </row>
    <row r="2648" spans="1:10" s="125" customFormat="1" x14ac:dyDescent="0.2">
      <c r="A2648" s="827" t="s">
        <v>5801</v>
      </c>
      <c r="B2648" s="683"/>
      <c r="C2648" s="830" t="s">
        <v>5799</v>
      </c>
      <c r="D2648" s="684" t="s">
        <v>886</v>
      </c>
      <c r="E2648" s="915" t="s">
        <v>1884</v>
      </c>
      <c r="F2648" s="676"/>
      <c r="G2648" s="921" t="s">
        <v>79</v>
      </c>
      <c r="H2648" s="685" t="s">
        <v>80</v>
      </c>
      <c r="I2648" s="921" t="s">
        <v>173</v>
      </c>
      <c r="J2648" s="676" t="s">
        <v>174</v>
      </c>
    </row>
    <row r="2649" spans="1:10" s="125" customFormat="1" x14ac:dyDescent="0.2">
      <c r="A2649" s="865" t="s">
        <v>5802</v>
      </c>
      <c r="B2649" s="123"/>
      <c r="C2649" s="940" t="s">
        <v>5803</v>
      </c>
      <c r="D2649" s="124" t="s">
        <v>540</v>
      </c>
      <c r="E2649" s="212" t="s">
        <v>947</v>
      </c>
      <c r="F2649" s="85" t="s">
        <v>947</v>
      </c>
      <c r="G2649" s="79" t="s">
        <v>44</v>
      </c>
      <c r="H2649" s="57" t="s">
        <v>253</v>
      </c>
      <c r="I2649" s="79" t="s">
        <v>254</v>
      </c>
      <c r="J2649" s="85" t="s">
        <v>255</v>
      </c>
    </row>
    <row r="2650" spans="1:10" s="125" customFormat="1" x14ac:dyDescent="0.2">
      <c r="A2650" s="930" t="s">
        <v>5804</v>
      </c>
      <c r="B2650" s="123"/>
      <c r="C2650" s="820" t="s">
        <v>5805</v>
      </c>
      <c r="D2650" s="124" t="s">
        <v>540</v>
      </c>
      <c r="E2650" s="875" t="s">
        <v>43</v>
      </c>
      <c r="F2650" s="85" t="s">
        <v>947</v>
      </c>
      <c r="G2650" s="946" t="s">
        <v>44</v>
      </c>
      <c r="H2650" s="57" t="s">
        <v>253</v>
      </c>
      <c r="I2650" s="946" t="s">
        <v>5383</v>
      </c>
      <c r="J2650" s="85" t="s">
        <v>255</v>
      </c>
    </row>
    <row r="2651" spans="1:10" s="125" customFormat="1" x14ac:dyDescent="0.2">
      <c r="A2651" s="930" t="s">
        <v>5806</v>
      </c>
      <c r="B2651" s="123"/>
      <c r="C2651" s="820" t="s">
        <v>5807</v>
      </c>
      <c r="D2651" s="124" t="s">
        <v>540</v>
      </c>
      <c r="E2651" s="875" t="s">
        <v>43</v>
      </c>
      <c r="F2651" s="85" t="s">
        <v>947</v>
      </c>
      <c r="G2651" s="79" t="s">
        <v>92</v>
      </c>
      <c r="H2651" s="57" t="s">
        <v>172</v>
      </c>
      <c r="I2651" s="79" t="s">
        <v>173</v>
      </c>
      <c r="J2651" s="85" t="s">
        <v>174</v>
      </c>
    </row>
    <row r="2652" spans="1:10" s="125" customFormat="1" x14ac:dyDescent="0.2">
      <c r="A2652" s="68" t="s">
        <v>5808</v>
      </c>
      <c r="B2652" s="67"/>
      <c r="C2652" s="346" t="s">
        <v>5809</v>
      </c>
      <c r="D2652" s="71" t="s">
        <v>287</v>
      </c>
      <c r="E2652" s="79" t="s">
        <v>2146</v>
      </c>
      <c r="F2652" s="58" t="s">
        <v>272</v>
      </c>
      <c r="G2652" s="79" t="s">
        <v>79</v>
      </c>
      <c r="H2652" s="57" t="s">
        <v>80</v>
      </c>
      <c r="I2652" s="79" t="s">
        <v>140</v>
      </c>
      <c r="J2652" s="58" t="s">
        <v>82</v>
      </c>
    </row>
    <row r="2653" spans="1:10" s="125" customFormat="1" x14ac:dyDescent="0.2">
      <c r="A2653" s="898"/>
      <c r="B2653" s="84"/>
      <c r="C2653" s="820" t="s">
        <v>5810</v>
      </c>
      <c r="D2653" s="124" t="s">
        <v>42</v>
      </c>
      <c r="E2653" s="875" t="s">
        <v>474</v>
      </c>
      <c r="F2653" s="85" t="s">
        <v>474</v>
      </c>
      <c r="G2653" s="439" t="s">
        <v>44</v>
      </c>
      <c r="H2653" s="57" t="s">
        <v>253</v>
      </c>
      <c r="I2653" s="439" t="s">
        <v>254</v>
      </c>
      <c r="J2653" s="85" t="s">
        <v>255</v>
      </c>
    </row>
    <row r="2654" spans="1:10" s="125" customFormat="1" x14ac:dyDescent="0.2">
      <c r="A2654" s="658" t="s">
        <v>5811</v>
      </c>
      <c r="B2654" s="123"/>
      <c r="C2654" s="263" t="s">
        <v>5812</v>
      </c>
      <c r="D2654" s="91" t="s">
        <v>886</v>
      </c>
      <c r="E2654" s="212" t="s">
        <v>3863</v>
      </c>
      <c r="F2654" s="85"/>
      <c r="G2654" s="79" t="s">
        <v>139</v>
      </c>
      <c r="H2654" s="57" t="s">
        <v>80</v>
      </c>
      <c r="I2654" s="79" t="s">
        <v>140</v>
      </c>
      <c r="J2654" s="85" t="s">
        <v>68</v>
      </c>
    </row>
    <row r="2655" spans="1:10" s="278" customFormat="1" x14ac:dyDescent="0.2">
      <c r="A2655" s="863" t="s">
        <v>5813</v>
      </c>
      <c r="B2655" s="123"/>
      <c r="C2655" s="229" t="s">
        <v>5814</v>
      </c>
      <c r="D2655" s="91" t="s">
        <v>405</v>
      </c>
      <c r="E2655" s="212" t="s">
        <v>5815</v>
      </c>
      <c r="F2655" s="85" t="s">
        <v>5816</v>
      </c>
      <c r="G2655" s="212" t="s">
        <v>44</v>
      </c>
      <c r="H2655" s="343" t="s">
        <v>45</v>
      </c>
      <c r="I2655" s="85" t="s">
        <v>53</v>
      </c>
      <c r="J2655" s="85" t="s">
        <v>54</v>
      </c>
    </row>
    <row r="2656" spans="1:10" s="125" customFormat="1" x14ac:dyDescent="0.2">
      <c r="A2656" s="115" t="s">
        <v>5817</v>
      </c>
      <c r="B2656" s="114"/>
      <c r="C2656" s="864" t="s">
        <v>5818</v>
      </c>
      <c r="D2656" s="113" t="s">
        <v>131</v>
      </c>
      <c r="E2656" s="129" t="s">
        <v>160</v>
      </c>
      <c r="F2656" s="111" t="s">
        <v>160</v>
      </c>
      <c r="G2656" s="949" t="s">
        <v>44</v>
      </c>
      <c r="H2656" s="117" t="s">
        <v>45</v>
      </c>
      <c r="I2656" s="117" t="s">
        <v>46</v>
      </c>
      <c r="J2656" s="117" t="s">
        <v>47</v>
      </c>
    </row>
    <row r="2657" spans="1:10" s="125" customFormat="1" x14ac:dyDescent="0.2">
      <c r="A2657" s="864" t="s">
        <v>5819</v>
      </c>
      <c r="B2657" s="114" t="s">
        <v>5820</v>
      </c>
      <c r="C2657" s="864" t="s">
        <v>5821</v>
      </c>
      <c r="D2657" s="116" t="s">
        <v>131</v>
      </c>
      <c r="E2657" s="129" t="s">
        <v>160</v>
      </c>
      <c r="F2657" s="111" t="s">
        <v>160</v>
      </c>
      <c r="G2657" s="129" t="s">
        <v>44</v>
      </c>
      <c r="H2657" s="111" t="s">
        <v>45</v>
      </c>
      <c r="I2657" s="129" t="s">
        <v>46</v>
      </c>
      <c r="J2657" s="111" t="s">
        <v>47</v>
      </c>
    </row>
    <row r="2658" spans="1:10" s="125" customFormat="1" x14ac:dyDescent="0.2">
      <c r="A2658" s="132" t="s">
        <v>5822</v>
      </c>
      <c r="B2658" s="123"/>
      <c r="C2658" s="229" t="s">
        <v>5823</v>
      </c>
      <c r="D2658" s="91" t="s">
        <v>131</v>
      </c>
      <c r="E2658" s="212" t="s">
        <v>5824</v>
      </c>
      <c r="F2658" s="85"/>
      <c r="G2658" s="79" t="s">
        <v>92</v>
      </c>
      <c r="H2658" s="57" t="s">
        <v>80</v>
      </c>
      <c r="I2658" s="58" t="s">
        <v>140</v>
      </c>
      <c r="J2658" s="85" t="s">
        <v>82</v>
      </c>
    </row>
    <row r="2659" spans="1:10" s="125" customFormat="1" x14ac:dyDescent="0.2">
      <c r="A2659" s="132" t="s">
        <v>5825</v>
      </c>
      <c r="B2659" s="123"/>
      <c r="C2659" s="229" t="s">
        <v>5823</v>
      </c>
      <c r="D2659" s="91" t="s">
        <v>131</v>
      </c>
      <c r="E2659" s="212" t="s">
        <v>5824</v>
      </c>
      <c r="F2659" s="85"/>
      <c r="G2659" s="79" t="s">
        <v>92</v>
      </c>
      <c r="H2659" s="57" t="s">
        <v>80</v>
      </c>
      <c r="I2659" s="79" t="s">
        <v>140</v>
      </c>
      <c r="J2659" s="85" t="s">
        <v>245</v>
      </c>
    </row>
    <row r="2660" spans="1:10" s="128" customFormat="1" x14ac:dyDescent="0.2">
      <c r="A2660" s="132" t="s">
        <v>5826</v>
      </c>
      <c r="B2660" s="80"/>
      <c r="C2660" s="229" t="s">
        <v>5827</v>
      </c>
      <c r="D2660" s="91" t="s">
        <v>131</v>
      </c>
      <c r="E2660" s="212" t="s">
        <v>5828</v>
      </c>
      <c r="F2660" s="85"/>
      <c r="G2660" s="79" t="s">
        <v>92</v>
      </c>
      <c r="H2660" s="57" t="s">
        <v>80</v>
      </c>
      <c r="I2660" s="212" t="s">
        <v>140</v>
      </c>
      <c r="J2660" s="85" t="s">
        <v>82</v>
      </c>
    </row>
    <row r="2661" spans="1:10" s="125" customFormat="1" x14ac:dyDescent="0.2">
      <c r="A2661" s="132" t="s">
        <v>5829</v>
      </c>
      <c r="B2661" s="80"/>
      <c r="C2661" s="229" t="s">
        <v>5827</v>
      </c>
      <c r="D2661" s="91" t="s">
        <v>131</v>
      </c>
      <c r="E2661" s="212" t="s">
        <v>5828</v>
      </c>
      <c r="F2661" s="85"/>
      <c r="G2661" s="79" t="s">
        <v>92</v>
      </c>
      <c r="H2661" s="57" t="s">
        <v>80</v>
      </c>
      <c r="I2661" s="212" t="s">
        <v>140</v>
      </c>
      <c r="J2661" s="85" t="s">
        <v>245</v>
      </c>
    </row>
    <row r="2662" spans="1:10" s="125" customFormat="1" x14ac:dyDescent="0.2">
      <c r="A2662" s="132" t="s">
        <v>5830</v>
      </c>
      <c r="B2662" s="80"/>
      <c r="C2662" s="229" t="s">
        <v>5831</v>
      </c>
      <c r="D2662" s="91" t="s">
        <v>131</v>
      </c>
      <c r="E2662" s="212" t="s">
        <v>5828</v>
      </c>
      <c r="F2662" s="85"/>
      <c r="G2662" s="79" t="s">
        <v>92</v>
      </c>
      <c r="H2662" s="57" t="s">
        <v>80</v>
      </c>
      <c r="I2662" s="212" t="s">
        <v>140</v>
      </c>
      <c r="J2662" s="85" t="s">
        <v>82</v>
      </c>
    </row>
    <row r="2663" spans="1:10" s="125" customFormat="1" x14ac:dyDescent="0.2">
      <c r="A2663" s="132" t="s">
        <v>5832</v>
      </c>
      <c r="B2663" s="80"/>
      <c r="C2663" s="229" t="s">
        <v>5831</v>
      </c>
      <c r="D2663" s="91" t="s">
        <v>131</v>
      </c>
      <c r="E2663" s="212" t="s">
        <v>5828</v>
      </c>
      <c r="F2663" s="85"/>
      <c r="G2663" s="79" t="s">
        <v>92</v>
      </c>
      <c r="H2663" s="57" t="s">
        <v>80</v>
      </c>
      <c r="I2663" s="85" t="s">
        <v>140</v>
      </c>
      <c r="J2663" s="85" t="s">
        <v>245</v>
      </c>
    </row>
    <row r="2664" spans="1:10" s="125" customFormat="1" x14ac:dyDescent="0.2">
      <c r="A2664" s="132" t="s">
        <v>5833</v>
      </c>
      <c r="B2664" s="123"/>
      <c r="C2664" s="229" t="s">
        <v>5834</v>
      </c>
      <c r="D2664" s="91" t="s">
        <v>1748</v>
      </c>
      <c r="E2664" s="212" t="s">
        <v>5835</v>
      </c>
      <c r="F2664" s="85"/>
      <c r="G2664" s="79" t="s">
        <v>44</v>
      </c>
      <c r="H2664" s="57" t="s">
        <v>45</v>
      </c>
      <c r="I2664" s="79" t="s">
        <v>46</v>
      </c>
      <c r="J2664" s="85" t="s">
        <v>47</v>
      </c>
    </row>
    <row r="2665" spans="1:10" s="278" customFormat="1" x14ac:dyDescent="0.2">
      <c r="A2665" s="863" t="s">
        <v>5836</v>
      </c>
      <c r="B2665" s="84"/>
      <c r="C2665" s="821" t="s">
        <v>5837</v>
      </c>
      <c r="D2665" s="91" t="s">
        <v>1748</v>
      </c>
      <c r="E2665" s="212" t="s">
        <v>5835</v>
      </c>
      <c r="F2665" s="85" t="s">
        <v>5835</v>
      </c>
      <c r="G2665" s="212" t="s">
        <v>44</v>
      </c>
      <c r="H2665" s="343" t="s">
        <v>45</v>
      </c>
      <c r="I2665" s="212" t="s">
        <v>46</v>
      </c>
      <c r="J2665" s="85" t="s">
        <v>47</v>
      </c>
    </row>
    <row r="2666" spans="1:10" s="125" customFormat="1" x14ac:dyDescent="0.2">
      <c r="A2666" s="658" t="s">
        <v>5838</v>
      </c>
      <c r="B2666" s="84"/>
      <c r="C2666" s="820" t="s">
        <v>5839</v>
      </c>
      <c r="D2666" s="91" t="s">
        <v>1748</v>
      </c>
      <c r="E2666" s="212" t="s">
        <v>1047</v>
      </c>
      <c r="F2666" s="85" t="s">
        <v>1050</v>
      </c>
      <c r="G2666" s="79" t="s">
        <v>44</v>
      </c>
      <c r="H2666" s="57" t="s">
        <v>45</v>
      </c>
      <c r="I2666" s="79" t="s">
        <v>140</v>
      </c>
      <c r="J2666" s="85" t="s">
        <v>82</v>
      </c>
    </row>
    <row r="2667" spans="1:10" s="569" customFormat="1" x14ac:dyDescent="0.2">
      <c r="A2667" s="658" t="s">
        <v>5840</v>
      </c>
      <c r="B2667" s="66"/>
      <c r="C2667" s="820" t="s">
        <v>5841</v>
      </c>
      <c r="D2667" s="72" t="s">
        <v>276</v>
      </c>
      <c r="E2667" s="200" t="s">
        <v>343</v>
      </c>
      <c r="F2667" s="61" t="s">
        <v>913</v>
      </c>
      <c r="G2667" s="200" t="s">
        <v>44</v>
      </c>
      <c r="H2667" s="108" t="s">
        <v>45</v>
      </c>
      <c r="I2667" s="200" t="s">
        <v>53</v>
      </c>
      <c r="J2667" s="61" t="s">
        <v>54</v>
      </c>
    </row>
    <row r="2668" spans="1:10" s="125" customFormat="1" x14ac:dyDescent="0.2">
      <c r="A2668" s="132" t="s">
        <v>5842</v>
      </c>
      <c r="B2668" s="556"/>
      <c r="C2668" s="826" t="s">
        <v>5841</v>
      </c>
      <c r="D2668" s="470" t="s">
        <v>276</v>
      </c>
      <c r="E2668" s="580" t="s">
        <v>343</v>
      </c>
      <c r="F2668" s="387" t="s">
        <v>343</v>
      </c>
      <c r="G2668" s="580" t="s">
        <v>44</v>
      </c>
      <c r="H2668" s="568" t="s">
        <v>45</v>
      </c>
      <c r="I2668" s="580" t="s">
        <v>46</v>
      </c>
      <c r="J2668" s="387" t="s">
        <v>47</v>
      </c>
    </row>
    <row r="2669" spans="1:10" s="125" customFormat="1" x14ac:dyDescent="0.2">
      <c r="A2669" s="658"/>
      <c r="B2669" s="123"/>
      <c r="C2669" s="820" t="s">
        <v>5843</v>
      </c>
      <c r="D2669" s="124" t="s">
        <v>42</v>
      </c>
      <c r="E2669" s="212" t="s">
        <v>43</v>
      </c>
      <c r="F2669" s="85" t="s">
        <v>43</v>
      </c>
      <c r="G2669" s="79" t="s">
        <v>44</v>
      </c>
      <c r="H2669" s="57" t="s">
        <v>253</v>
      </c>
      <c r="I2669" s="79" t="s">
        <v>254</v>
      </c>
      <c r="J2669" s="85" t="s">
        <v>255</v>
      </c>
    </row>
    <row r="2670" spans="1:10" s="125" customFormat="1" x14ac:dyDescent="0.2">
      <c r="A2670" s="865" t="s">
        <v>5844</v>
      </c>
      <c r="B2670" s="84"/>
      <c r="C2670" s="940" t="s">
        <v>5845</v>
      </c>
      <c r="D2670" s="124" t="s">
        <v>607</v>
      </c>
      <c r="E2670" s="212" t="s">
        <v>1047</v>
      </c>
      <c r="F2670" s="85" t="s">
        <v>1047</v>
      </c>
      <c r="G2670" s="79" t="s">
        <v>44</v>
      </c>
      <c r="H2670" s="57" t="s">
        <v>45</v>
      </c>
      <c r="I2670" s="79" t="s">
        <v>46</v>
      </c>
      <c r="J2670" s="85" t="s">
        <v>47</v>
      </c>
    </row>
    <row r="2671" spans="1:10" s="125" customFormat="1" x14ac:dyDescent="0.2">
      <c r="A2671" s="658" t="s">
        <v>5846</v>
      </c>
      <c r="B2671" s="84"/>
      <c r="C2671" s="820" t="s">
        <v>5847</v>
      </c>
      <c r="D2671" s="124" t="s">
        <v>405</v>
      </c>
      <c r="E2671" s="212" t="s">
        <v>947</v>
      </c>
      <c r="F2671" s="85" t="s">
        <v>5848</v>
      </c>
      <c r="G2671" s="79" t="s">
        <v>139</v>
      </c>
      <c r="H2671" s="57" t="s">
        <v>80</v>
      </c>
      <c r="I2671" s="79" t="s">
        <v>140</v>
      </c>
      <c r="J2671" s="85" t="s">
        <v>82</v>
      </c>
    </row>
    <row r="2672" spans="1:10" s="125" customFormat="1" x14ac:dyDescent="0.2">
      <c r="A2672" s="658" t="s">
        <v>5849</v>
      </c>
      <c r="B2672" s="84"/>
      <c r="C2672" s="820" t="s">
        <v>5847</v>
      </c>
      <c r="D2672" s="124" t="s">
        <v>405</v>
      </c>
      <c r="E2672" s="212" t="s">
        <v>947</v>
      </c>
      <c r="F2672" s="85" t="s">
        <v>5848</v>
      </c>
      <c r="G2672" s="79" t="s">
        <v>139</v>
      </c>
      <c r="H2672" s="57" t="s">
        <v>80</v>
      </c>
      <c r="I2672" s="79" t="s">
        <v>140</v>
      </c>
      <c r="J2672" s="85" t="s">
        <v>245</v>
      </c>
    </row>
    <row r="2673" spans="1:10" s="125" customFormat="1" x14ac:dyDescent="0.2">
      <c r="A2673" s="658" t="s">
        <v>5850</v>
      </c>
      <c r="B2673" s="84"/>
      <c r="C2673" s="820" t="s">
        <v>5847</v>
      </c>
      <c r="D2673" s="124" t="s">
        <v>405</v>
      </c>
      <c r="E2673" s="212" t="s">
        <v>947</v>
      </c>
      <c r="F2673" s="85" t="s">
        <v>947</v>
      </c>
      <c r="G2673" s="79" t="s">
        <v>139</v>
      </c>
      <c r="H2673" s="57" t="s">
        <v>80</v>
      </c>
      <c r="I2673" s="79" t="s">
        <v>173</v>
      </c>
      <c r="J2673" s="85" t="s">
        <v>174</v>
      </c>
    </row>
    <row r="2674" spans="1:10" s="125" customFormat="1" x14ac:dyDescent="0.2">
      <c r="A2674" s="658" t="s">
        <v>5851</v>
      </c>
      <c r="B2674" s="84"/>
      <c r="C2674" s="820" t="s">
        <v>5852</v>
      </c>
      <c r="D2674" s="821" t="s">
        <v>405</v>
      </c>
      <c r="E2674" s="85" t="s">
        <v>947</v>
      </c>
      <c r="F2674" s="85" t="s">
        <v>947</v>
      </c>
      <c r="G2674" s="58" t="s">
        <v>92</v>
      </c>
      <c r="H2674" s="57" t="s">
        <v>172</v>
      </c>
      <c r="I2674" s="79" t="s">
        <v>173</v>
      </c>
      <c r="J2674" s="85" t="s">
        <v>174</v>
      </c>
    </row>
    <row r="2675" spans="1:10" s="278" customFormat="1" x14ac:dyDescent="0.2">
      <c r="A2675" s="863" t="s">
        <v>5853</v>
      </c>
      <c r="B2675" s="84"/>
      <c r="C2675" s="821" t="s">
        <v>5854</v>
      </c>
      <c r="D2675" s="821" t="s">
        <v>405</v>
      </c>
      <c r="E2675" s="85" t="s">
        <v>5855</v>
      </c>
      <c r="F2675" s="85" t="s">
        <v>5856</v>
      </c>
      <c r="G2675" s="85" t="s">
        <v>79</v>
      </c>
      <c r="H2675" s="343" t="s">
        <v>80</v>
      </c>
      <c r="I2675" s="85" t="s">
        <v>140</v>
      </c>
      <c r="J2675" s="85" t="s">
        <v>82</v>
      </c>
    </row>
    <row r="2676" spans="1:10" s="569" customFormat="1" x14ac:dyDescent="0.2">
      <c r="A2676" s="132" t="s">
        <v>5857</v>
      </c>
      <c r="B2676" s="556"/>
      <c r="C2676" s="826" t="s">
        <v>5858</v>
      </c>
      <c r="D2676" s="826" t="s">
        <v>104</v>
      </c>
      <c r="E2676" s="387" t="s">
        <v>1972</v>
      </c>
      <c r="F2676" s="387" t="s">
        <v>1972</v>
      </c>
      <c r="G2676" s="387" t="s">
        <v>44</v>
      </c>
      <c r="H2676" s="568" t="s">
        <v>45</v>
      </c>
      <c r="I2676" s="387" t="s">
        <v>46</v>
      </c>
      <c r="J2676" s="387" t="s">
        <v>47</v>
      </c>
    </row>
    <row r="2677" spans="1:10" s="125" customFormat="1" x14ac:dyDescent="0.2">
      <c r="A2677" s="658" t="s">
        <v>5859</v>
      </c>
      <c r="B2677" s="66"/>
      <c r="C2677" s="820" t="s">
        <v>5860</v>
      </c>
      <c r="D2677" s="820" t="s">
        <v>89</v>
      </c>
      <c r="E2677" s="61" t="s">
        <v>1143</v>
      </c>
      <c r="F2677" s="61" t="s">
        <v>1978</v>
      </c>
      <c r="G2677" s="61" t="s">
        <v>531</v>
      </c>
      <c r="H2677" s="108" t="s">
        <v>45</v>
      </c>
      <c r="I2677" s="61" t="s">
        <v>745</v>
      </c>
      <c r="J2677" s="61" t="s">
        <v>746</v>
      </c>
    </row>
    <row r="2678" spans="1:10" s="125" customFormat="1" x14ac:dyDescent="0.2">
      <c r="A2678" s="658" t="s">
        <v>5861</v>
      </c>
      <c r="B2678" s="66"/>
      <c r="C2678" s="820" t="s">
        <v>5862</v>
      </c>
      <c r="D2678" s="820" t="s">
        <v>89</v>
      </c>
      <c r="E2678" s="61" t="s">
        <v>319</v>
      </c>
      <c r="F2678" s="61" t="s">
        <v>319</v>
      </c>
      <c r="G2678" s="61" t="s">
        <v>531</v>
      </c>
      <c r="H2678" s="108" t="s">
        <v>45</v>
      </c>
      <c r="I2678" s="61" t="s">
        <v>100</v>
      </c>
      <c r="J2678" s="61" t="s">
        <v>101</v>
      </c>
    </row>
    <row r="2679" spans="1:10" s="278" customFormat="1" x14ac:dyDescent="0.2">
      <c r="A2679" s="863" t="s">
        <v>5863</v>
      </c>
      <c r="B2679" s="84"/>
      <c r="C2679" s="936" t="s">
        <v>5864</v>
      </c>
      <c r="D2679" s="936" t="s">
        <v>89</v>
      </c>
      <c r="E2679" s="85" t="s">
        <v>439</v>
      </c>
      <c r="F2679" s="85" t="s">
        <v>5865</v>
      </c>
      <c r="G2679" s="85" t="s">
        <v>531</v>
      </c>
      <c r="H2679" s="343" t="s">
        <v>45</v>
      </c>
      <c r="I2679" s="85" t="s">
        <v>745</v>
      </c>
      <c r="J2679" s="85" t="s">
        <v>746</v>
      </c>
    </row>
    <row r="2680" spans="1:10" s="125" customFormat="1" x14ac:dyDescent="0.2">
      <c r="A2680" s="863" t="s">
        <v>5866</v>
      </c>
      <c r="B2680" s="84"/>
      <c r="C2680" s="821" t="s">
        <v>5864</v>
      </c>
      <c r="D2680" s="821" t="s">
        <v>89</v>
      </c>
      <c r="E2680" s="85" t="s">
        <v>439</v>
      </c>
      <c r="F2680" s="85" t="s">
        <v>5865</v>
      </c>
      <c r="G2680" s="85" t="s">
        <v>531</v>
      </c>
      <c r="H2680" s="343" t="s">
        <v>253</v>
      </c>
      <c r="I2680" s="85" t="s">
        <v>745</v>
      </c>
      <c r="J2680" s="85" t="s">
        <v>746</v>
      </c>
    </row>
    <row r="2681" spans="1:10" s="278" customFormat="1" x14ac:dyDescent="0.2">
      <c r="A2681" s="863" t="s">
        <v>5867</v>
      </c>
      <c r="B2681" s="84"/>
      <c r="C2681" s="821" t="s">
        <v>5864</v>
      </c>
      <c r="D2681" s="821" t="s">
        <v>89</v>
      </c>
      <c r="E2681" s="85" t="s">
        <v>439</v>
      </c>
      <c r="F2681" s="85" t="s">
        <v>439</v>
      </c>
      <c r="G2681" s="85" t="s">
        <v>92</v>
      </c>
      <c r="H2681" s="343" t="s">
        <v>45</v>
      </c>
      <c r="I2681" s="85" t="s">
        <v>46</v>
      </c>
      <c r="J2681" s="85" t="s">
        <v>47</v>
      </c>
    </row>
    <row r="2682" spans="1:10" s="125" customFormat="1" x14ac:dyDescent="0.2">
      <c r="A2682" s="863" t="s">
        <v>5868</v>
      </c>
      <c r="B2682" s="84"/>
      <c r="C2682" s="821" t="s">
        <v>5864</v>
      </c>
      <c r="D2682" s="821" t="s">
        <v>89</v>
      </c>
      <c r="E2682" s="85" t="s">
        <v>439</v>
      </c>
      <c r="F2682" s="927" t="s">
        <v>5865</v>
      </c>
      <c r="G2682" s="85" t="s">
        <v>531</v>
      </c>
      <c r="H2682" s="343" t="s">
        <v>45</v>
      </c>
      <c r="I2682" s="85" t="s">
        <v>745</v>
      </c>
      <c r="J2682" s="85" t="s">
        <v>746</v>
      </c>
    </row>
    <row r="2683" spans="1:10" s="278" customFormat="1" x14ac:dyDescent="0.2">
      <c r="A2683" s="863" t="s">
        <v>5869</v>
      </c>
      <c r="B2683" s="84"/>
      <c r="C2683" s="821" t="s">
        <v>5870</v>
      </c>
      <c r="D2683" s="821" t="s">
        <v>89</v>
      </c>
      <c r="E2683" s="85" t="s">
        <v>927</v>
      </c>
      <c r="F2683" s="85" t="s">
        <v>927</v>
      </c>
      <c r="G2683" s="85" t="s">
        <v>92</v>
      </c>
      <c r="H2683" s="343" t="s">
        <v>45</v>
      </c>
      <c r="I2683" s="85" t="s">
        <v>100</v>
      </c>
      <c r="J2683" s="85" t="s">
        <v>101</v>
      </c>
    </row>
    <row r="2684" spans="1:10" s="125" customFormat="1" x14ac:dyDescent="0.2">
      <c r="A2684" s="865" t="s">
        <v>5871</v>
      </c>
      <c r="B2684" s="123"/>
      <c r="C2684" s="940" t="s">
        <v>5872</v>
      </c>
      <c r="D2684" s="821" t="s">
        <v>540</v>
      </c>
      <c r="E2684" s="85" t="s">
        <v>947</v>
      </c>
      <c r="F2684" s="85" t="s">
        <v>947</v>
      </c>
      <c r="G2684" s="58" t="s">
        <v>44</v>
      </c>
      <c r="H2684" s="57" t="s">
        <v>253</v>
      </c>
      <c r="I2684" s="58" t="s">
        <v>254</v>
      </c>
      <c r="J2684" s="85" t="s">
        <v>255</v>
      </c>
    </row>
    <row r="2685" spans="1:10" s="278" customFormat="1" x14ac:dyDescent="0.2">
      <c r="A2685" s="865" t="s">
        <v>5871</v>
      </c>
      <c r="B2685" s="123"/>
      <c r="C2685" s="940" t="s">
        <v>5872</v>
      </c>
      <c r="D2685" s="821" t="s">
        <v>540</v>
      </c>
      <c r="E2685" s="85" t="s">
        <v>947</v>
      </c>
      <c r="F2685" s="85" t="s">
        <v>947</v>
      </c>
      <c r="G2685" s="58" t="s">
        <v>44</v>
      </c>
      <c r="H2685" s="57" t="s">
        <v>253</v>
      </c>
      <c r="I2685" s="58" t="s">
        <v>254</v>
      </c>
      <c r="J2685" s="85" t="s">
        <v>255</v>
      </c>
    </row>
    <row r="2686" spans="1:10" s="125" customFormat="1" x14ac:dyDescent="0.2">
      <c r="A2686" s="865" t="s">
        <v>5873</v>
      </c>
      <c r="B2686" s="123"/>
      <c r="C2686" s="940" t="s">
        <v>5874</v>
      </c>
      <c r="D2686" s="821" t="s">
        <v>540</v>
      </c>
      <c r="E2686" s="85" t="s">
        <v>947</v>
      </c>
      <c r="F2686" s="85" t="s">
        <v>947</v>
      </c>
      <c r="G2686" s="58" t="s">
        <v>92</v>
      </c>
      <c r="H2686" s="57" t="s">
        <v>172</v>
      </c>
      <c r="I2686" s="58" t="s">
        <v>173</v>
      </c>
      <c r="J2686" s="85" t="s">
        <v>174</v>
      </c>
    </row>
    <row r="2687" spans="1:10" s="125" customFormat="1" x14ac:dyDescent="0.2">
      <c r="A2687" s="933" t="s">
        <v>5875</v>
      </c>
      <c r="B2687" s="123"/>
      <c r="C2687" s="826" t="s">
        <v>5876</v>
      </c>
      <c r="D2687" s="821" t="s">
        <v>540</v>
      </c>
      <c r="E2687" s="282" t="s">
        <v>43</v>
      </c>
      <c r="F2687" s="85"/>
      <c r="G2687" s="439" t="s">
        <v>44</v>
      </c>
      <c r="H2687" s="57"/>
      <c r="I2687" s="439" t="s">
        <v>5383</v>
      </c>
      <c r="J2687" s="85" t="s">
        <v>255</v>
      </c>
    </row>
    <row r="2688" spans="1:10" s="125" customFormat="1" x14ac:dyDescent="0.2">
      <c r="A2688" s="70" t="s">
        <v>5877</v>
      </c>
      <c r="B2688" s="80"/>
      <c r="C2688" s="263" t="s">
        <v>5878</v>
      </c>
      <c r="D2688" s="263" t="s">
        <v>586</v>
      </c>
      <c r="E2688" s="61" t="s">
        <v>529</v>
      </c>
      <c r="F2688" s="61" t="s">
        <v>530</v>
      </c>
      <c r="G2688" s="61" t="s">
        <v>92</v>
      </c>
      <c r="H2688" s="108" t="s">
        <v>45</v>
      </c>
      <c r="I2688" s="61" t="s">
        <v>53</v>
      </c>
      <c r="J2688" s="61" t="s">
        <v>54</v>
      </c>
    </row>
    <row r="2689" spans="1:10" s="125" customFormat="1" x14ac:dyDescent="0.2">
      <c r="A2689" s="96" t="s">
        <v>5879</v>
      </c>
      <c r="B2689" s="80"/>
      <c r="C2689" s="229" t="s">
        <v>5878</v>
      </c>
      <c r="D2689" s="229" t="s">
        <v>586</v>
      </c>
      <c r="E2689" s="85" t="s">
        <v>529</v>
      </c>
      <c r="F2689" s="85" t="s">
        <v>530</v>
      </c>
      <c r="G2689" s="85" t="s">
        <v>92</v>
      </c>
      <c r="H2689" s="343" t="s">
        <v>45</v>
      </c>
      <c r="I2689" s="85" t="s">
        <v>53</v>
      </c>
      <c r="J2689" s="85" t="s">
        <v>62</v>
      </c>
    </row>
    <row r="2690" spans="1:10" s="125" customFormat="1" x14ac:dyDescent="0.2">
      <c r="A2690" s="970"/>
      <c r="B2690" s="80"/>
      <c r="C2690" s="588" t="s">
        <v>5880</v>
      </c>
      <c r="D2690" s="588" t="s">
        <v>586</v>
      </c>
      <c r="E2690" s="196" t="s">
        <v>455</v>
      </c>
      <c r="F2690" s="196" t="s">
        <v>641</v>
      </c>
      <c r="G2690" s="196"/>
      <c r="H2690" s="196" t="s">
        <v>45</v>
      </c>
      <c r="I2690" s="196" t="s">
        <v>53</v>
      </c>
      <c r="J2690" s="196" t="s">
        <v>54</v>
      </c>
    </row>
    <row r="2691" spans="1:10" s="125" customFormat="1" x14ac:dyDescent="0.2">
      <c r="A2691" s="184"/>
      <c r="B2691" s="505"/>
      <c r="C2691" s="72"/>
      <c r="D2691" s="91"/>
      <c r="E2691" s="85"/>
      <c r="F2691" s="753"/>
      <c r="G2691" s="58"/>
      <c r="H2691" s="57"/>
      <c r="I2691" s="58"/>
      <c r="J2691" s="85"/>
    </row>
    <row r="2692" spans="1:10" s="125" customFormat="1" x14ac:dyDescent="0.2">
      <c r="A2692" s="66"/>
      <c r="B2692" s="84"/>
      <c r="C2692" s="72"/>
      <c r="D2692" s="91"/>
      <c r="E2692" s="85"/>
      <c r="F2692" s="85"/>
      <c r="G2692" s="58"/>
      <c r="H2692" s="57"/>
      <c r="I2692" s="58"/>
      <c r="J2692" s="85"/>
    </row>
    <row r="2693" spans="1:10" s="125" customFormat="1" x14ac:dyDescent="0.2">
      <c r="A2693" s="80"/>
      <c r="B2693" s="123"/>
      <c r="C2693" s="127"/>
      <c r="D2693" s="124"/>
      <c r="E2693" s="85"/>
      <c r="F2693" s="282"/>
      <c r="G2693" s="58"/>
      <c r="H2693" s="57"/>
      <c r="I2693" s="58"/>
      <c r="J2693" s="85"/>
    </row>
    <row r="2694" spans="1:10" s="125" customFormat="1" x14ac:dyDescent="0.2">
      <c r="A2694" s="80"/>
      <c r="B2694" s="123"/>
      <c r="C2694" s="127"/>
      <c r="D2694" s="124"/>
      <c r="E2694" s="85"/>
      <c r="F2694" s="85"/>
      <c r="G2694" s="58"/>
      <c r="H2694" s="57"/>
      <c r="I2694" s="58"/>
      <c r="J2694" s="85"/>
    </row>
    <row r="2695" spans="1:10" s="125" customFormat="1" x14ac:dyDescent="0.2">
      <c r="A2695" s="80"/>
      <c r="B2695" s="123"/>
      <c r="C2695" s="127"/>
      <c r="D2695" s="124"/>
      <c r="E2695" s="85"/>
      <c r="F2695" s="85"/>
      <c r="G2695" s="58"/>
      <c r="H2695" s="57"/>
      <c r="I2695" s="58"/>
      <c r="J2695" s="85"/>
    </row>
    <row r="2696" spans="1:10" s="125" customFormat="1" x14ac:dyDescent="0.2">
      <c r="A2696" s="80"/>
      <c r="B2696" s="123"/>
      <c r="C2696" s="127"/>
      <c r="D2696" s="124"/>
      <c r="E2696" s="85"/>
      <c r="F2696" s="85"/>
      <c r="G2696" s="58"/>
      <c r="H2696" s="57"/>
      <c r="I2696" s="58"/>
      <c r="J2696" s="85"/>
    </row>
    <row r="2697" spans="1:10" s="125" customFormat="1" x14ac:dyDescent="0.2">
      <c r="A2697" s="80"/>
      <c r="B2697" s="123"/>
      <c r="C2697" s="127"/>
      <c r="D2697" s="124"/>
      <c r="E2697" s="85"/>
      <c r="F2697" s="85"/>
      <c r="G2697" s="58"/>
      <c r="H2697" s="57"/>
      <c r="I2697" s="58"/>
      <c r="J2697" s="85"/>
    </row>
    <row r="2698" spans="1:10" s="125" customFormat="1" x14ac:dyDescent="0.2">
      <c r="A2698" s="80"/>
      <c r="B2698" s="123"/>
      <c r="C2698" s="127"/>
      <c r="D2698" s="124"/>
      <c r="E2698" s="85"/>
      <c r="F2698" s="85"/>
      <c r="G2698" s="58"/>
      <c r="H2698" s="57"/>
      <c r="I2698" s="58"/>
      <c r="J2698" s="85"/>
    </row>
    <row r="2699" spans="1:10" s="125" customFormat="1" x14ac:dyDescent="0.2">
      <c r="A2699" s="80"/>
      <c r="B2699" s="123"/>
      <c r="C2699" s="127"/>
      <c r="D2699" s="124"/>
      <c r="E2699" s="85"/>
      <c r="F2699" s="86"/>
      <c r="G2699" s="46"/>
      <c r="H2699" s="54"/>
      <c r="I2699" s="58"/>
      <c r="J2699" s="86"/>
    </row>
    <row r="2700" spans="1:10" s="125" customFormat="1" x14ac:dyDescent="0.2">
      <c r="A2700" s="80"/>
      <c r="B2700" s="123"/>
      <c r="C2700" s="127"/>
      <c r="D2700" s="124"/>
      <c r="E2700" s="85"/>
      <c r="F2700" s="86"/>
      <c r="G2700" s="46"/>
      <c r="H2700" s="54"/>
      <c r="I2700" s="58"/>
      <c r="J2700" s="86"/>
    </row>
    <row r="2701" spans="1:10" s="125" customFormat="1" x14ac:dyDescent="0.2">
      <c r="A2701" s="80"/>
      <c r="B2701" s="123"/>
      <c r="C2701" s="127"/>
      <c r="D2701" s="124"/>
      <c r="E2701" s="85"/>
      <c r="F2701" s="86"/>
      <c r="G2701" s="46"/>
      <c r="H2701" s="54"/>
      <c r="I2701" s="58"/>
      <c r="J2701" s="86"/>
    </row>
    <row r="2702" spans="1:10" s="125" customFormat="1" x14ac:dyDescent="0.2">
      <c r="A2702" s="80"/>
      <c r="B2702" s="123"/>
      <c r="C2702" s="127"/>
      <c r="D2702" s="124"/>
      <c r="E2702" s="85"/>
      <c r="F2702" s="86"/>
      <c r="G2702" s="46"/>
      <c r="H2702" s="54"/>
      <c r="I2702" s="58"/>
      <c r="J2702" s="86"/>
    </row>
    <row r="2703" spans="1:10" s="125" customFormat="1" x14ac:dyDescent="0.2">
      <c r="A2703" s="80"/>
      <c r="B2703" s="123"/>
      <c r="C2703" s="127"/>
      <c r="D2703" s="124"/>
      <c r="E2703" s="86"/>
      <c r="F2703" s="86"/>
      <c r="G2703" s="46"/>
      <c r="H2703" s="54"/>
      <c r="I2703" s="58"/>
      <c r="J2703" s="86"/>
    </row>
    <row r="2704" spans="1:10" s="775" customFormat="1" x14ac:dyDescent="0.2">
      <c r="A2704" s="80"/>
      <c r="B2704" s="123"/>
      <c r="C2704" s="127"/>
      <c r="D2704" s="124"/>
      <c r="E2704" s="86"/>
      <c r="F2704" s="86"/>
      <c r="G2704" s="46"/>
      <c r="H2704" s="54"/>
      <c r="I2704" s="46"/>
      <c r="J2704" s="86"/>
    </row>
    <row r="2705" spans="1:10" s="775" customFormat="1" x14ac:dyDescent="0.2">
      <c r="A2705" s="46"/>
      <c r="B2705" s="87"/>
      <c r="C2705" s="81"/>
      <c r="D2705" s="90"/>
      <c r="E2705" s="86"/>
      <c r="F2705" s="86"/>
      <c r="G2705" s="46"/>
      <c r="H2705" s="54"/>
      <c r="I2705" s="58"/>
      <c r="J2705" s="86"/>
    </row>
    <row r="2706" spans="1:10" s="125" customFormat="1" x14ac:dyDescent="0.2">
      <c r="A2706" s="46"/>
      <c r="B2706" s="87"/>
      <c r="C2706" s="81"/>
      <c r="D2706" s="90"/>
      <c r="E2706" s="86"/>
      <c r="F2706" s="86"/>
      <c r="G2706" s="46"/>
      <c r="H2706" s="54"/>
      <c r="I2706" s="58"/>
      <c r="J2706" s="86"/>
    </row>
    <row r="2707" spans="1:10" s="125" customFormat="1" x14ac:dyDescent="0.2">
      <c r="A2707" s="542"/>
      <c r="B2707" s="546"/>
      <c r="C2707" s="177" t="s">
        <v>5881</v>
      </c>
      <c r="D2707" s="177" t="s">
        <v>5882</v>
      </c>
      <c r="E2707" s="159" t="s">
        <v>5883</v>
      </c>
      <c r="F2707" s="159"/>
      <c r="G2707" s="159"/>
      <c r="H2707" s="159"/>
      <c r="I2707" s="157" t="s">
        <v>5881</v>
      </c>
      <c r="J2707" s="159" t="s">
        <v>5883</v>
      </c>
    </row>
    <row r="2708" spans="1:10" s="125" customFormat="1" x14ac:dyDescent="0.2">
      <c r="A2708" s="543" t="s">
        <v>5884</v>
      </c>
      <c r="B2708" s="649" t="s">
        <v>5885</v>
      </c>
      <c r="C2708" s="179">
        <v>100</v>
      </c>
      <c r="D2708" s="179">
        <v>125</v>
      </c>
      <c r="E2708" s="213">
        <v>150</v>
      </c>
      <c r="F2708" s="159"/>
      <c r="G2708" s="264" t="s">
        <v>5886</v>
      </c>
      <c r="H2708" s="178" t="s">
        <v>5885</v>
      </c>
      <c r="I2708" s="179"/>
      <c r="J2708" s="179"/>
    </row>
    <row r="2709" spans="1:10" s="125" customFormat="1" x14ac:dyDescent="0.2">
      <c r="A2709" s="544" t="s">
        <v>5887</v>
      </c>
      <c r="B2709" s="650" t="s">
        <v>5888</v>
      </c>
      <c r="C2709" s="181">
        <v>175</v>
      </c>
      <c r="D2709" s="181">
        <v>195</v>
      </c>
      <c r="E2709" s="214">
        <v>215</v>
      </c>
      <c r="F2709" s="159"/>
      <c r="G2709" s="265"/>
      <c r="H2709" s="180" t="s">
        <v>5888</v>
      </c>
      <c r="I2709" s="181"/>
      <c r="J2709" s="181"/>
    </row>
    <row r="2710" spans="1:10" s="125" customFormat="1" x14ac:dyDescent="0.2">
      <c r="A2710" s="544" t="s">
        <v>5889</v>
      </c>
      <c r="B2710" s="650" t="s">
        <v>5890</v>
      </c>
      <c r="C2710" s="181">
        <v>250</v>
      </c>
      <c r="D2710" s="181">
        <v>270</v>
      </c>
      <c r="E2710" s="214">
        <v>290</v>
      </c>
      <c r="F2710" s="159"/>
      <c r="G2710" s="265" t="s">
        <v>5889</v>
      </c>
      <c r="H2710" s="180" t="s">
        <v>5890</v>
      </c>
      <c r="I2710" s="181"/>
      <c r="J2710" s="181"/>
    </row>
    <row r="2711" spans="1:10" s="125" customFormat="1" x14ac:dyDescent="0.2">
      <c r="A2711" s="544"/>
      <c r="B2711" s="650" t="s">
        <v>5891</v>
      </c>
      <c r="C2711" s="181">
        <v>350</v>
      </c>
      <c r="D2711" s="181">
        <v>375</v>
      </c>
      <c r="E2711" s="214">
        <v>400</v>
      </c>
      <c r="F2711" s="159"/>
      <c r="G2711" s="265"/>
      <c r="H2711" s="180" t="s">
        <v>5891</v>
      </c>
      <c r="I2711" s="181"/>
      <c r="J2711" s="181"/>
    </row>
    <row r="2712" spans="1:10" s="125" customFormat="1" x14ac:dyDescent="0.2">
      <c r="A2712" s="544"/>
      <c r="B2712" s="650" t="s">
        <v>5892</v>
      </c>
      <c r="C2712" s="181">
        <v>400</v>
      </c>
      <c r="D2712" s="181">
        <v>425</v>
      </c>
      <c r="E2712" s="214">
        <v>450</v>
      </c>
      <c r="F2712" s="159"/>
      <c r="G2712" s="265"/>
      <c r="H2712" s="180" t="s">
        <v>5892</v>
      </c>
      <c r="I2712" s="181"/>
      <c r="J2712" s="181"/>
    </row>
    <row r="2713" spans="1:10" s="59" customFormat="1" x14ac:dyDescent="0.2">
      <c r="A2713" s="544"/>
      <c r="B2713" s="650" t="s">
        <v>5893</v>
      </c>
      <c r="C2713" s="181">
        <v>500</v>
      </c>
      <c r="D2713" s="181">
        <v>550</v>
      </c>
      <c r="E2713" s="214">
        <v>575</v>
      </c>
      <c r="F2713" s="159"/>
      <c r="G2713" s="265"/>
      <c r="H2713" s="180" t="s">
        <v>5893</v>
      </c>
      <c r="I2713" s="181"/>
      <c r="J2713" s="181"/>
    </row>
    <row r="2714" spans="1:10" s="86" customFormat="1" x14ac:dyDescent="0.2">
      <c r="A2714" s="545"/>
      <c r="B2714" s="651"/>
      <c r="C2714" s="183"/>
      <c r="D2714" s="183"/>
      <c r="E2714" s="215"/>
      <c r="F2714" s="159"/>
      <c r="G2714" s="266"/>
      <c r="H2714" s="182"/>
      <c r="I2714" s="183"/>
      <c r="J2714" s="183"/>
    </row>
    <row r="2715" spans="1:10" x14ac:dyDescent="0.2">
      <c r="A2715" s="542"/>
      <c r="C2715" s="160"/>
      <c r="D2715" s="157"/>
      <c r="I2715" s="157"/>
    </row>
    <row r="2716" spans="1:10" x14ac:dyDescent="0.2">
      <c r="I2716" s="157"/>
    </row>
    <row r="2717" spans="1:10" x14ac:dyDescent="0.2">
      <c r="I2717" s="157"/>
    </row>
    <row r="2720" spans="1:10" ht="16" x14ac:dyDescent="0.2">
      <c r="H2720"/>
    </row>
  </sheetData>
  <sortState xmlns:xlrd2="http://schemas.microsoft.com/office/spreadsheetml/2017/richdata2" ref="A10:J726">
    <sortCondition ref="C10:C726"/>
  </sortState>
  <phoneticPr fontId="18" type="noConversion"/>
  <hyperlinks>
    <hyperlink ref="A297" r:id="rId1" display="GP2000814" xr:uid="{AF16BC68-D02D-4FA4-A1FB-81F973DC566D}"/>
    <hyperlink ref="A298" r:id="rId2" display="GP2000814" xr:uid="{73443B00-18B2-41B1-B745-B2C9F7638A32}"/>
  </hyperlinks>
  <pageMargins left="0.5" right="0.5" top="0.75" bottom="0.5" header="0" footer="0"/>
  <pageSetup fitToHeight="15" orientation="landscape"/>
  <legacy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C849-B333-7F46-837F-542297320566}">
  <dimension ref="A1:I34"/>
  <sheetViews>
    <sheetView zoomScale="135" zoomScaleNormal="135" workbookViewId="0">
      <selection activeCell="C18" sqref="C18"/>
    </sheetView>
  </sheetViews>
  <sheetFormatPr baseColWidth="10" defaultColWidth="11.5703125" defaultRowHeight="16" x14ac:dyDescent="0.2"/>
  <cols>
    <col min="1" max="1" width="14.7109375" customWidth="1"/>
    <col min="2" max="2" width="38.42578125" customWidth="1"/>
  </cols>
  <sheetData>
    <row r="1" spans="1:8" x14ac:dyDescent="0.2">
      <c r="A1" s="27" t="s">
        <v>6048</v>
      </c>
      <c r="B1" s="27" t="s">
        <v>4</v>
      </c>
      <c r="C1" s="27" t="s">
        <v>7746</v>
      </c>
      <c r="D1" s="27" t="s">
        <v>7747</v>
      </c>
      <c r="E1" s="27" t="s">
        <v>7748</v>
      </c>
      <c r="F1" s="27" t="s">
        <v>7749</v>
      </c>
      <c r="G1" s="27" t="s">
        <v>7750</v>
      </c>
      <c r="H1" s="210">
        <v>44501</v>
      </c>
    </row>
    <row r="2" spans="1:8" ht="15.75" customHeight="1" x14ac:dyDescent="0.2">
      <c r="A2" s="11" t="s">
        <v>7887</v>
      </c>
      <c r="B2" s="11" t="s">
        <v>7888</v>
      </c>
      <c r="C2" s="26" t="s">
        <v>7755</v>
      </c>
      <c r="D2" s="26" t="s">
        <v>7889</v>
      </c>
      <c r="E2" s="26" t="s">
        <v>2139</v>
      </c>
      <c r="F2" s="26" t="s">
        <v>7756</v>
      </c>
      <c r="G2" s="26" t="s">
        <v>311</v>
      </c>
      <c r="H2" s="192">
        <v>42.6</v>
      </c>
    </row>
    <row r="3" spans="1:8" ht="15.75" customHeight="1" x14ac:dyDescent="0.2">
      <c r="A3" s="11" t="s">
        <v>7890</v>
      </c>
      <c r="B3" s="11" t="s">
        <v>7891</v>
      </c>
      <c r="C3" s="26" t="s">
        <v>7755</v>
      </c>
      <c r="D3" s="26" t="s">
        <v>7889</v>
      </c>
      <c r="E3" s="26" t="s">
        <v>2139</v>
      </c>
      <c r="F3" s="26" t="s">
        <v>7756</v>
      </c>
      <c r="G3" s="26" t="s">
        <v>311</v>
      </c>
      <c r="H3" s="192">
        <v>46.39</v>
      </c>
    </row>
    <row r="4" spans="1:8" ht="15.75" customHeight="1" x14ac:dyDescent="0.2">
      <c r="A4" s="11" t="s">
        <v>7892</v>
      </c>
      <c r="B4" s="11" t="s">
        <v>7893</v>
      </c>
      <c r="C4" s="26" t="s">
        <v>7755</v>
      </c>
      <c r="D4" s="26" t="s">
        <v>7889</v>
      </c>
      <c r="E4" s="26" t="s">
        <v>2139</v>
      </c>
      <c r="F4" s="26" t="s">
        <v>7756</v>
      </c>
      <c r="G4" s="26" t="s">
        <v>311</v>
      </c>
      <c r="H4" s="192">
        <v>58.42</v>
      </c>
    </row>
    <row r="5" spans="1:8" ht="15.75" customHeight="1" x14ac:dyDescent="0.2">
      <c r="A5" s="11" t="s">
        <v>7894</v>
      </c>
      <c r="B5" s="11" t="s">
        <v>7895</v>
      </c>
      <c r="C5" s="26" t="s">
        <v>7755</v>
      </c>
      <c r="D5" s="26" t="s">
        <v>7889</v>
      </c>
      <c r="E5" s="26" t="s">
        <v>2139</v>
      </c>
      <c r="F5" s="26" t="s">
        <v>7756</v>
      </c>
      <c r="G5" s="26" t="s">
        <v>311</v>
      </c>
      <c r="H5" s="192">
        <v>58.03</v>
      </c>
    </row>
    <row r="6" spans="1:8" ht="15.75" customHeight="1" x14ac:dyDescent="0.2">
      <c r="A6" s="11" t="s">
        <v>7896</v>
      </c>
      <c r="B6" s="11" t="s">
        <v>7897</v>
      </c>
      <c r="C6" s="26" t="s">
        <v>7755</v>
      </c>
      <c r="D6" s="26" t="s">
        <v>7889</v>
      </c>
      <c r="E6" s="26" t="s">
        <v>2139</v>
      </c>
      <c r="F6" s="26" t="s">
        <v>7756</v>
      </c>
      <c r="G6" s="26" t="s">
        <v>311</v>
      </c>
      <c r="H6" s="192">
        <v>83.58</v>
      </c>
    </row>
    <row r="7" spans="1:8" s="44" customFormat="1" ht="15.75" customHeight="1" x14ac:dyDescent="0.2">
      <c r="A7" s="40" t="s">
        <v>7898</v>
      </c>
      <c r="B7" s="40" t="s">
        <v>7899</v>
      </c>
      <c r="C7" s="43" t="s">
        <v>7755</v>
      </c>
      <c r="D7" s="43" t="s">
        <v>7889</v>
      </c>
      <c r="E7" s="43" t="s">
        <v>2139</v>
      </c>
      <c r="F7" s="43" t="s">
        <v>7756</v>
      </c>
      <c r="G7" s="43" t="s">
        <v>311</v>
      </c>
      <c r="H7" s="219">
        <v>89.64</v>
      </c>
    </row>
    <row r="8" spans="1:8" ht="15.75" customHeight="1" x14ac:dyDescent="0.2">
      <c r="A8" s="11" t="s">
        <v>7900</v>
      </c>
      <c r="B8" s="11" t="s">
        <v>7901</v>
      </c>
      <c r="C8" s="26" t="s">
        <v>7755</v>
      </c>
      <c r="D8" s="26" t="s">
        <v>7889</v>
      </c>
      <c r="E8" s="26" t="s">
        <v>2139</v>
      </c>
      <c r="F8" s="26" t="s">
        <v>7756</v>
      </c>
      <c r="G8" s="26" t="s">
        <v>311</v>
      </c>
      <c r="H8" s="192">
        <v>89.64</v>
      </c>
    </row>
    <row r="9" spans="1:8" ht="15.75" customHeight="1" x14ac:dyDescent="0.2">
      <c r="A9" s="11" t="s">
        <v>7902</v>
      </c>
      <c r="B9" s="11" t="s">
        <v>7903</v>
      </c>
      <c r="C9" s="26" t="s">
        <v>7755</v>
      </c>
      <c r="D9" s="26" t="s">
        <v>7889</v>
      </c>
      <c r="E9" s="26" t="s">
        <v>2139</v>
      </c>
      <c r="F9" s="26" t="s">
        <v>7756</v>
      </c>
      <c r="G9" s="26" t="s">
        <v>311</v>
      </c>
      <c r="H9" s="192">
        <v>129.4</v>
      </c>
    </row>
    <row r="10" spans="1:8" ht="15.75" customHeight="1" x14ac:dyDescent="0.2">
      <c r="A10" s="11"/>
      <c r="B10" s="11"/>
      <c r="C10" s="26"/>
      <c r="D10" s="26"/>
      <c r="E10" s="26"/>
      <c r="F10" s="26"/>
      <c r="G10" s="26"/>
      <c r="H10" s="192"/>
    </row>
    <row r="11" spans="1:8" ht="15.75" customHeight="1" x14ac:dyDescent="0.2">
      <c r="A11" s="11" t="s">
        <v>7904</v>
      </c>
      <c r="B11" s="11" t="s">
        <v>7905</v>
      </c>
      <c r="C11" s="26" t="s">
        <v>7755</v>
      </c>
      <c r="D11" s="26" t="s">
        <v>7889</v>
      </c>
      <c r="E11" s="26" t="s">
        <v>2139</v>
      </c>
      <c r="F11" s="26" t="s">
        <v>7756</v>
      </c>
      <c r="G11" s="26" t="s">
        <v>311</v>
      </c>
      <c r="H11" s="192"/>
    </row>
    <row r="12" spans="1:8" x14ac:dyDescent="0.2">
      <c r="A12" s="11" t="s">
        <v>7906</v>
      </c>
      <c r="B12" s="11" t="s">
        <v>7907</v>
      </c>
      <c r="C12" s="26" t="s">
        <v>7755</v>
      </c>
      <c r="D12" s="26" t="s">
        <v>7889</v>
      </c>
      <c r="E12" s="26" t="s">
        <v>2139</v>
      </c>
      <c r="F12" s="26" t="s">
        <v>7756</v>
      </c>
      <c r="G12" s="26" t="s">
        <v>311</v>
      </c>
      <c r="H12" s="192"/>
    </row>
    <row r="13" spans="1:8" x14ac:dyDescent="0.2">
      <c r="A13" s="11" t="s">
        <v>7908</v>
      </c>
      <c r="B13" s="11" t="s">
        <v>7909</v>
      </c>
      <c r="C13" s="26" t="s">
        <v>7755</v>
      </c>
      <c r="D13" s="26" t="s">
        <v>7889</v>
      </c>
      <c r="E13" s="26" t="s">
        <v>2139</v>
      </c>
      <c r="F13" s="26" t="s">
        <v>7756</v>
      </c>
      <c r="G13" s="26" t="s">
        <v>311</v>
      </c>
      <c r="H13" s="192">
        <v>62.49</v>
      </c>
    </row>
    <row r="14" spans="1:8" x14ac:dyDescent="0.2">
      <c r="A14" s="11" t="s">
        <v>7910</v>
      </c>
      <c r="B14" s="11" t="s">
        <v>7911</v>
      </c>
      <c r="C14" s="26" t="s">
        <v>7755</v>
      </c>
      <c r="D14" s="26" t="s">
        <v>7889</v>
      </c>
      <c r="E14" s="26" t="s">
        <v>2139</v>
      </c>
      <c r="F14" s="26" t="s">
        <v>7756</v>
      </c>
      <c r="G14" s="26" t="s">
        <v>311</v>
      </c>
      <c r="H14" s="192"/>
    </row>
    <row r="15" spans="1:8" x14ac:dyDescent="0.2">
      <c r="A15" s="11" t="s">
        <v>7912</v>
      </c>
      <c r="B15" s="11" t="s">
        <v>7913</v>
      </c>
      <c r="C15" s="26" t="s">
        <v>7755</v>
      </c>
      <c r="D15" s="26" t="s">
        <v>7889</v>
      </c>
      <c r="E15" s="26" t="s">
        <v>2139</v>
      </c>
      <c r="F15" s="26" t="s">
        <v>7756</v>
      </c>
      <c r="G15" s="26" t="s">
        <v>311</v>
      </c>
      <c r="H15" s="192">
        <v>67.31</v>
      </c>
    </row>
    <row r="16" spans="1:8" x14ac:dyDescent="0.2">
      <c r="A16" s="11" t="s">
        <v>7914</v>
      </c>
      <c r="B16" s="11" t="s">
        <v>7915</v>
      </c>
      <c r="C16" s="26" t="s">
        <v>7755</v>
      </c>
      <c r="D16" s="26" t="s">
        <v>7889</v>
      </c>
      <c r="E16" s="26" t="s">
        <v>2139</v>
      </c>
      <c r="F16" s="26" t="s">
        <v>7756</v>
      </c>
      <c r="G16" s="26" t="s">
        <v>311</v>
      </c>
      <c r="H16" s="192"/>
    </row>
    <row r="17" spans="1:9" x14ac:dyDescent="0.2">
      <c r="A17" s="11" t="s">
        <v>7916</v>
      </c>
      <c r="B17" s="11" t="s">
        <v>7917</v>
      </c>
      <c r="C17" s="26" t="s">
        <v>7755</v>
      </c>
      <c r="D17" s="26" t="s">
        <v>7889</v>
      </c>
      <c r="E17" s="26" t="s">
        <v>2139</v>
      </c>
      <c r="F17" s="26" t="s">
        <v>7756</v>
      </c>
      <c r="G17" s="26" t="s">
        <v>311</v>
      </c>
      <c r="H17" s="192"/>
    </row>
    <row r="18" spans="1:9" x14ac:dyDescent="0.2">
      <c r="A18" s="11" t="s">
        <v>7918</v>
      </c>
      <c r="B18" s="11" t="s">
        <v>7919</v>
      </c>
      <c r="C18" s="26" t="s">
        <v>7755</v>
      </c>
      <c r="D18" s="26" t="s">
        <v>7889</v>
      </c>
      <c r="E18" s="26" t="s">
        <v>2139</v>
      </c>
      <c r="F18" s="26" t="s">
        <v>7756</v>
      </c>
      <c r="G18" s="26" t="s">
        <v>311</v>
      </c>
      <c r="H18" s="192"/>
    </row>
    <row r="19" spans="1:9" x14ac:dyDescent="0.2">
      <c r="H19" s="192"/>
    </row>
    <row r="20" spans="1:9" x14ac:dyDescent="0.2">
      <c r="A20" s="11" t="s">
        <v>7920</v>
      </c>
      <c r="B20" s="11" t="s">
        <v>7921</v>
      </c>
      <c r="C20" s="26" t="s">
        <v>7755</v>
      </c>
      <c r="D20" s="26" t="s">
        <v>7889</v>
      </c>
      <c r="E20" s="26" t="s">
        <v>2139</v>
      </c>
      <c r="F20" s="26" t="s">
        <v>7756</v>
      </c>
      <c r="G20" s="26" t="s">
        <v>311</v>
      </c>
      <c r="H20" s="192"/>
    </row>
    <row r="21" spans="1:9" x14ac:dyDescent="0.2">
      <c r="A21" s="11" t="s">
        <v>7922</v>
      </c>
      <c r="B21" s="11" t="s">
        <v>7923</v>
      </c>
      <c r="C21" s="26" t="s">
        <v>7755</v>
      </c>
      <c r="D21" s="26" t="s">
        <v>7889</v>
      </c>
      <c r="E21" s="26" t="s">
        <v>2139</v>
      </c>
      <c r="F21" s="26" t="s">
        <v>7756</v>
      </c>
      <c r="G21" s="26" t="s">
        <v>311</v>
      </c>
      <c r="H21" s="192"/>
    </row>
    <row r="22" spans="1:9" x14ac:dyDescent="0.2">
      <c r="A22" s="11" t="s">
        <v>7924</v>
      </c>
      <c r="B22" s="11" t="s">
        <v>116</v>
      </c>
      <c r="C22" s="26" t="s">
        <v>7755</v>
      </c>
      <c r="D22" s="26" t="s">
        <v>7889</v>
      </c>
      <c r="E22" s="26" t="s">
        <v>2139</v>
      </c>
      <c r="F22" s="26" t="s">
        <v>7756</v>
      </c>
      <c r="G22" s="26" t="s">
        <v>311</v>
      </c>
      <c r="H22" s="192"/>
    </row>
    <row r="23" spans="1:9" x14ac:dyDescent="0.2">
      <c r="A23" s="11" t="s">
        <v>7925</v>
      </c>
      <c r="B23" s="11" t="s">
        <v>7926</v>
      </c>
      <c r="C23" s="26" t="s">
        <v>7755</v>
      </c>
      <c r="D23" s="26" t="s">
        <v>7889</v>
      </c>
      <c r="E23" s="26" t="s">
        <v>2139</v>
      </c>
      <c r="F23" s="26" t="s">
        <v>7756</v>
      </c>
      <c r="G23" s="26" t="s">
        <v>311</v>
      </c>
      <c r="H23" s="192">
        <v>82.02</v>
      </c>
    </row>
    <row r="24" spans="1:9" x14ac:dyDescent="0.2">
      <c r="A24" s="11" t="s">
        <v>7927</v>
      </c>
      <c r="B24" s="11" t="s">
        <v>7928</v>
      </c>
      <c r="C24" s="26" t="s">
        <v>7755</v>
      </c>
      <c r="D24" s="26" t="s">
        <v>7889</v>
      </c>
      <c r="E24" s="26" t="s">
        <v>2139</v>
      </c>
      <c r="F24" s="26" t="s">
        <v>7756</v>
      </c>
      <c r="G24" s="26" t="s">
        <v>311</v>
      </c>
      <c r="H24" s="192"/>
      <c r="I24" s="260" t="s">
        <v>7929</v>
      </c>
    </row>
    <row r="25" spans="1:9" x14ac:dyDescent="0.2">
      <c r="A25" s="11" t="s">
        <v>7930</v>
      </c>
      <c r="B25" s="11" t="s">
        <v>7931</v>
      </c>
      <c r="C25" s="26" t="s">
        <v>7755</v>
      </c>
      <c r="D25" s="26" t="s">
        <v>7889</v>
      </c>
      <c r="E25" s="26" t="s">
        <v>2139</v>
      </c>
      <c r="F25" s="26" t="s">
        <v>7756</v>
      </c>
      <c r="G25" s="26" t="s">
        <v>311</v>
      </c>
      <c r="H25" s="192"/>
      <c r="I25" s="260" t="s">
        <v>7929</v>
      </c>
    </row>
    <row r="26" spans="1:9" x14ac:dyDescent="0.2">
      <c r="A26" s="11" t="s">
        <v>7932</v>
      </c>
      <c r="B26" s="11" t="s">
        <v>7933</v>
      </c>
      <c r="C26" s="26" t="s">
        <v>7755</v>
      </c>
      <c r="D26" s="26" t="s">
        <v>7889</v>
      </c>
      <c r="E26" s="26" t="s">
        <v>2139</v>
      </c>
      <c r="F26" s="26" t="s">
        <v>7756</v>
      </c>
      <c r="G26" s="26" t="s">
        <v>311</v>
      </c>
      <c r="H26" s="192"/>
    </row>
    <row r="27" spans="1:9" x14ac:dyDescent="0.2">
      <c r="H27" s="192"/>
    </row>
    <row r="28" spans="1:9" x14ac:dyDescent="0.2">
      <c r="A28" s="11" t="s">
        <v>7934</v>
      </c>
      <c r="B28" s="11" t="s">
        <v>7935</v>
      </c>
      <c r="C28" s="26" t="s">
        <v>7755</v>
      </c>
      <c r="D28" s="26" t="s">
        <v>7889</v>
      </c>
      <c r="E28" s="26" t="s">
        <v>2139</v>
      </c>
      <c r="F28" s="26" t="s">
        <v>7756</v>
      </c>
      <c r="G28" s="26" t="s">
        <v>311</v>
      </c>
      <c r="H28" s="192">
        <v>41.07</v>
      </c>
    </row>
    <row r="29" spans="1:9" x14ac:dyDescent="0.2">
      <c r="A29" s="11" t="s">
        <v>7936</v>
      </c>
      <c r="B29" s="11" t="s">
        <v>7937</v>
      </c>
      <c r="C29" s="26" t="s">
        <v>7755</v>
      </c>
      <c r="D29" s="26" t="s">
        <v>7889</v>
      </c>
      <c r="E29" s="26" t="s">
        <v>2139</v>
      </c>
      <c r="F29" s="26" t="s">
        <v>7756</v>
      </c>
      <c r="G29" s="26" t="s">
        <v>311</v>
      </c>
      <c r="H29" s="192">
        <v>51.34</v>
      </c>
    </row>
    <row r="30" spans="1:9" x14ac:dyDescent="0.2">
      <c r="A30" s="11" t="s">
        <v>7938</v>
      </c>
      <c r="B30" s="11" t="s">
        <v>7939</v>
      </c>
      <c r="C30" s="26" t="s">
        <v>7755</v>
      </c>
      <c r="D30" s="26" t="s">
        <v>7889</v>
      </c>
      <c r="E30" s="26" t="s">
        <v>2139</v>
      </c>
      <c r="F30" s="26" t="s">
        <v>7756</v>
      </c>
      <c r="G30" s="26" t="s">
        <v>311</v>
      </c>
      <c r="H30" s="192">
        <v>72.400000000000006</v>
      </c>
    </row>
    <row r="31" spans="1:9" x14ac:dyDescent="0.2">
      <c r="A31" s="11" t="s">
        <v>7940</v>
      </c>
      <c r="B31" s="11" t="s">
        <v>7941</v>
      </c>
      <c r="C31" s="26" t="s">
        <v>7755</v>
      </c>
      <c r="D31" s="26" t="s">
        <v>7889</v>
      </c>
      <c r="E31" s="26" t="s">
        <v>2139</v>
      </c>
      <c r="F31" s="26" t="s">
        <v>7756</v>
      </c>
      <c r="G31" s="26" t="s">
        <v>311</v>
      </c>
      <c r="H31" s="192">
        <v>81.459999999999994</v>
      </c>
    </row>
    <row r="32" spans="1:9" x14ac:dyDescent="0.2">
      <c r="A32" s="11" t="s">
        <v>7942</v>
      </c>
      <c r="B32" s="11" t="s">
        <v>7943</v>
      </c>
      <c r="C32" s="26" t="s">
        <v>7755</v>
      </c>
      <c r="D32" s="26" t="s">
        <v>7889</v>
      </c>
      <c r="E32" s="26" t="s">
        <v>2139</v>
      </c>
      <c r="F32" s="26" t="s">
        <v>7756</v>
      </c>
      <c r="G32" s="26" t="s">
        <v>311</v>
      </c>
      <c r="H32" s="192">
        <v>126.22</v>
      </c>
    </row>
    <row r="33" spans="1:8" x14ac:dyDescent="0.2">
      <c r="A33" s="11" t="s">
        <v>7944</v>
      </c>
      <c r="B33" s="11" t="s">
        <v>7945</v>
      </c>
      <c r="C33" s="26" t="s">
        <v>7755</v>
      </c>
      <c r="D33" s="26" t="s">
        <v>7889</v>
      </c>
      <c r="E33" s="26" t="s">
        <v>2139</v>
      </c>
      <c r="F33" s="26" t="s">
        <v>7756</v>
      </c>
      <c r="G33" s="26" t="s">
        <v>311</v>
      </c>
      <c r="H33" s="192">
        <v>123.2</v>
      </c>
    </row>
    <row r="34" spans="1:8" x14ac:dyDescent="0.2">
      <c r="A34" s="11" t="s">
        <v>7946</v>
      </c>
      <c r="B34" s="11" t="s">
        <v>7947</v>
      </c>
      <c r="C34" s="26" t="s">
        <v>7755</v>
      </c>
      <c r="D34" s="26" t="s">
        <v>7889</v>
      </c>
      <c r="E34" s="26" t="s">
        <v>2139</v>
      </c>
      <c r="F34" s="26" t="s">
        <v>7756</v>
      </c>
      <c r="G34" s="26" t="s">
        <v>311</v>
      </c>
      <c r="H34" s="192">
        <v>174.84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E19F-C867-2D4E-87AA-4D3AB78C69BF}">
  <dimension ref="A1:O174"/>
  <sheetViews>
    <sheetView zoomScale="160" zoomScaleNormal="160" workbookViewId="0">
      <selection activeCell="C15" sqref="C15"/>
    </sheetView>
  </sheetViews>
  <sheetFormatPr baseColWidth="10" defaultColWidth="27.42578125" defaultRowHeight="16" x14ac:dyDescent="0.2"/>
  <cols>
    <col min="1" max="1" width="27.42578125" style="396"/>
    <col min="2" max="2" width="9.42578125" style="418" customWidth="1"/>
    <col min="3" max="3" width="28.85546875" style="396" customWidth="1"/>
    <col min="4" max="4" width="8.7109375" style="396" customWidth="1"/>
    <col min="5" max="5" width="8.28515625" style="418" customWidth="1"/>
    <col min="6" max="6" width="8.140625" style="418" customWidth="1"/>
    <col min="7" max="7" width="8.42578125" style="418" customWidth="1"/>
    <col min="8" max="8" width="8.5703125" style="396" customWidth="1"/>
    <col min="9" max="9" width="10.42578125" style="396" customWidth="1"/>
    <col min="10" max="10" width="9.140625" style="396" customWidth="1"/>
    <col min="11" max="11" width="8.42578125" style="435" customWidth="1"/>
    <col min="12" max="12" width="8.7109375" style="396" customWidth="1"/>
    <col min="13" max="14" width="8.42578125" style="396" customWidth="1"/>
    <col min="15" max="15" width="7.85546875" style="396" customWidth="1"/>
    <col min="16" max="16384" width="27.42578125" style="396"/>
  </cols>
  <sheetData>
    <row r="1" spans="1:15" x14ac:dyDescent="0.2">
      <c r="A1" s="395" t="s">
        <v>6048</v>
      </c>
      <c r="B1" s="417"/>
      <c r="C1" s="395" t="s">
        <v>4</v>
      </c>
      <c r="D1" s="395"/>
      <c r="E1" s="417" t="s">
        <v>6</v>
      </c>
      <c r="G1" s="417" t="s">
        <v>7948</v>
      </c>
      <c r="H1" s="395"/>
      <c r="I1" s="395" t="s">
        <v>7949</v>
      </c>
      <c r="K1" s="707"/>
    </row>
    <row r="2" spans="1:15" x14ac:dyDescent="0.2">
      <c r="A2" s="395"/>
      <c r="B2" s="417"/>
      <c r="C2" s="395"/>
      <c r="D2" s="395"/>
      <c r="E2" s="417"/>
      <c r="F2" s="417"/>
      <c r="G2" s="417"/>
      <c r="H2" s="395"/>
      <c r="I2" s="395"/>
      <c r="K2" s="707"/>
    </row>
    <row r="3" spans="1:15" x14ac:dyDescent="0.2">
      <c r="A3" s="395"/>
      <c r="B3" s="417"/>
      <c r="C3" s="395"/>
      <c r="D3" s="395"/>
      <c r="E3" s="417"/>
      <c r="F3" s="417"/>
      <c r="G3" s="417"/>
      <c r="H3" s="395"/>
      <c r="I3" s="395"/>
      <c r="K3" s="707"/>
    </row>
    <row r="4" spans="1:15" x14ac:dyDescent="0.2">
      <c r="A4" s="395"/>
      <c r="B4" s="417"/>
      <c r="C4" s="395"/>
      <c r="D4" s="395"/>
      <c r="E4" s="417"/>
      <c r="F4" s="417"/>
      <c r="G4" s="417"/>
      <c r="H4" s="395"/>
      <c r="I4" s="395"/>
      <c r="K4" s="707"/>
    </row>
    <row r="5" spans="1:15" x14ac:dyDescent="0.2">
      <c r="A5" s="397" t="s">
        <v>7950</v>
      </c>
      <c r="B5" s="425">
        <v>1.75</v>
      </c>
      <c r="C5" s="395"/>
      <c r="D5" s="395"/>
      <c r="E5" s="417"/>
      <c r="F5" s="417"/>
      <c r="G5" s="417"/>
      <c r="H5" s="395"/>
      <c r="I5" s="395"/>
      <c r="K5" s="707"/>
    </row>
    <row r="6" spans="1:15" x14ac:dyDescent="0.2">
      <c r="A6" s="398" t="s">
        <v>7951</v>
      </c>
      <c r="B6" s="426"/>
      <c r="C6" s="399"/>
      <c r="D6" s="399"/>
      <c r="E6" s="419"/>
      <c r="F6" s="419"/>
      <c r="G6" s="419"/>
      <c r="H6" s="399"/>
      <c r="I6" s="399"/>
      <c r="J6" s="399"/>
      <c r="K6" s="707"/>
    </row>
    <row r="7" spans="1:15" x14ac:dyDescent="0.2">
      <c r="A7" s="400" t="s">
        <v>7952</v>
      </c>
      <c r="B7" s="427" t="s">
        <v>7953</v>
      </c>
      <c r="C7" s="401"/>
      <c r="D7" s="401" t="s">
        <v>7954</v>
      </c>
      <c r="E7" s="420"/>
      <c r="F7" s="420"/>
      <c r="G7" s="420"/>
      <c r="H7" s="401" t="s">
        <v>7661</v>
      </c>
      <c r="I7" s="401" t="s">
        <v>7955</v>
      </c>
      <c r="J7" s="396" t="s">
        <v>7956</v>
      </c>
      <c r="K7" s="707" t="s">
        <v>7957</v>
      </c>
      <c r="L7" s="396" t="s">
        <v>7958</v>
      </c>
      <c r="M7" s="396" t="s">
        <v>7959</v>
      </c>
      <c r="N7" s="396" t="s">
        <v>7960</v>
      </c>
    </row>
    <row r="8" spans="1:15" x14ac:dyDescent="0.2">
      <c r="A8" s="708" t="s">
        <v>7961</v>
      </c>
      <c r="B8" s="421">
        <v>1</v>
      </c>
      <c r="C8" s="402" t="s">
        <v>7962</v>
      </c>
      <c r="D8" s="431">
        <f>K8*$N$8</f>
        <v>53.905187563548161</v>
      </c>
      <c r="E8" s="421" t="s">
        <v>455</v>
      </c>
      <c r="F8" s="421">
        <v>16</v>
      </c>
      <c r="G8" s="421">
        <v>20</v>
      </c>
      <c r="H8" s="403"/>
      <c r="I8" s="403"/>
      <c r="J8" s="404"/>
      <c r="K8" s="436">
        <v>77.47</v>
      </c>
      <c r="N8" s="434">
        <f>AVERAGE(N10:N12)</f>
        <v>0.6958201570097865</v>
      </c>
      <c r="O8" s="396" t="s">
        <v>7963</v>
      </c>
    </row>
    <row r="9" spans="1:15" x14ac:dyDescent="0.2">
      <c r="A9" s="396" t="s">
        <v>7964</v>
      </c>
      <c r="B9" s="421">
        <v>1</v>
      </c>
      <c r="C9" s="402" t="s">
        <v>7965</v>
      </c>
      <c r="D9" s="431">
        <f>K9*$N$8</f>
        <v>61.517460081235221</v>
      </c>
      <c r="E9" s="421" t="s">
        <v>4616</v>
      </c>
      <c r="F9" s="421">
        <v>20</v>
      </c>
      <c r="G9" s="421">
        <v>30</v>
      </c>
      <c r="H9" s="403"/>
      <c r="I9" s="403"/>
      <c r="J9" s="404"/>
      <c r="K9" s="436">
        <v>88.41</v>
      </c>
    </row>
    <row r="10" spans="1:15" x14ac:dyDescent="0.2">
      <c r="A10" s="708" t="s">
        <v>7966</v>
      </c>
      <c r="B10" s="421">
        <v>1</v>
      </c>
      <c r="C10" s="402" t="s">
        <v>7967</v>
      </c>
      <c r="D10" s="403">
        <f t="shared" ref="D10:D12" si="0">H10*$B$5</f>
        <v>75.915000000000006</v>
      </c>
      <c r="E10" s="421" t="s">
        <v>995</v>
      </c>
      <c r="F10" s="421">
        <v>24</v>
      </c>
      <c r="G10" s="421">
        <v>36</v>
      </c>
      <c r="H10" s="403">
        <v>43.38</v>
      </c>
      <c r="I10" s="403">
        <v>6.8</v>
      </c>
      <c r="J10" s="404">
        <v>7</v>
      </c>
      <c r="K10" s="707">
        <v>105.42</v>
      </c>
      <c r="L10" s="433" t="s">
        <v>7968</v>
      </c>
      <c r="M10" s="404">
        <f>K10-D10</f>
        <v>29.504999999999995</v>
      </c>
      <c r="N10" s="416">
        <f>D10/K10</f>
        <v>0.72011952191235062</v>
      </c>
    </row>
    <row r="11" spans="1:15" x14ac:dyDescent="0.2">
      <c r="A11" s="708" t="s">
        <v>7969</v>
      </c>
      <c r="B11" s="421">
        <v>3</v>
      </c>
      <c r="C11" s="402" t="s">
        <v>7970</v>
      </c>
      <c r="D11" s="403">
        <f t="shared" si="0"/>
        <v>98.384999999999991</v>
      </c>
      <c r="E11" s="421" t="s">
        <v>1912</v>
      </c>
      <c r="F11" s="421">
        <v>36</v>
      </c>
      <c r="G11" s="421">
        <v>48</v>
      </c>
      <c r="H11" s="403">
        <v>56.22</v>
      </c>
      <c r="I11" s="403">
        <v>9.33</v>
      </c>
      <c r="J11" s="404">
        <v>7</v>
      </c>
      <c r="K11" s="707">
        <v>144.32</v>
      </c>
      <c r="L11" s="433" t="s">
        <v>7971</v>
      </c>
      <c r="M11" s="404">
        <f t="shared" ref="M11:M12" si="1">K11-D11</f>
        <v>45.935000000000002</v>
      </c>
      <c r="N11" s="416">
        <f t="shared" ref="N11:N12" si="2">D11/K11</f>
        <v>0.68171424611973386</v>
      </c>
    </row>
    <row r="12" spans="1:15" x14ac:dyDescent="0.2">
      <c r="A12" s="708" t="s">
        <v>7972</v>
      </c>
      <c r="B12" s="421">
        <v>7</v>
      </c>
      <c r="C12" s="402" t="s">
        <v>7973</v>
      </c>
      <c r="D12" s="403">
        <f t="shared" si="0"/>
        <v>105.6825</v>
      </c>
      <c r="E12" s="421" t="s">
        <v>442</v>
      </c>
      <c r="F12" s="421">
        <v>40</v>
      </c>
      <c r="G12" s="421">
        <v>60</v>
      </c>
      <c r="H12" s="403">
        <v>60.39</v>
      </c>
      <c r="I12" s="403">
        <v>11.02</v>
      </c>
      <c r="J12" s="404">
        <v>7</v>
      </c>
      <c r="K12" s="707">
        <v>154.13999999999999</v>
      </c>
      <c r="L12" s="433" t="s">
        <v>7974</v>
      </c>
      <c r="M12" s="404">
        <f t="shared" si="1"/>
        <v>48.457499999999982</v>
      </c>
      <c r="N12" s="416">
        <f t="shared" si="2"/>
        <v>0.68562670299727524</v>
      </c>
      <c r="O12" s="404">
        <f>M12*2</f>
        <v>96.914999999999964</v>
      </c>
    </row>
    <row r="13" spans="1:15" x14ac:dyDescent="0.2">
      <c r="A13" s="396" t="s">
        <v>7975</v>
      </c>
      <c r="B13" s="421">
        <v>1</v>
      </c>
      <c r="C13" s="402" t="s">
        <v>7976</v>
      </c>
      <c r="D13" s="431">
        <f t="shared" ref="D13:D26" si="3">K13*$N$8</f>
        <v>104.80443204881405</v>
      </c>
      <c r="E13" s="421" t="s">
        <v>368</v>
      </c>
      <c r="F13" s="421">
        <v>48</v>
      </c>
      <c r="G13" s="421">
        <v>48</v>
      </c>
      <c r="H13" s="403"/>
      <c r="I13" s="403"/>
      <c r="J13" s="404"/>
      <c r="K13" s="436">
        <v>150.62</v>
      </c>
    </row>
    <row r="14" spans="1:15" x14ac:dyDescent="0.2">
      <c r="A14" s="396" t="s">
        <v>7977</v>
      </c>
      <c r="B14" s="421">
        <v>2</v>
      </c>
      <c r="C14" s="402" t="s">
        <v>7978</v>
      </c>
      <c r="D14" s="431">
        <f t="shared" si="3"/>
        <v>156.16987603927649</v>
      </c>
      <c r="E14" s="421" t="s">
        <v>968</v>
      </c>
      <c r="F14" s="421">
        <v>48</v>
      </c>
      <c r="G14" s="421">
        <v>60</v>
      </c>
      <c r="H14" s="403"/>
      <c r="I14" s="403"/>
      <c r="J14" s="404"/>
      <c r="K14" s="436">
        <v>224.44</v>
      </c>
    </row>
    <row r="15" spans="1:15" x14ac:dyDescent="0.2">
      <c r="A15" s="405" t="s">
        <v>7979</v>
      </c>
      <c r="B15" s="421"/>
      <c r="C15" s="402"/>
      <c r="D15" s="431"/>
      <c r="E15" s="421"/>
      <c r="F15" s="421"/>
      <c r="G15" s="421"/>
      <c r="H15" s="402"/>
      <c r="I15" s="402"/>
      <c r="K15" s="436"/>
    </row>
    <row r="16" spans="1:15" x14ac:dyDescent="0.2">
      <c r="A16" s="396" t="s">
        <v>7980</v>
      </c>
      <c r="B16" s="421">
        <v>3</v>
      </c>
      <c r="C16" s="402" t="s">
        <v>7981</v>
      </c>
      <c r="D16" s="431">
        <f t="shared" si="3"/>
        <v>51.435026006163419</v>
      </c>
      <c r="E16" s="421" t="s">
        <v>455</v>
      </c>
      <c r="F16" s="421">
        <v>16</v>
      </c>
      <c r="G16" s="421">
        <v>20</v>
      </c>
      <c r="H16" s="403"/>
      <c r="I16" s="404"/>
      <c r="J16" s="404"/>
      <c r="K16" s="436">
        <v>73.92</v>
      </c>
    </row>
    <row r="17" spans="1:15" x14ac:dyDescent="0.2">
      <c r="A17" s="396" t="s">
        <v>7982</v>
      </c>
      <c r="B17" s="421">
        <v>1</v>
      </c>
      <c r="C17" s="402" t="s">
        <v>7981</v>
      </c>
      <c r="D17" s="431">
        <f t="shared" si="3"/>
        <v>55.665612560782918</v>
      </c>
      <c r="E17" s="421" t="s">
        <v>4616</v>
      </c>
      <c r="F17" s="421">
        <v>20</v>
      </c>
      <c r="G17" s="421">
        <v>30</v>
      </c>
      <c r="H17" s="403"/>
      <c r="I17" s="404"/>
      <c r="J17" s="404"/>
      <c r="K17" s="436">
        <v>80</v>
      </c>
    </row>
    <row r="18" spans="1:15" x14ac:dyDescent="0.2">
      <c r="A18" s="396" t="s">
        <v>7983</v>
      </c>
      <c r="B18" s="421">
        <v>1</v>
      </c>
      <c r="C18" s="402" t="s">
        <v>7981</v>
      </c>
      <c r="D18" s="431">
        <f t="shared" si="3"/>
        <v>70.187379237577161</v>
      </c>
      <c r="E18" s="421" t="s">
        <v>995</v>
      </c>
      <c r="F18" s="421">
        <v>24</v>
      </c>
      <c r="G18" s="421">
        <v>36</v>
      </c>
      <c r="H18" s="403"/>
      <c r="I18" s="404"/>
      <c r="J18" s="404"/>
      <c r="K18" s="436">
        <v>100.87</v>
      </c>
    </row>
    <row r="19" spans="1:15" x14ac:dyDescent="0.2">
      <c r="A19" s="396" t="s">
        <v>7984</v>
      </c>
      <c r="B19" s="421">
        <v>2</v>
      </c>
      <c r="C19" s="402" t="s">
        <v>7981</v>
      </c>
      <c r="D19" s="431">
        <f t="shared" si="3"/>
        <v>96.245844117593663</v>
      </c>
      <c r="E19" s="421" t="s">
        <v>1912</v>
      </c>
      <c r="F19" s="421">
        <v>36</v>
      </c>
      <c r="G19" s="421">
        <v>48</v>
      </c>
      <c r="H19" s="403"/>
      <c r="I19" s="404"/>
      <c r="J19" s="404"/>
      <c r="K19" s="436">
        <v>138.32</v>
      </c>
    </row>
    <row r="20" spans="1:15" x14ac:dyDescent="0.2">
      <c r="A20" s="396" t="s">
        <v>7985</v>
      </c>
      <c r="B20" s="421">
        <v>1</v>
      </c>
      <c r="C20" s="402" t="s">
        <v>7981</v>
      </c>
      <c r="D20" s="431">
        <f t="shared" si="3"/>
        <v>143.76340263979199</v>
      </c>
      <c r="E20" s="421" t="s">
        <v>442</v>
      </c>
      <c r="F20" s="421">
        <v>40</v>
      </c>
      <c r="G20" s="421">
        <v>60</v>
      </c>
      <c r="H20" s="403"/>
      <c r="I20" s="404"/>
      <c r="J20" s="404"/>
      <c r="K20" s="436">
        <v>206.61</v>
      </c>
    </row>
    <row r="21" spans="1:15" x14ac:dyDescent="0.2">
      <c r="A21" s="396" t="s">
        <v>7986</v>
      </c>
      <c r="B21" s="421">
        <v>1</v>
      </c>
      <c r="C21" s="402" t="s">
        <v>7981</v>
      </c>
      <c r="D21" s="431">
        <f t="shared" si="3"/>
        <v>99.961523756025926</v>
      </c>
      <c r="E21" s="421" t="s">
        <v>368</v>
      </c>
      <c r="F21" s="421">
        <v>48</v>
      </c>
      <c r="G21" s="421">
        <v>48</v>
      </c>
      <c r="H21" s="403"/>
      <c r="I21" s="404"/>
      <c r="J21" s="404"/>
      <c r="K21" s="436">
        <v>143.66</v>
      </c>
    </row>
    <row r="22" spans="1:15" x14ac:dyDescent="0.2">
      <c r="A22" s="396" t="s">
        <v>7987</v>
      </c>
      <c r="B22" s="421">
        <v>2</v>
      </c>
      <c r="C22" s="402" t="s">
        <v>7981</v>
      </c>
      <c r="D22" s="431">
        <f t="shared" si="3"/>
        <v>150.73552061303005</v>
      </c>
      <c r="E22" s="421" t="s">
        <v>968</v>
      </c>
      <c r="F22" s="421">
        <v>48</v>
      </c>
      <c r="G22" s="421">
        <v>60</v>
      </c>
      <c r="H22" s="403"/>
      <c r="I22" s="404"/>
      <c r="J22" s="404"/>
      <c r="K22" s="436">
        <v>216.63</v>
      </c>
    </row>
    <row r="23" spans="1:15" x14ac:dyDescent="0.2">
      <c r="A23" s="406" t="s">
        <v>7988</v>
      </c>
      <c r="D23" s="432"/>
      <c r="K23" s="436"/>
    </row>
    <row r="24" spans="1:15" x14ac:dyDescent="0.2">
      <c r="A24" s="396" t="s">
        <v>7989</v>
      </c>
      <c r="B24" s="421">
        <v>1</v>
      </c>
      <c r="C24" s="402" t="s">
        <v>7990</v>
      </c>
      <c r="D24" s="431">
        <f t="shared" si="3"/>
        <v>53.905187563548161</v>
      </c>
      <c r="E24" s="421" t="s">
        <v>455</v>
      </c>
      <c r="F24" s="421">
        <v>16</v>
      </c>
      <c r="G24" s="421">
        <v>20</v>
      </c>
      <c r="H24" s="403"/>
      <c r="I24" s="404"/>
      <c r="J24" s="404"/>
      <c r="K24" s="436">
        <v>77.47</v>
      </c>
    </row>
    <row r="25" spans="1:15" x14ac:dyDescent="0.2">
      <c r="A25" s="396" t="s">
        <v>7991</v>
      </c>
      <c r="B25" s="421">
        <v>1</v>
      </c>
      <c r="C25" s="402" t="s">
        <v>7990</v>
      </c>
      <c r="D25" s="431">
        <f t="shared" si="3"/>
        <v>61.517460081235221</v>
      </c>
      <c r="E25" s="421" t="s">
        <v>4616</v>
      </c>
      <c r="F25" s="421">
        <v>20</v>
      </c>
      <c r="G25" s="421">
        <v>30</v>
      </c>
      <c r="H25" s="403"/>
      <c r="I25" s="404"/>
      <c r="J25" s="404"/>
      <c r="K25" s="436">
        <v>88.41</v>
      </c>
    </row>
    <row r="26" spans="1:15" x14ac:dyDescent="0.2">
      <c r="A26" s="396" t="s">
        <v>7992</v>
      </c>
      <c r="B26" s="421">
        <v>1</v>
      </c>
      <c r="C26" s="402" t="s">
        <v>7990</v>
      </c>
      <c r="D26" s="431">
        <f t="shared" si="3"/>
        <v>73.353360951971695</v>
      </c>
      <c r="E26" s="421" t="s">
        <v>995</v>
      </c>
      <c r="F26" s="421">
        <v>24</v>
      </c>
      <c r="G26" s="421">
        <v>36</v>
      </c>
      <c r="H26" s="403"/>
      <c r="I26" s="404"/>
      <c r="J26" s="404"/>
      <c r="K26" s="436">
        <v>105.42</v>
      </c>
    </row>
    <row r="28" spans="1:15" x14ac:dyDescent="0.2">
      <c r="A28" s="81" t="s">
        <v>7993</v>
      </c>
      <c r="B28" s="46">
        <f>B$5</f>
        <v>1.75</v>
      </c>
      <c r="C28" s="407"/>
      <c r="D28" s="407"/>
      <c r="E28" s="422"/>
      <c r="F28" s="422"/>
      <c r="G28" s="422"/>
      <c r="H28" s="407"/>
      <c r="I28" s="407"/>
      <c r="J28"/>
      <c r="K28" s="437"/>
      <c r="L28"/>
      <c r="M28"/>
    </row>
    <row r="29" spans="1:15" x14ac:dyDescent="0.2">
      <c r="A29" s="408" t="s">
        <v>7994</v>
      </c>
      <c r="B29" s="428"/>
      <c r="C29" s="409"/>
      <c r="D29" s="409"/>
      <c r="E29" s="423"/>
      <c r="F29" s="423"/>
      <c r="G29" s="423"/>
      <c r="H29" s="409"/>
      <c r="I29" s="409"/>
      <c r="J29" s="409"/>
      <c r="K29" s="437" t="s">
        <v>7995</v>
      </c>
      <c r="L29" t="s">
        <v>7996</v>
      </c>
      <c r="M29"/>
    </row>
    <row r="30" spans="1:15" x14ac:dyDescent="0.2">
      <c r="A30" s="410"/>
      <c r="B30" s="429" t="s">
        <v>7953</v>
      </c>
      <c r="C30" s="411"/>
      <c r="D30" s="411" t="s">
        <v>7954</v>
      </c>
      <c r="E30" s="424"/>
      <c r="F30" s="424"/>
      <c r="G30" s="424"/>
      <c r="H30" s="411" t="s">
        <v>7661</v>
      </c>
      <c r="I30" s="411" t="s">
        <v>7997</v>
      </c>
      <c r="J30" t="s">
        <v>7956</v>
      </c>
      <c r="K30" s="437"/>
      <c r="L30"/>
      <c r="M30"/>
      <c r="N30" s="434">
        <f>AVERAGE(N34:N35)</f>
        <v>0.67099265090490634</v>
      </c>
      <c r="O30" s="396" t="s">
        <v>7963</v>
      </c>
    </row>
    <row r="31" spans="1:15" x14ac:dyDescent="0.2">
      <c r="A31" s="90" t="s">
        <v>7998</v>
      </c>
      <c r="B31" s="86">
        <v>1</v>
      </c>
      <c r="C31" s="90" t="s">
        <v>7999</v>
      </c>
      <c r="D31" s="93">
        <f>K31*$N$30</f>
        <v>39.669085521498062</v>
      </c>
      <c r="E31" s="86" t="s">
        <v>8000</v>
      </c>
      <c r="F31" s="86">
        <v>12</v>
      </c>
      <c r="G31" s="86">
        <v>12</v>
      </c>
      <c r="H31" s="95"/>
      <c r="I31" s="95"/>
      <c r="J31" s="186"/>
      <c r="K31" s="436">
        <v>59.12</v>
      </c>
      <c r="L31"/>
      <c r="M31"/>
    </row>
    <row r="32" spans="1:15" x14ac:dyDescent="0.2">
      <c r="A32" s="90" t="s">
        <v>8001</v>
      </c>
      <c r="B32" s="86">
        <v>8</v>
      </c>
      <c r="C32" s="90" t="s">
        <v>8002</v>
      </c>
      <c r="D32" s="93">
        <f t="shared" ref="D32:D33" si="4">K32*$N$30</f>
        <v>46.546760193273357</v>
      </c>
      <c r="E32" s="86" t="s">
        <v>455</v>
      </c>
      <c r="F32" s="86">
        <v>16</v>
      </c>
      <c r="G32" s="86">
        <v>20</v>
      </c>
      <c r="H32" s="95"/>
      <c r="I32" s="95"/>
      <c r="J32" s="186"/>
      <c r="K32" s="436">
        <v>69.37</v>
      </c>
      <c r="L32"/>
      <c r="M32"/>
    </row>
    <row r="33" spans="1:14" x14ac:dyDescent="0.2">
      <c r="A33" s="90" t="s">
        <v>8003</v>
      </c>
      <c r="B33" s="86">
        <v>1</v>
      </c>
      <c r="C33" s="90" t="s">
        <v>8002</v>
      </c>
      <c r="D33" s="93">
        <f t="shared" si="4"/>
        <v>58.785666145778848</v>
      </c>
      <c r="E33" s="86" t="s">
        <v>4616</v>
      </c>
      <c r="F33" s="86">
        <v>20</v>
      </c>
      <c r="G33" s="86">
        <v>30</v>
      </c>
      <c r="H33" s="95"/>
      <c r="I33" s="95"/>
      <c r="J33" s="186"/>
      <c r="K33" s="436">
        <v>87.61</v>
      </c>
      <c r="L33"/>
      <c r="M33"/>
    </row>
    <row r="34" spans="1:14" x14ac:dyDescent="0.2">
      <c r="A34" s="90" t="s">
        <v>8004</v>
      </c>
      <c r="B34" s="86">
        <v>7</v>
      </c>
      <c r="C34" s="90" t="s">
        <v>8002</v>
      </c>
      <c r="D34" s="95">
        <f>H34*$B$5</f>
        <v>66.902499999999989</v>
      </c>
      <c r="E34" s="86" t="s">
        <v>995</v>
      </c>
      <c r="F34" s="86">
        <v>24</v>
      </c>
      <c r="G34" s="86">
        <v>36</v>
      </c>
      <c r="H34" s="95">
        <v>38.229999999999997</v>
      </c>
      <c r="I34" s="95">
        <v>15.36</v>
      </c>
      <c r="J34" s="95">
        <v>7</v>
      </c>
      <c r="K34" s="438">
        <v>101.64</v>
      </c>
      <c r="L34" s="412" t="s">
        <v>8005</v>
      </c>
      <c r="M34" s="186">
        <f>K34-D34</f>
        <v>34.737500000000011</v>
      </c>
      <c r="N34" s="709">
        <f>D34/K34</f>
        <v>0.65823002754820925</v>
      </c>
    </row>
    <row r="35" spans="1:14" x14ac:dyDescent="0.2">
      <c r="A35" s="90" t="s">
        <v>8006</v>
      </c>
      <c r="B35" s="86">
        <v>3</v>
      </c>
      <c r="C35" s="90" t="s">
        <v>8002</v>
      </c>
      <c r="D35" s="95">
        <f>H35*$B$5</f>
        <v>121.53750000000001</v>
      </c>
      <c r="E35" s="86" t="s">
        <v>442</v>
      </c>
      <c r="F35" s="86">
        <v>40</v>
      </c>
      <c r="G35" s="86">
        <v>60</v>
      </c>
      <c r="H35" s="95">
        <v>69.45</v>
      </c>
      <c r="I35" s="95">
        <v>33.65</v>
      </c>
      <c r="J35" s="95">
        <v>7</v>
      </c>
      <c r="K35" s="438">
        <v>177.75</v>
      </c>
      <c r="L35" s="412" t="s">
        <v>8007</v>
      </c>
      <c r="M35" s="186">
        <f>K35-D35</f>
        <v>56.212499999999991</v>
      </c>
      <c r="N35" s="709">
        <f>D35/K35</f>
        <v>0.68375527426160343</v>
      </c>
    </row>
    <row r="36" spans="1:14" x14ac:dyDescent="0.2">
      <c r="A36" s="90"/>
      <c r="B36" s="86"/>
      <c r="C36" s="90"/>
      <c r="D36" s="90"/>
      <c r="E36" s="86"/>
      <c r="F36" s="86"/>
      <c r="G36" s="86"/>
      <c r="H36" s="90"/>
      <c r="I36" s="90"/>
      <c r="J36"/>
      <c r="K36" s="437"/>
      <c r="L36"/>
      <c r="M36"/>
    </row>
    <row r="37" spans="1:14" x14ac:dyDescent="0.2">
      <c r="A37" s="81" t="s">
        <v>8008</v>
      </c>
      <c r="B37" s="46">
        <f>B$5</f>
        <v>1.75</v>
      </c>
      <c r="C37" s="407"/>
      <c r="D37" s="407"/>
      <c r="E37" s="422"/>
      <c r="F37" s="422"/>
      <c r="G37" s="422"/>
      <c r="H37" s="407"/>
      <c r="I37" s="407"/>
      <c r="J37" s="407"/>
      <c r="K37" s="437"/>
      <c r="L37"/>
      <c r="M37"/>
    </row>
    <row r="38" spans="1:14" x14ac:dyDescent="0.2">
      <c r="A38" s="408" t="s">
        <v>8009</v>
      </c>
      <c r="B38" s="428"/>
      <c r="C38" s="409"/>
      <c r="D38" s="409"/>
      <c r="E38" s="423"/>
      <c r="F38" s="423"/>
      <c r="G38" s="423"/>
      <c r="H38" s="409"/>
      <c r="I38" s="409"/>
      <c r="J38" s="409"/>
      <c r="K38" s="437"/>
      <c r="L38"/>
      <c r="M38"/>
    </row>
    <row r="39" spans="1:14" x14ac:dyDescent="0.2">
      <c r="A39" s="410"/>
      <c r="B39" s="429" t="s">
        <v>7953</v>
      </c>
      <c r="C39" s="411"/>
      <c r="D39" s="411" t="s">
        <v>7954</v>
      </c>
      <c r="E39" s="424"/>
      <c r="F39" s="424"/>
      <c r="G39" s="424"/>
      <c r="H39" s="411" t="s">
        <v>7661</v>
      </c>
      <c r="I39" s="411"/>
      <c r="J39" s="411"/>
      <c r="K39" s="437"/>
      <c r="L39"/>
      <c r="M39"/>
    </row>
    <row r="40" spans="1:14" s="443" customFormat="1" x14ac:dyDescent="0.2">
      <c r="A40" s="411" t="s">
        <v>7646</v>
      </c>
      <c r="B40" s="424"/>
      <c r="C40" s="90" t="s">
        <v>8009</v>
      </c>
      <c r="D40" s="444">
        <v>75</v>
      </c>
      <c r="E40" s="424" t="s">
        <v>474</v>
      </c>
      <c r="F40" s="424">
        <v>16</v>
      </c>
      <c r="G40" s="424">
        <v>20</v>
      </c>
      <c r="H40" s="411"/>
      <c r="I40" s="411"/>
      <c r="J40" s="411"/>
      <c r="K40" s="442"/>
      <c r="L40" s="48"/>
      <c r="M40" s="48"/>
      <c r="N40" s="708"/>
    </row>
    <row r="41" spans="1:14" x14ac:dyDescent="0.2">
      <c r="A41" s="90" t="s">
        <v>7656</v>
      </c>
      <c r="B41" s="86">
        <v>1</v>
      </c>
      <c r="C41" s="90" t="s">
        <v>8009</v>
      </c>
      <c r="D41" s="95">
        <f>H41*$B$5</f>
        <v>83.457499999999996</v>
      </c>
      <c r="E41" s="86" t="s">
        <v>4616</v>
      </c>
      <c r="F41" s="86">
        <v>20</v>
      </c>
      <c r="G41" s="86">
        <v>30</v>
      </c>
      <c r="H41" s="95">
        <v>47.69</v>
      </c>
      <c r="I41" s="95"/>
      <c r="J41" s="95"/>
      <c r="K41" s="437"/>
      <c r="L41"/>
      <c r="M41"/>
    </row>
    <row r="42" spans="1:14" x14ac:dyDescent="0.2">
      <c r="A42" s="90" t="s">
        <v>8010</v>
      </c>
      <c r="B42" s="86">
        <v>8</v>
      </c>
      <c r="C42" s="90" t="s">
        <v>8009</v>
      </c>
      <c r="D42" s="95">
        <f t="shared" ref="D42:D43" si="5">H42*$B$5</f>
        <v>102.0425</v>
      </c>
      <c r="E42" s="86" t="s">
        <v>947</v>
      </c>
      <c r="F42" s="86">
        <v>30</v>
      </c>
      <c r="G42" s="86">
        <v>40</v>
      </c>
      <c r="H42" s="95">
        <v>58.31</v>
      </c>
      <c r="I42" s="95"/>
      <c r="J42" s="95"/>
      <c r="K42" s="437"/>
      <c r="L42"/>
      <c r="M42"/>
    </row>
    <row r="43" spans="1:14" x14ac:dyDescent="0.2">
      <c r="A43" s="90" t="s">
        <v>8011</v>
      </c>
      <c r="B43" s="86">
        <v>1</v>
      </c>
      <c r="C43" s="90" t="s">
        <v>8009</v>
      </c>
      <c r="D43" s="95">
        <f t="shared" si="5"/>
        <v>282.7475</v>
      </c>
      <c r="E43" s="86" t="s">
        <v>869</v>
      </c>
      <c r="F43" s="86">
        <v>72</v>
      </c>
      <c r="G43" s="86">
        <v>72</v>
      </c>
      <c r="H43" s="95">
        <v>161.57</v>
      </c>
      <c r="I43" s="95"/>
      <c r="J43" s="95"/>
      <c r="K43" s="437"/>
      <c r="L43"/>
      <c r="M43"/>
    </row>
    <row r="44" spans="1:14" x14ac:dyDescent="0.2">
      <c r="A44"/>
      <c r="B44" s="381"/>
      <c r="C44"/>
      <c r="D44"/>
      <c r="E44" s="381"/>
      <c r="F44" s="381"/>
      <c r="G44" s="381"/>
      <c r="H44"/>
      <c r="I44"/>
      <c r="J44"/>
      <c r="K44" s="437"/>
      <c r="L44"/>
      <c r="M44"/>
    </row>
    <row r="45" spans="1:14" x14ac:dyDescent="0.2">
      <c r="A45" s="81" t="s">
        <v>7950</v>
      </c>
      <c r="B45" s="46">
        <f>B$5</f>
        <v>1.75</v>
      </c>
      <c r="C45" s="407"/>
      <c r="D45" s="407"/>
      <c r="E45" s="422"/>
      <c r="F45" s="422"/>
      <c r="G45" s="422"/>
      <c r="H45" s="407"/>
      <c r="I45" s="407"/>
      <c r="J45" s="407"/>
      <c r="K45" s="437"/>
      <c r="L45"/>
      <c r="M45"/>
    </row>
    <row r="46" spans="1:14" x14ac:dyDescent="0.2">
      <c r="A46" s="408" t="s">
        <v>3221</v>
      </c>
      <c r="B46" s="428"/>
      <c r="C46" s="409"/>
      <c r="D46" s="409"/>
      <c r="E46" s="423"/>
      <c r="F46" s="423"/>
      <c r="G46" s="423"/>
      <c r="H46" s="409"/>
      <c r="I46" s="409"/>
      <c r="J46" s="409"/>
      <c r="K46" s="437"/>
      <c r="L46"/>
      <c r="M46"/>
    </row>
    <row r="47" spans="1:14" x14ac:dyDescent="0.2">
      <c r="A47" s="410"/>
      <c r="B47" s="429" t="s">
        <v>7953</v>
      </c>
      <c r="C47" s="411"/>
      <c r="D47" s="411" t="s">
        <v>7954</v>
      </c>
      <c r="E47" s="424"/>
      <c r="F47" s="424"/>
      <c r="G47" s="424"/>
      <c r="H47" s="411" t="s">
        <v>7661</v>
      </c>
      <c r="I47" s="411"/>
      <c r="J47" s="411"/>
      <c r="K47" s="437"/>
      <c r="L47"/>
      <c r="M47"/>
    </row>
    <row r="48" spans="1:14" x14ac:dyDescent="0.2">
      <c r="A48" s="90" t="s">
        <v>8012</v>
      </c>
      <c r="B48" s="86">
        <v>1</v>
      </c>
      <c r="C48" s="90" t="s">
        <v>8013</v>
      </c>
      <c r="D48" s="95">
        <f>H48*$B$5</f>
        <v>72.52</v>
      </c>
      <c r="E48" s="86" t="s">
        <v>455</v>
      </c>
      <c r="F48" s="86">
        <v>16</v>
      </c>
      <c r="G48" s="86">
        <v>20</v>
      </c>
      <c r="H48" s="95">
        <v>41.44</v>
      </c>
      <c r="I48" s="95">
        <f>D48*2</f>
        <v>145.04</v>
      </c>
      <c r="J48" s="95">
        <f>I48/0.35</f>
        <v>414.4</v>
      </c>
      <c r="K48" s="437"/>
      <c r="L48"/>
      <c r="M48"/>
    </row>
    <row r="49" spans="1:10" x14ac:dyDescent="0.2">
      <c r="A49" s="90" t="s">
        <v>8014</v>
      </c>
      <c r="B49" s="86">
        <v>1</v>
      </c>
      <c r="C49" s="90" t="s">
        <v>3221</v>
      </c>
      <c r="D49" s="95">
        <f>H49*$B$5</f>
        <v>94.5</v>
      </c>
      <c r="E49" s="86" t="s">
        <v>995</v>
      </c>
      <c r="F49" s="86">
        <v>24</v>
      </c>
      <c r="G49" s="86">
        <v>36</v>
      </c>
      <c r="H49" s="95">
        <v>54</v>
      </c>
      <c r="I49" s="95"/>
      <c r="J49" s="95"/>
    </row>
    <row r="50" spans="1:10" x14ac:dyDescent="0.2">
      <c r="A50" s="90"/>
      <c r="B50" s="86"/>
      <c r="C50" s="90"/>
      <c r="D50" s="95"/>
      <c r="E50" s="86"/>
      <c r="F50" s="86"/>
      <c r="G50" s="86"/>
      <c r="H50" s="95"/>
      <c r="I50" s="95"/>
      <c r="J50" s="95"/>
    </row>
    <row r="51" spans="1:10" x14ac:dyDescent="0.2">
      <c r="A51" s="90"/>
      <c r="B51" s="86"/>
      <c r="C51" s="90"/>
      <c r="D51" s="90"/>
      <c r="E51" s="86"/>
      <c r="F51" s="86"/>
      <c r="G51" s="86"/>
      <c r="H51" s="90"/>
      <c r="I51" s="90"/>
      <c r="J51" s="90"/>
    </row>
    <row r="52" spans="1:10" x14ac:dyDescent="0.2">
      <c r="A52" s="408" t="s">
        <v>8015</v>
      </c>
      <c r="B52" s="428"/>
      <c r="C52" s="409"/>
      <c r="D52" s="409"/>
      <c r="E52" s="423"/>
      <c r="F52" s="423"/>
      <c r="G52" s="423"/>
      <c r="H52" s="409"/>
      <c r="I52" s="409"/>
      <c r="J52" s="409"/>
    </row>
    <row r="53" spans="1:10" x14ac:dyDescent="0.2">
      <c r="A53" s="410"/>
      <c r="B53" s="429" t="s">
        <v>7953</v>
      </c>
      <c r="C53" s="411"/>
      <c r="D53" s="411" t="s">
        <v>7954</v>
      </c>
      <c r="E53" s="424"/>
      <c r="F53" s="424"/>
      <c r="G53" s="424"/>
      <c r="H53" s="411"/>
      <c r="I53" s="411"/>
      <c r="J53" s="411"/>
    </row>
    <row r="54" spans="1:10" x14ac:dyDescent="0.2">
      <c r="A54" s="411" t="s">
        <v>6427</v>
      </c>
      <c r="B54" s="86">
        <v>3</v>
      </c>
      <c r="C54" s="411" t="s">
        <v>6428</v>
      </c>
      <c r="D54" s="415">
        <v>93.4</v>
      </c>
      <c r="E54" s="86" t="s">
        <v>455</v>
      </c>
      <c r="F54" s="86">
        <v>16</v>
      </c>
      <c r="G54" s="86">
        <v>20</v>
      </c>
      <c r="H54" s="90"/>
      <c r="I54" s="90" t="s">
        <v>8016</v>
      </c>
      <c r="J54" s="90">
        <v>4.1500000000000004</v>
      </c>
    </row>
    <row r="130" spans="1:3" x14ac:dyDescent="0.2">
      <c r="A130" s="413" t="s">
        <v>8017</v>
      </c>
      <c r="B130" s="430"/>
      <c r="C130" s="414"/>
    </row>
    <row r="131" spans="1:3" x14ac:dyDescent="0.2">
      <c r="A131" s="396" t="s">
        <v>8018</v>
      </c>
    </row>
    <row r="132" spans="1:3" x14ac:dyDescent="0.2">
      <c r="A132" s="396" t="s">
        <v>8019</v>
      </c>
    </row>
    <row r="133" spans="1:3" x14ac:dyDescent="0.2">
      <c r="A133" s="396" t="s">
        <v>8020</v>
      </c>
    </row>
    <row r="134" spans="1:3" x14ac:dyDescent="0.2">
      <c r="A134" s="396" t="s">
        <v>8021</v>
      </c>
    </row>
    <row r="135" spans="1:3" x14ac:dyDescent="0.2">
      <c r="A135" s="396" t="s">
        <v>8022</v>
      </c>
    </row>
    <row r="136" spans="1:3" x14ac:dyDescent="0.2">
      <c r="A136" s="396" t="s">
        <v>8023</v>
      </c>
    </row>
    <row r="138" spans="1:3" x14ac:dyDescent="0.2">
      <c r="A138" s="396" t="s">
        <v>8024</v>
      </c>
    </row>
    <row r="139" spans="1:3" x14ac:dyDescent="0.2">
      <c r="A139" s="396" t="s">
        <v>8025</v>
      </c>
      <c r="C139" s="396">
        <v>0.5</v>
      </c>
    </row>
    <row r="141" spans="1:3" x14ac:dyDescent="0.2">
      <c r="A141" s="396" t="s">
        <v>8026</v>
      </c>
      <c r="C141" s="396">
        <v>1</v>
      </c>
    </row>
    <row r="143" spans="1:3" x14ac:dyDescent="0.2">
      <c r="A143" s="396" t="s">
        <v>8027</v>
      </c>
    </row>
    <row r="145" spans="1:3" x14ac:dyDescent="0.2">
      <c r="A145" s="413" t="s">
        <v>8028</v>
      </c>
      <c r="B145" s="430"/>
      <c r="C145" s="414"/>
    </row>
    <row r="146" spans="1:3" x14ac:dyDescent="0.2">
      <c r="A146" t="s">
        <v>8029</v>
      </c>
      <c r="B146" s="381"/>
      <c r="C146"/>
    </row>
    <row r="147" spans="1:3" x14ac:dyDescent="0.2">
      <c r="A147" t="s">
        <v>8030</v>
      </c>
      <c r="B147" s="381"/>
      <c r="C147"/>
    </row>
    <row r="148" spans="1:3" x14ac:dyDescent="0.2">
      <c r="A148" t="s">
        <v>8031</v>
      </c>
      <c r="B148" s="381"/>
      <c r="C148"/>
    </row>
    <row r="149" spans="1:3" x14ac:dyDescent="0.2">
      <c r="A149" t="s">
        <v>8032</v>
      </c>
      <c r="B149" s="381"/>
      <c r="C149"/>
    </row>
    <row r="150" spans="1:3" x14ac:dyDescent="0.2">
      <c r="A150" t="s">
        <v>8021</v>
      </c>
      <c r="B150" s="381"/>
      <c r="C150"/>
    </row>
    <row r="151" spans="1:3" x14ac:dyDescent="0.2">
      <c r="A151" t="s">
        <v>8022</v>
      </c>
      <c r="B151" s="381"/>
      <c r="C151"/>
    </row>
    <row r="152" spans="1:3" x14ac:dyDescent="0.2">
      <c r="A152"/>
      <c r="B152" s="381"/>
      <c r="C152"/>
    </row>
    <row r="153" spans="1:3" x14ac:dyDescent="0.2">
      <c r="A153"/>
      <c r="B153" s="381"/>
      <c r="C153"/>
    </row>
    <row r="154" spans="1:3" x14ac:dyDescent="0.2">
      <c r="A154" t="s">
        <v>8024</v>
      </c>
      <c r="B154" s="381"/>
      <c r="C154"/>
    </row>
    <row r="155" spans="1:3" x14ac:dyDescent="0.2">
      <c r="A155" t="s">
        <v>8025</v>
      </c>
      <c r="B155" s="381"/>
      <c r="C155">
        <v>0.5</v>
      </c>
    </row>
    <row r="156" spans="1:3" x14ac:dyDescent="0.2">
      <c r="A156" t="s">
        <v>8033</v>
      </c>
      <c r="B156" s="381"/>
      <c r="C156">
        <v>0.6</v>
      </c>
    </row>
    <row r="157" spans="1:3" x14ac:dyDescent="0.2">
      <c r="A157" t="s">
        <v>8034</v>
      </c>
      <c r="B157" s="381"/>
      <c r="C157">
        <v>0.2</v>
      </c>
    </row>
    <row r="158" spans="1:3" x14ac:dyDescent="0.2">
      <c r="A158"/>
      <c r="B158" s="381"/>
      <c r="C158"/>
    </row>
    <row r="159" spans="1:3" x14ac:dyDescent="0.2">
      <c r="A159" t="s">
        <v>8026</v>
      </c>
      <c r="B159" s="381"/>
      <c r="C159">
        <v>1.8</v>
      </c>
    </row>
    <row r="161" spans="1:1" x14ac:dyDescent="0.2">
      <c r="A161" s="413" t="s">
        <v>8035</v>
      </c>
    </row>
    <row r="162" spans="1:1" x14ac:dyDescent="0.2">
      <c r="A162" s="90" t="s">
        <v>8036</v>
      </c>
    </row>
    <row r="163" spans="1:1" x14ac:dyDescent="0.2">
      <c r="A163" s="90" t="s">
        <v>8037</v>
      </c>
    </row>
    <row r="164" spans="1:1" x14ac:dyDescent="0.2">
      <c r="A164" s="90" t="s">
        <v>8038</v>
      </c>
    </row>
    <row r="165" spans="1:1" x14ac:dyDescent="0.2">
      <c r="A165" s="90" t="s">
        <v>8039</v>
      </c>
    </row>
    <row r="166" spans="1:1" x14ac:dyDescent="0.2">
      <c r="A166" s="90" t="s">
        <v>8040</v>
      </c>
    </row>
    <row r="167" spans="1:1" x14ac:dyDescent="0.2">
      <c r="A167" s="90" t="s">
        <v>8041</v>
      </c>
    </row>
    <row r="169" spans="1:1" x14ac:dyDescent="0.2">
      <c r="A169" s="413" t="s">
        <v>8042</v>
      </c>
    </row>
    <row r="170" spans="1:1" x14ac:dyDescent="0.2">
      <c r="A170" s="90" t="s">
        <v>8043</v>
      </c>
    </row>
    <row r="171" spans="1:1" x14ac:dyDescent="0.2">
      <c r="A171" s="90" t="s">
        <v>8044</v>
      </c>
    </row>
    <row r="172" spans="1:1" x14ac:dyDescent="0.2">
      <c r="A172" s="90" t="s">
        <v>8045</v>
      </c>
    </row>
    <row r="173" spans="1:1" x14ac:dyDescent="0.2">
      <c r="A173" s="90" t="s">
        <v>8046</v>
      </c>
    </row>
    <row r="174" spans="1:1" x14ac:dyDescent="0.2">
      <c r="A174" s="90" t="s">
        <v>8047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9A65-A10E-A645-93CD-CEA83159346B}">
  <dimension ref="A1"/>
  <sheetViews>
    <sheetView workbookViewId="0"/>
  </sheetViews>
  <sheetFormatPr baseColWidth="10" defaultColWidth="11.5703125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BD6-D00B-E947-9191-324E37FD99E7}">
  <dimension ref="A1"/>
  <sheetViews>
    <sheetView workbookViewId="0"/>
  </sheetViews>
  <sheetFormatPr baseColWidth="10" defaultColWidth="11.57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2500-C296-D546-AA17-5137AC71BE1C}">
  <dimension ref="A1:ML5"/>
  <sheetViews>
    <sheetView zoomScale="101" workbookViewId="0">
      <selection activeCell="D14" sqref="D14"/>
    </sheetView>
  </sheetViews>
  <sheetFormatPr baseColWidth="10" defaultColWidth="11.28515625" defaultRowHeight="16" x14ac:dyDescent="0.2"/>
  <cols>
    <col min="1" max="1" width="9.28515625" style="381" customWidth="1"/>
    <col min="2" max="2" width="12.28515625" customWidth="1"/>
    <col min="3" max="3" width="15.140625" customWidth="1"/>
    <col min="4" max="4" width="15.85546875" customWidth="1"/>
    <col min="5" max="5" width="42.7109375" customWidth="1"/>
    <col min="6" max="6" width="19" customWidth="1"/>
    <col min="7" max="7" width="9.5703125" customWidth="1"/>
    <col min="8" max="8" width="7.28515625" customWidth="1"/>
    <col min="9" max="9" width="10" customWidth="1"/>
    <col min="10" max="10" width="9.5703125" customWidth="1"/>
    <col min="11" max="11" width="15.28515625" customWidth="1"/>
    <col min="12" max="12" width="9.140625" customWidth="1"/>
    <col min="13" max="13" width="10.7109375" customWidth="1"/>
    <col min="14" max="14" width="13.7109375" customWidth="1"/>
    <col min="15" max="15" width="9.140625" customWidth="1"/>
    <col min="16" max="17" width="7.85546875" customWidth="1"/>
    <col min="18" max="18" width="8" customWidth="1"/>
    <col min="19" max="19" width="8.85546875" customWidth="1"/>
    <col min="20" max="20" width="7.42578125" customWidth="1"/>
    <col min="21" max="21" width="9.28515625" customWidth="1"/>
    <col min="22" max="22" width="8.28515625" customWidth="1"/>
    <col min="23" max="23" width="10.5703125" customWidth="1"/>
    <col min="24" max="24" width="9.5703125" customWidth="1"/>
    <col min="25" max="25" width="9.85546875" customWidth="1"/>
    <col min="26" max="26" width="10.85546875" customWidth="1"/>
    <col min="27" max="27" width="8.5703125" customWidth="1"/>
    <col min="28" max="28" width="10.28515625" customWidth="1"/>
    <col min="29" max="29" width="8.7109375" customWidth="1"/>
    <col min="30" max="30" width="12.140625" customWidth="1"/>
    <col min="31" max="31" width="11.28515625" customWidth="1"/>
    <col min="32" max="34" width="10.5703125" customWidth="1"/>
    <col min="35" max="35" width="10" customWidth="1"/>
    <col min="36" max="36" width="10.5703125" customWidth="1"/>
    <col min="37" max="37" width="9.85546875" customWidth="1"/>
    <col min="38" max="38" width="8.5703125" customWidth="1"/>
    <col min="39" max="39" width="10.5703125" customWidth="1"/>
    <col min="40" max="40" width="12.5703125" customWidth="1"/>
  </cols>
  <sheetData>
    <row r="1" spans="1:350" s="155" customFormat="1" x14ac:dyDescent="0.2">
      <c r="A1" s="152" t="s">
        <v>0</v>
      </c>
      <c r="B1" s="152" t="s">
        <v>1</v>
      </c>
      <c r="C1" s="152" t="s">
        <v>2</v>
      </c>
      <c r="D1" s="503" t="s">
        <v>3</v>
      </c>
      <c r="E1" s="152" t="s">
        <v>4</v>
      </c>
      <c r="F1" s="152" t="s">
        <v>5</v>
      </c>
      <c r="G1" s="152" t="s">
        <v>6</v>
      </c>
      <c r="H1" s="152" t="s">
        <v>7</v>
      </c>
      <c r="I1" s="152" t="s">
        <v>8</v>
      </c>
      <c r="J1" s="152" t="s">
        <v>9</v>
      </c>
      <c r="K1" s="152" t="s">
        <v>10</v>
      </c>
      <c r="L1" s="152" t="s">
        <v>11</v>
      </c>
      <c r="M1" s="153" t="s">
        <v>5894</v>
      </c>
      <c r="N1" s="152" t="s">
        <v>12</v>
      </c>
      <c r="O1" s="504" t="s">
        <v>13</v>
      </c>
      <c r="P1" s="504" t="s">
        <v>14</v>
      </c>
      <c r="Q1" s="152" t="s">
        <v>15</v>
      </c>
      <c r="R1" s="504" t="s">
        <v>16</v>
      </c>
      <c r="S1" s="504" t="s">
        <v>17</v>
      </c>
      <c r="T1" s="504" t="s">
        <v>18</v>
      </c>
      <c r="U1" s="152" t="s">
        <v>19</v>
      </c>
      <c r="V1" s="152" t="s">
        <v>20</v>
      </c>
      <c r="W1" s="507" t="s">
        <v>21</v>
      </c>
      <c r="X1" s="152" t="s">
        <v>22</v>
      </c>
      <c r="Y1" s="152" t="s">
        <v>23</v>
      </c>
      <c r="Z1" s="152" t="s">
        <v>24</v>
      </c>
      <c r="AA1" s="152" t="s">
        <v>25</v>
      </c>
      <c r="AB1" s="152" t="s">
        <v>26</v>
      </c>
      <c r="AC1" s="152" t="s">
        <v>27</v>
      </c>
      <c r="AD1" s="152" t="s">
        <v>28</v>
      </c>
      <c r="AE1" s="154" t="s">
        <v>29</v>
      </c>
      <c r="AF1" s="152" t="s">
        <v>30</v>
      </c>
      <c r="AG1" s="152" t="s">
        <v>31</v>
      </c>
      <c r="AH1" s="152" t="s">
        <v>32</v>
      </c>
      <c r="AI1" s="152" t="s">
        <v>33</v>
      </c>
      <c r="AJ1" s="152" t="s">
        <v>34</v>
      </c>
      <c r="AK1" s="155" t="s">
        <v>35</v>
      </c>
      <c r="AL1" s="155" t="s">
        <v>36</v>
      </c>
      <c r="AM1" s="155" t="s">
        <v>37</v>
      </c>
      <c r="AN1" s="156" t="s">
        <v>5895</v>
      </c>
      <c r="AO1" s="155" t="s">
        <v>38</v>
      </c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</row>
    <row r="2" spans="1:350" s="44" customFormat="1" x14ac:dyDescent="0.2">
      <c r="A2" s="446" t="s">
        <v>291</v>
      </c>
      <c r="B2" s="761" t="s">
        <v>232</v>
      </c>
      <c r="C2" s="44" t="s">
        <v>5896</v>
      </c>
      <c r="E2" s="44" t="s">
        <v>5897</v>
      </c>
      <c r="N2" s="44" t="s">
        <v>5898</v>
      </c>
    </row>
    <row r="3" spans="1:350" s="44" customFormat="1" x14ac:dyDescent="0.2">
      <c r="A3" s="446" t="s">
        <v>291</v>
      </c>
      <c r="B3" s="761" t="s">
        <v>232</v>
      </c>
      <c r="C3" s="44" t="s">
        <v>5899</v>
      </c>
      <c r="E3" s="44" t="s">
        <v>5900</v>
      </c>
      <c r="N3" s="44" t="s">
        <v>5898</v>
      </c>
    </row>
    <row r="4" spans="1:350" s="44" customFormat="1" x14ac:dyDescent="0.2">
      <c r="A4" s="446" t="s">
        <v>291</v>
      </c>
      <c r="B4" s="761" t="s">
        <v>232</v>
      </c>
      <c r="C4" s="44" t="s">
        <v>5901</v>
      </c>
      <c r="E4" s="44" t="s">
        <v>5902</v>
      </c>
      <c r="N4" s="44" t="s">
        <v>5898</v>
      </c>
    </row>
    <row r="5" spans="1:350" s="44" customFormat="1" x14ac:dyDescent="0.2">
      <c r="A5" s="446" t="s">
        <v>291</v>
      </c>
      <c r="B5" s="761" t="s">
        <v>232</v>
      </c>
      <c r="C5" s="44" t="s">
        <v>5903</v>
      </c>
      <c r="E5" s="44" t="s">
        <v>5904</v>
      </c>
      <c r="N5" s="44" t="s">
        <v>5898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zoomScale="150" zoomScaleNormal="150" zoomScalePageLayoutView="150" workbookViewId="0">
      <selection activeCell="B57" sqref="B57"/>
    </sheetView>
  </sheetViews>
  <sheetFormatPr baseColWidth="10" defaultColWidth="11.28515625" defaultRowHeight="15" customHeight="1" x14ac:dyDescent="0.2"/>
  <cols>
    <col min="1" max="1" width="26" customWidth="1"/>
    <col min="2" max="2" width="20.5703125" customWidth="1"/>
    <col min="3" max="3" width="10.5703125" customWidth="1"/>
    <col min="4" max="4" width="10.7109375" customWidth="1"/>
    <col min="5" max="5" width="10.5703125" customWidth="1"/>
    <col min="6" max="6" width="12.5703125" customWidth="1"/>
    <col min="7" max="26" width="10.5703125" customWidth="1"/>
  </cols>
  <sheetData>
    <row r="1" spans="1:8" ht="16" x14ac:dyDescent="0.2">
      <c r="A1" s="1" t="s">
        <v>5905</v>
      </c>
      <c r="B1" s="1"/>
      <c r="C1" s="1"/>
      <c r="D1" s="2" t="s">
        <v>5906</v>
      </c>
      <c r="E1" s="1" t="s">
        <v>5907</v>
      </c>
      <c r="F1" s="1"/>
    </row>
    <row r="2" spans="1:8" ht="16" x14ac:dyDescent="0.2">
      <c r="A2" s="286" t="s">
        <v>5908</v>
      </c>
      <c r="B2" s="286"/>
      <c r="C2" s="286"/>
      <c r="D2" s="283"/>
      <c r="E2" s="286"/>
      <c r="F2" s="286"/>
    </row>
    <row r="3" spans="1:8" ht="16" x14ac:dyDescent="0.2">
      <c r="A3" s="23" t="s">
        <v>5909</v>
      </c>
      <c r="B3" s="36"/>
      <c r="C3" s="290">
        <v>8</v>
      </c>
      <c r="D3" s="291">
        <v>8</v>
      </c>
      <c r="E3" s="23"/>
    </row>
    <row r="4" spans="1:8" ht="16" x14ac:dyDescent="0.2">
      <c r="A4" s="23" t="s">
        <v>5910</v>
      </c>
      <c r="B4" s="36"/>
      <c r="C4" s="291">
        <v>11</v>
      </c>
      <c r="D4" s="292"/>
      <c r="E4" s="23" t="s">
        <v>5911</v>
      </c>
    </row>
    <row r="5" spans="1:8" ht="16" x14ac:dyDescent="0.2">
      <c r="A5" s="23" t="s">
        <v>5912</v>
      </c>
      <c r="B5" s="258" t="s">
        <v>5913</v>
      </c>
      <c r="C5" s="257">
        <v>7</v>
      </c>
      <c r="D5" s="257"/>
      <c r="E5" s="23"/>
    </row>
    <row r="6" spans="1:8" ht="16" x14ac:dyDescent="0.2">
      <c r="A6" s="287" t="s">
        <v>5914</v>
      </c>
      <c r="B6" s="286"/>
      <c r="C6" s="288">
        <v>0</v>
      </c>
      <c r="D6" s="283"/>
      <c r="E6" s="286"/>
      <c r="F6" s="286"/>
    </row>
    <row r="7" spans="1:8" ht="16" x14ac:dyDescent="0.2">
      <c r="A7" s="287" t="s">
        <v>5915</v>
      </c>
      <c r="B7" s="286"/>
      <c r="C7" s="288">
        <v>2</v>
      </c>
      <c r="D7" s="283"/>
      <c r="E7" s="286"/>
      <c r="F7" s="286"/>
    </row>
    <row r="8" spans="1:8" ht="16" x14ac:dyDescent="0.2">
      <c r="A8" s="287" t="s">
        <v>5916</v>
      </c>
      <c r="C8" s="289">
        <v>0</v>
      </c>
      <c r="D8" s="5"/>
    </row>
    <row r="9" spans="1:8" ht="16" x14ac:dyDescent="0.2"/>
    <row r="10" spans="1:8" ht="16" x14ac:dyDescent="0.2"/>
    <row r="11" spans="1:8" ht="16" x14ac:dyDescent="0.2">
      <c r="A11" s="4" t="s">
        <v>5917</v>
      </c>
    </row>
    <row r="12" spans="1:8" ht="16" x14ac:dyDescent="0.2">
      <c r="A12" s="23" t="s">
        <v>5918</v>
      </c>
      <c r="B12" s="23" t="s">
        <v>5919</v>
      </c>
      <c r="D12" s="5">
        <v>0.55000000000000004</v>
      </c>
      <c r="E12" s="37">
        <f>D13*D12</f>
        <v>0.66</v>
      </c>
      <c r="F12" s="23" t="s">
        <v>5920</v>
      </c>
      <c r="H12" s="48" t="s">
        <v>5921</v>
      </c>
    </row>
    <row r="13" spans="1:8" ht="16" x14ac:dyDescent="0.2">
      <c r="A13" s="23" t="s">
        <v>5922</v>
      </c>
      <c r="C13" s="9">
        <v>0.2</v>
      </c>
      <c r="D13" s="8">
        <f>1+C13</f>
        <v>1.2</v>
      </c>
    </row>
    <row r="14" spans="1:8" ht="16" x14ac:dyDescent="0.2">
      <c r="A14" s="23" t="s">
        <v>5923</v>
      </c>
      <c r="B14" s="23" t="s">
        <v>5919</v>
      </c>
      <c r="C14" s="9"/>
      <c r="D14" s="8">
        <v>0.55000000000000004</v>
      </c>
      <c r="E14">
        <f>D14*D13</f>
        <v>0.66</v>
      </c>
      <c r="F14" s="706" t="s">
        <v>5924</v>
      </c>
    </row>
    <row r="15" spans="1:8" ht="16" x14ac:dyDescent="0.2">
      <c r="C15" s="9"/>
      <c r="D15" s="8"/>
    </row>
    <row r="16" spans="1:8" ht="16" x14ac:dyDescent="0.2">
      <c r="A16" s="4" t="s">
        <v>5925</v>
      </c>
      <c r="C16" s="9"/>
      <c r="D16" s="8"/>
    </row>
    <row r="17" spans="1:7" ht="16" x14ac:dyDescent="0.2">
      <c r="A17" s="23" t="s">
        <v>5926</v>
      </c>
      <c r="B17" s="23" t="s">
        <v>5927</v>
      </c>
      <c r="D17" s="10">
        <v>1.23</v>
      </c>
      <c r="E17" s="5">
        <f>D18*D17</f>
        <v>1.353</v>
      </c>
      <c r="F17" s="23" t="s">
        <v>5928</v>
      </c>
    </row>
    <row r="18" spans="1:7" ht="16" x14ac:dyDescent="0.2">
      <c r="A18" s="23" t="s">
        <v>5929</v>
      </c>
      <c r="C18" s="9">
        <v>0.1</v>
      </c>
      <c r="D18" s="8">
        <f>1+C18</f>
        <v>1.1000000000000001</v>
      </c>
    </row>
    <row r="19" spans="1:7" ht="16" x14ac:dyDescent="0.2">
      <c r="A19" s="23" t="s">
        <v>5930</v>
      </c>
      <c r="B19" s="48" t="s">
        <v>5931</v>
      </c>
      <c r="C19" s="277">
        <v>310</v>
      </c>
      <c r="D19" s="13">
        <f>C19/5/100</f>
        <v>0.62</v>
      </c>
      <c r="E19" s="293">
        <f>D19*(1+0.2)</f>
        <v>0.74399999999999999</v>
      </c>
      <c r="F19" s="48" t="s">
        <v>5932</v>
      </c>
    </row>
    <row r="20" spans="1:7" ht="16" x14ac:dyDescent="0.2">
      <c r="C20" s="9"/>
      <c r="D20" s="8"/>
    </row>
    <row r="21" spans="1:7" ht="16" x14ac:dyDescent="0.2">
      <c r="A21" s="4" t="s">
        <v>5933</v>
      </c>
      <c r="B21" s="12">
        <v>21.68</v>
      </c>
      <c r="C21" s="9" t="s">
        <v>5934</v>
      </c>
      <c r="D21" s="13">
        <f>B21/32</f>
        <v>0.67749999999999999</v>
      </c>
      <c r="E21" s="8">
        <f>D21*G$21</f>
        <v>0.88075000000000003</v>
      </c>
      <c r="F21" s="23" t="s">
        <v>5935</v>
      </c>
      <c r="G21" s="13">
        <v>1.3</v>
      </c>
    </row>
    <row r="22" spans="1:7" ht="16" x14ac:dyDescent="0.2">
      <c r="A22" s="4" t="s">
        <v>5936</v>
      </c>
      <c r="B22" s="12">
        <v>58.32</v>
      </c>
      <c r="C22" s="9" t="s">
        <v>5937</v>
      </c>
      <c r="D22" s="13">
        <f>B22/40</f>
        <v>1.458</v>
      </c>
      <c r="E22" s="8">
        <f>D22*G$21</f>
        <v>1.8954</v>
      </c>
    </row>
    <row r="23" spans="1:7" ht="16" x14ac:dyDescent="0.2">
      <c r="A23" s="4" t="s">
        <v>5936</v>
      </c>
      <c r="B23" s="12">
        <v>48.66</v>
      </c>
      <c r="C23" s="9" t="s">
        <v>5934</v>
      </c>
      <c r="D23" s="13">
        <f>B23/32</f>
        <v>1.5206249999999999</v>
      </c>
      <c r="E23" s="8">
        <f>D23*G$21</f>
        <v>1.9768124999999999</v>
      </c>
    </row>
    <row r="24" spans="1:7" ht="16" x14ac:dyDescent="0.2">
      <c r="A24" s="4" t="s">
        <v>5938</v>
      </c>
      <c r="B24" s="12" t="s">
        <v>5939</v>
      </c>
      <c r="C24" s="9" t="s">
        <v>5934</v>
      </c>
      <c r="D24" s="13">
        <v>2</v>
      </c>
      <c r="E24" s="8">
        <f>D24*G$21</f>
        <v>2.6</v>
      </c>
      <c r="F24" s="23" t="s">
        <v>5940</v>
      </c>
    </row>
    <row r="25" spans="1:7" ht="16" x14ac:dyDescent="0.2">
      <c r="A25" s="4" t="s">
        <v>5941</v>
      </c>
      <c r="B25" s="12">
        <v>24.35</v>
      </c>
      <c r="C25" s="9" t="s">
        <v>5934</v>
      </c>
      <c r="D25" s="13">
        <f>B25/32</f>
        <v>0.76093750000000004</v>
      </c>
      <c r="E25" s="8">
        <f>D25*G$21</f>
        <v>0.98921875000000015</v>
      </c>
    </row>
    <row r="26" spans="1:7" ht="16" x14ac:dyDescent="0.2">
      <c r="C26" s="9"/>
      <c r="D26" s="8"/>
    </row>
    <row r="27" spans="1:7" ht="16" x14ac:dyDescent="0.2">
      <c r="A27" s="4" t="s">
        <v>5942</v>
      </c>
      <c r="D27" s="5"/>
    </row>
    <row r="28" spans="1:7" ht="16" x14ac:dyDescent="0.2">
      <c r="A28" s="23" t="s">
        <v>5943</v>
      </c>
      <c r="B28" s="23" t="s">
        <v>5944</v>
      </c>
      <c r="D28" s="8">
        <v>21.04</v>
      </c>
      <c r="G28" s="270" t="s">
        <v>5945</v>
      </c>
    </row>
    <row r="29" spans="1:7" ht="16" x14ac:dyDescent="0.2">
      <c r="A29" s="23" t="s">
        <v>5946</v>
      </c>
      <c r="B29" s="76" t="s">
        <v>5947</v>
      </c>
      <c r="C29" s="47">
        <v>0.08</v>
      </c>
      <c r="D29" s="5">
        <f>IncaG*C29</f>
        <v>1.6832</v>
      </c>
      <c r="E29" s="38"/>
      <c r="G29" s="271">
        <v>8</v>
      </c>
    </row>
    <row r="30" spans="1:7" ht="16" x14ac:dyDescent="0.2">
      <c r="A30" s="23"/>
      <c r="D30" s="5"/>
      <c r="E30" s="38"/>
      <c r="G30" s="283"/>
    </row>
    <row r="31" spans="1:7" ht="16" x14ac:dyDescent="0.2">
      <c r="A31" s="23" t="s">
        <v>5948</v>
      </c>
      <c r="B31" s="23" t="s">
        <v>5949</v>
      </c>
      <c r="D31" s="285">
        <v>1.02</v>
      </c>
      <c r="E31" s="48"/>
      <c r="G31" s="283"/>
    </row>
    <row r="32" spans="1:7" ht="16" x14ac:dyDescent="0.2">
      <c r="A32" s="23" t="s">
        <v>5950</v>
      </c>
      <c r="B32" s="76" t="s">
        <v>5947</v>
      </c>
      <c r="C32" s="47">
        <v>0.08</v>
      </c>
      <c r="D32" s="284">
        <v>0.08</v>
      </c>
      <c r="E32" s="23"/>
      <c r="G32" s="283"/>
    </row>
    <row r="35" spans="1:9" ht="15.75" customHeight="1" x14ac:dyDescent="0.2">
      <c r="A35" s="4" t="s">
        <v>5951</v>
      </c>
      <c r="B35" s="23"/>
      <c r="C35" s="24" t="s">
        <v>5952</v>
      </c>
      <c r="D35" s="24" t="s">
        <v>5953</v>
      </c>
      <c r="E35" s="24" t="s">
        <v>651</v>
      </c>
    </row>
    <row r="36" spans="1:9" ht="15.75" customHeight="1" x14ac:dyDescent="0.2">
      <c r="A36" s="23" t="s">
        <v>5954</v>
      </c>
      <c r="B36" s="277">
        <v>100</v>
      </c>
      <c r="C36" s="508">
        <v>28.3</v>
      </c>
      <c r="D36" s="508">
        <v>43</v>
      </c>
      <c r="E36" s="508">
        <f>(135+71)/12.84</f>
        <v>16.043613707165107</v>
      </c>
      <c r="F36" s="39" t="s">
        <v>5955</v>
      </c>
      <c r="G36" s="270" t="s">
        <v>5945</v>
      </c>
    </row>
    <row r="37" spans="1:9" ht="15.75" customHeight="1" x14ac:dyDescent="0.2">
      <c r="A37" s="23" t="s">
        <v>5956</v>
      </c>
      <c r="C37" s="5">
        <v>2.8</v>
      </c>
      <c r="D37" s="5">
        <v>4.5</v>
      </c>
      <c r="E37" s="5"/>
      <c r="G37" s="271">
        <v>20</v>
      </c>
    </row>
    <row r="38" spans="1:9" ht="15.75" customHeight="1" x14ac:dyDescent="0.2">
      <c r="A38" s="23"/>
      <c r="C38" s="5"/>
      <c r="D38" s="5"/>
      <c r="E38" s="5"/>
      <c r="F38" s="28"/>
    </row>
    <row r="39" spans="1:9" ht="15.75" customHeight="1" x14ac:dyDescent="0.2">
      <c r="A39" s="376" t="s">
        <v>5957</v>
      </c>
      <c r="B39" s="23"/>
      <c r="C39" s="24" t="s">
        <v>5952</v>
      </c>
      <c r="D39" s="5"/>
      <c r="E39" s="5"/>
      <c r="F39" s="28"/>
    </row>
    <row r="40" spans="1:9" ht="15.75" customHeight="1" x14ac:dyDescent="0.2">
      <c r="A40" s="23" t="s">
        <v>5954</v>
      </c>
      <c r="B40" s="277">
        <f>B36</f>
        <v>100</v>
      </c>
      <c r="C40" s="508">
        <v>2</v>
      </c>
      <c r="D40" s="5" t="s">
        <v>5958</v>
      </c>
      <c r="E40" s="14" t="s">
        <v>5959</v>
      </c>
      <c r="F40" s="14"/>
      <c r="G40" s="269">
        <v>0.19</v>
      </c>
      <c r="H40" s="56" t="s">
        <v>5960</v>
      </c>
      <c r="I40" s="270" t="s">
        <v>5945</v>
      </c>
    </row>
    <row r="41" spans="1:9" ht="15.75" customHeight="1" x14ac:dyDescent="0.2">
      <c r="A41" s="23" t="s">
        <v>5956</v>
      </c>
      <c r="C41" s="5">
        <v>0.22</v>
      </c>
      <c r="D41" s="5" t="s">
        <v>5961</v>
      </c>
      <c r="E41" s="23" t="s">
        <v>5962</v>
      </c>
      <c r="F41" s="277">
        <f>25*1.25</f>
        <v>31.25</v>
      </c>
      <c r="G41" s="23" t="s">
        <v>5963</v>
      </c>
      <c r="H41" s="47" t="s">
        <v>832</v>
      </c>
      <c r="I41" s="271">
        <v>8</v>
      </c>
    </row>
    <row r="42" spans="1:9" ht="15.75" customHeight="1" x14ac:dyDescent="0.2">
      <c r="A42" s="44" t="s">
        <v>5964</v>
      </c>
      <c r="B42" s="44"/>
      <c r="C42" s="5">
        <v>0.32</v>
      </c>
      <c r="D42" s="5"/>
      <c r="E42" s="5"/>
      <c r="F42" s="28"/>
    </row>
    <row r="43" spans="1:9" ht="15.75" customHeight="1" x14ac:dyDescent="0.2">
      <c r="A43" s="4" t="s">
        <v>5965</v>
      </c>
      <c r="C43" s="5"/>
      <c r="D43" s="5"/>
      <c r="E43" s="5"/>
      <c r="F43" s="28"/>
    </row>
    <row r="44" spans="1:9" ht="15.75" customHeight="1" x14ac:dyDescent="0.2">
      <c r="A44" s="23" t="s">
        <v>5954</v>
      </c>
      <c r="C44" s="508">
        <v>4.5</v>
      </c>
      <c r="D44" s="5"/>
      <c r="E44" s="5"/>
      <c r="F44" s="28"/>
      <c r="G44" s="270" t="s">
        <v>5945</v>
      </c>
    </row>
    <row r="45" spans="1:9" ht="15.75" customHeight="1" x14ac:dyDescent="0.2">
      <c r="A45" s="23" t="s">
        <v>5966</v>
      </c>
      <c r="B45" s="55">
        <v>167</v>
      </c>
      <c r="C45" s="5">
        <v>0.22</v>
      </c>
      <c r="D45" s="5"/>
      <c r="E45" s="23"/>
      <c r="G45" s="271">
        <v>5</v>
      </c>
    </row>
    <row r="46" spans="1:9" ht="15.75" customHeight="1" x14ac:dyDescent="0.2">
      <c r="A46" s="23" t="s">
        <v>5967</v>
      </c>
      <c r="B46" s="23" t="s">
        <v>5968</v>
      </c>
      <c r="C46" s="508">
        <f>(350+190)/2</f>
        <v>270</v>
      </c>
      <c r="D46" s="23" t="s">
        <v>5962</v>
      </c>
      <c r="E46" s="277">
        <f>25*1.25</f>
        <v>31.25</v>
      </c>
      <c r="F46" s="23" t="s">
        <v>5963</v>
      </c>
      <c r="G46" s="47">
        <f>E46/C46</f>
        <v>0.11574074074074074</v>
      </c>
      <c r="H46" s="259">
        <v>0.2</v>
      </c>
      <c r="I46" s="48" t="s">
        <v>5969</v>
      </c>
    </row>
    <row r="47" spans="1:9" ht="15.75" customHeight="1" x14ac:dyDescent="0.2">
      <c r="A47" s="23"/>
      <c r="B47" s="23"/>
      <c r="C47" s="508"/>
      <c r="D47" s="23"/>
      <c r="E47" s="277"/>
      <c r="F47" s="23"/>
      <c r="G47" s="47"/>
    </row>
    <row r="48" spans="1:9" ht="15.75" customHeight="1" x14ac:dyDescent="0.2">
      <c r="A48" s="4" t="s">
        <v>5970</v>
      </c>
      <c r="B48" s="23"/>
      <c r="C48" s="508"/>
      <c r="D48" s="23"/>
      <c r="E48" s="277"/>
      <c r="F48" s="23"/>
      <c r="G48" s="270" t="s">
        <v>5945</v>
      </c>
    </row>
    <row r="49" spans="1:8" ht="15.75" customHeight="1" x14ac:dyDescent="0.2">
      <c r="A49" s="23" t="s">
        <v>5971</v>
      </c>
      <c r="C49" s="49">
        <v>2</v>
      </c>
      <c r="D49" s="12" t="s">
        <v>5972</v>
      </c>
      <c r="E49" s="277"/>
      <c r="F49" s="23"/>
      <c r="G49" s="271">
        <v>7</v>
      </c>
    </row>
    <row r="50" spans="1:8" ht="15.75" customHeight="1" x14ac:dyDescent="0.2">
      <c r="A50" s="23" t="s">
        <v>5973</v>
      </c>
      <c r="C50" s="49">
        <v>2</v>
      </c>
      <c r="D50" s="12" t="s">
        <v>5972</v>
      </c>
      <c r="E50" s="277"/>
      <c r="F50" s="23"/>
      <c r="G50" s="47"/>
    </row>
    <row r="51" spans="1:8" ht="15.75" customHeight="1" x14ac:dyDescent="0.2">
      <c r="A51" s="23" t="s">
        <v>5974</v>
      </c>
      <c r="B51" s="23" t="s">
        <v>5975</v>
      </c>
      <c r="C51" s="52" t="s">
        <v>5976</v>
      </c>
      <c r="D51" s="53">
        <v>0.13</v>
      </c>
      <c r="E51" s="52" t="s">
        <v>5977</v>
      </c>
      <c r="F51" s="53">
        <v>0.27</v>
      </c>
      <c r="G51" s="52" t="s">
        <v>5978</v>
      </c>
      <c r="H51" s="47">
        <v>0.34</v>
      </c>
    </row>
    <row r="52" spans="1:8" ht="15.75" customHeight="1" x14ac:dyDescent="0.2">
      <c r="A52" s="23"/>
      <c r="B52" s="23"/>
      <c r="C52" s="508"/>
      <c r="D52" s="23"/>
      <c r="E52" s="277"/>
      <c r="F52" s="23"/>
      <c r="G52" s="47"/>
    </row>
    <row r="53" spans="1:8" ht="15.75" customHeight="1" x14ac:dyDescent="0.2">
      <c r="A53" s="23" t="s">
        <v>5979</v>
      </c>
      <c r="B53" s="50" t="s">
        <v>5980</v>
      </c>
      <c r="C53" s="50">
        <f>4*1.2</f>
        <v>4.8</v>
      </c>
      <c r="D53" s="50"/>
      <c r="E53" s="277"/>
      <c r="F53" s="23"/>
      <c r="G53" s="47"/>
    </row>
    <row r="54" spans="1:8" ht="15.75" customHeight="1" x14ac:dyDescent="0.2">
      <c r="A54" s="23" t="s">
        <v>5956</v>
      </c>
      <c r="B54" s="50" t="s">
        <v>5981</v>
      </c>
      <c r="C54" s="51">
        <f>0.27</f>
        <v>0.27</v>
      </c>
      <c r="D54" s="50"/>
      <c r="E54" s="277"/>
      <c r="F54" s="23"/>
      <c r="G54" s="47"/>
    </row>
    <row r="55" spans="1:8" ht="15.75" customHeight="1" x14ac:dyDescent="0.2">
      <c r="D55" s="5"/>
    </row>
    <row r="56" spans="1:8" ht="15.75" customHeight="1" x14ac:dyDescent="0.2">
      <c r="A56" s="4" t="s">
        <v>5982</v>
      </c>
      <c r="D56" s="5"/>
    </row>
    <row r="57" spans="1:8" ht="15.75" customHeight="1" x14ac:dyDescent="0.2">
      <c r="A57" s="23" t="s">
        <v>5983</v>
      </c>
      <c r="B57" s="23" t="s">
        <v>5984</v>
      </c>
      <c r="D57" s="5"/>
    </row>
    <row r="58" spans="1:8" ht="15.75" customHeight="1" x14ac:dyDescent="0.2">
      <c r="A58" s="23" t="s">
        <v>5985</v>
      </c>
      <c r="B58" s="23" t="s">
        <v>5986</v>
      </c>
      <c r="C58" s="23">
        <v>16</v>
      </c>
      <c r="D58" s="8">
        <f>C58*4/12</f>
        <v>5.333333333333333</v>
      </c>
      <c r="E58" s="23" t="s">
        <v>5987</v>
      </c>
    </row>
    <row r="59" spans="1:8" ht="15.75" customHeight="1" x14ac:dyDescent="0.2">
      <c r="A59" s="23" t="s">
        <v>5988</v>
      </c>
      <c r="B59" s="23" t="s">
        <v>5989</v>
      </c>
      <c r="C59" s="23">
        <v>16</v>
      </c>
      <c r="D59" s="8">
        <f>C59*4/12</f>
        <v>5.333333333333333</v>
      </c>
      <c r="E59" s="23" t="s">
        <v>5990</v>
      </c>
    </row>
    <row r="60" spans="1:8" ht="15.75" customHeight="1" x14ac:dyDescent="0.2">
      <c r="A60" s="23" t="s">
        <v>5991</v>
      </c>
      <c r="B60" s="23" t="s">
        <v>5992</v>
      </c>
      <c r="C60" s="23">
        <v>16</v>
      </c>
      <c r="D60" s="8">
        <f>C60*4/12</f>
        <v>5.333333333333333</v>
      </c>
      <c r="E60" s="23" t="s">
        <v>5993</v>
      </c>
    </row>
    <row r="61" spans="1:8" ht="15.75" customHeight="1" x14ac:dyDescent="0.2">
      <c r="D61" s="5"/>
    </row>
    <row r="62" spans="1:8" ht="15.75" customHeight="1" x14ac:dyDescent="0.2">
      <c r="A62" s="23" t="s">
        <v>5994</v>
      </c>
      <c r="B62" s="23" t="s">
        <v>5995</v>
      </c>
      <c r="D62" s="5">
        <v>0.4</v>
      </c>
      <c r="E62" s="5">
        <f>D62*D63</f>
        <v>0.45999999999999996</v>
      </c>
      <c r="F62" s="23" t="s">
        <v>5928</v>
      </c>
    </row>
    <row r="63" spans="1:8" ht="15.75" customHeight="1" x14ac:dyDescent="0.2">
      <c r="A63" s="14" t="s">
        <v>5996</v>
      </c>
      <c r="B63" s="14"/>
      <c r="C63" s="15">
        <v>0.15</v>
      </c>
      <c r="D63" s="8">
        <f>1+C63</f>
        <v>1.1499999999999999</v>
      </c>
    </row>
    <row r="64" spans="1:8" ht="15.75" customHeight="1" x14ac:dyDescent="0.2">
      <c r="A64" s="23" t="s">
        <v>5997</v>
      </c>
      <c r="B64" s="23" t="s">
        <v>5995</v>
      </c>
      <c r="D64" s="5">
        <v>0.73</v>
      </c>
      <c r="E64" s="5">
        <f>D64*D65</f>
        <v>0.83949999999999991</v>
      </c>
      <c r="F64" s="23" t="s">
        <v>5928</v>
      </c>
    </row>
    <row r="65" spans="1:7" ht="15.75" customHeight="1" x14ac:dyDescent="0.2">
      <c r="A65" s="14" t="s">
        <v>5996</v>
      </c>
      <c r="B65" s="14"/>
      <c r="C65" s="15">
        <v>0.15</v>
      </c>
      <c r="D65" s="8">
        <f>1+C65</f>
        <v>1.1499999999999999</v>
      </c>
      <c r="F65" s="30" t="s">
        <v>5998</v>
      </c>
    </row>
    <row r="66" spans="1:7" ht="15.75" customHeight="1" x14ac:dyDescent="0.2">
      <c r="A66" s="23" t="s">
        <v>5999</v>
      </c>
      <c r="C66" s="23">
        <v>25</v>
      </c>
      <c r="D66" s="5">
        <f>2*25*8/22</f>
        <v>18.181818181818183</v>
      </c>
    </row>
    <row r="67" spans="1:7" ht="15.75" customHeight="1" x14ac:dyDescent="0.2">
      <c r="D67" s="5"/>
    </row>
    <row r="68" spans="1:7" ht="15.75" customHeight="1" x14ac:dyDescent="0.2">
      <c r="A68" s="4" t="s">
        <v>6000</v>
      </c>
      <c r="D68" s="5"/>
    </row>
    <row r="69" spans="1:7" ht="15.75" customHeight="1" x14ac:dyDescent="0.2">
      <c r="A69" s="23" t="s">
        <v>6001</v>
      </c>
      <c r="D69" s="5">
        <v>3</v>
      </c>
      <c r="E69" s="23" t="s">
        <v>6002</v>
      </c>
    </row>
    <row r="70" spans="1:7" ht="15.75" customHeight="1" x14ac:dyDescent="0.2">
      <c r="A70" s="23" t="s">
        <v>6003</v>
      </c>
      <c r="D70" s="5">
        <v>4</v>
      </c>
      <c r="E70" s="23" t="s">
        <v>6002</v>
      </c>
    </row>
    <row r="71" spans="1:7" ht="15.75" customHeight="1" x14ac:dyDescent="0.2">
      <c r="A71" s="23" t="s">
        <v>6004</v>
      </c>
      <c r="D71" s="5">
        <f>SUM(D69:D70)</f>
        <v>7</v>
      </c>
    </row>
    <row r="72" spans="1:7" ht="15.75" customHeight="1" x14ac:dyDescent="0.2">
      <c r="D72" s="5"/>
    </row>
    <row r="73" spans="1:7" ht="15.75" customHeight="1" x14ac:dyDescent="0.2">
      <c r="A73" s="4" t="s">
        <v>6005</v>
      </c>
      <c r="D73" s="273" t="s">
        <v>6006</v>
      </c>
      <c r="E73" s="274" t="s">
        <v>6007</v>
      </c>
      <c r="F73" s="48" t="s">
        <v>6008</v>
      </c>
      <c r="G73" s="48" t="s">
        <v>6009</v>
      </c>
    </row>
    <row r="74" spans="1:7" ht="15.75" customHeight="1" x14ac:dyDescent="0.2">
      <c r="A74" s="23" t="s">
        <v>6010</v>
      </c>
      <c r="B74" s="48" t="s">
        <v>6011</v>
      </c>
      <c r="C74" s="47">
        <v>8.4600000000000009</v>
      </c>
      <c r="D74" s="12">
        <f>C74/3</f>
        <v>2.8200000000000003</v>
      </c>
      <c r="E74" s="186">
        <f>C74/3</f>
        <v>2.8200000000000003</v>
      </c>
      <c r="F74" s="186">
        <f>C75/2</f>
        <v>2.6749999999999998</v>
      </c>
      <c r="G74" s="186">
        <f>C75/2</f>
        <v>2.6749999999999998</v>
      </c>
    </row>
    <row r="75" spans="1:7" ht="15.75" customHeight="1" x14ac:dyDescent="0.2">
      <c r="A75" s="23" t="s">
        <v>6012</v>
      </c>
      <c r="B75" s="48" t="s">
        <v>6013</v>
      </c>
      <c r="C75" s="47">
        <v>5.35</v>
      </c>
      <c r="D75" s="47">
        <v>8</v>
      </c>
      <c r="E75" s="47">
        <v>8</v>
      </c>
      <c r="F75" s="47">
        <v>8</v>
      </c>
      <c r="G75" s="47">
        <v>8</v>
      </c>
    </row>
    <row r="76" spans="1:7" ht="15.75" customHeight="1" x14ac:dyDescent="0.2">
      <c r="B76" s="275"/>
      <c r="C76" s="276"/>
      <c r="D76" s="272">
        <f>SUM(D74:D75)</f>
        <v>10.82</v>
      </c>
      <c r="E76" s="272">
        <f t="shared" ref="E76:G76" si="0">SUM(E74:E75)</f>
        <v>10.82</v>
      </c>
      <c r="F76" s="272">
        <f t="shared" si="0"/>
        <v>10.675000000000001</v>
      </c>
      <c r="G76" s="272">
        <f t="shared" si="0"/>
        <v>10.675000000000001</v>
      </c>
    </row>
    <row r="77" spans="1:7" ht="15.75" customHeight="1" x14ac:dyDescent="0.2">
      <c r="A77" s="16" t="s">
        <v>6014</v>
      </c>
      <c r="D77" s="5"/>
    </row>
    <row r="78" spans="1:7" ht="15.75" customHeight="1" x14ac:dyDescent="0.2">
      <c r="A78" s="14" t="s">
        <v>6015</v>
      </c>
      <c r="D78" s="5"/>
    </row>
    <row r="79" spans="1:7" ht="15.75" customHeight="1" x14ac:dyDescent="0.2">
      <c r="A79" s="23" t="s">
        <v>6016</v>
      </c>
      <c r="D79" s="8">
        <f>1.75+4.5+1.75+4.5</f>
        <v>12.5</v>
      </c>
      <c r="E79" s="23" t="s">
        <v>6017</v>
      </c>
    </row>
    <row r="80" spans="1:7" ht="15.75" customHeight="1" x14ac:dyDescent="0.2">
      <c r="A80" s="23" t="s">
        <v>6018</v>
      </c>
      <c r="D80" s="5">
        <v>0.32</v>
      </c>
      <c r="E80" s="5">
        <f>D80*D81</f>
        <v>0.41600000000000004</v>
      </c>
      <c r="F80" s="23" t="s">
        <v>6019</v>
      </c>
      <c r="G80" s="23" t="s">
        <v>6020</v>
      </c>
    </row>
    <row r="81" spans="1:5" ht="15.75" customHeight="1" x14ac:dyDescent="0.2">
      <c r="A81" s="23" t="s">
        <v>6021</v>
      </c>
      <c r="C81" s="9">
        <v>0.3</v>
      </c>
      <c r="D81" s="8">
        <f>1+C81</f>
        <v>1.3</v>
      </c>
    </row>
    <row r="82" spans="1:5" ht="15.75" customHeight="1" x14ac:dyDescent="0.2">
      <c r="C82" s="9"/>
      <c r="D82" s="8"/>
    </row>
    <row r="83" spans="1:5" ht="15.75" customHeight="1" x14ac:dyDescent="0.2">
      <c r="A83" s="23" t="s">
        <v>6022</v>
      </c>
      <c r="B83" s="23">
        <v>8</v>
      </c>
      <c r="C83" s="12">
        <v>0.5</v>
      </c>
      <c r="D83" s="5">
        <f>C83*B83</f>
        <v>4</v>
      </c>
      <c r="E83" s="23" t="s">
        <v>6023</v>
      </c>
    </row>
    <row r="84" spans="1:5" ht="15.75" customHeight="1" x14ac:dyDescent="0.2">
      <c r="A84" s="23" t="s">
        <v>6024</v>
      </c>
      <c r="D84" s="5">
        <v>0.5</v>
      </c>
      <c r="E84" s="23" t="s">
        <v>6023</v>
      </c>
    </row>
    <row r="85" spans="1:5" ht="15.75" customHeight="1" x14ac:dyDescent="0.2">
      <c r="A85" s="23" t="s">
        <v>6025</v>
      </c>
      <c r="B85" s="23" t="s">
        <v>6026</v>
      </c>
      <c r="C85" s="12">
        <v>20</v>
      </c>
      <c r="D85" s="5">
        <f>C85/3</f>
        <v>6.666666666666667</v>
      </c>
      <c r="E85" s="23" t="s">
        <v>6027</v>
      </c>
    </row>
    <row r="86" spans="1:5" ht="15.75" customHeight="1" x14ac:dyDescent="0.2">
      <c r="B86" s="23" t="s">
        <v>6028</v>
      </c>
      <c r="C86" s="12">
        <v>20</v>
      </c>
      <c r="D86" s="5">
        <f>C86*1.2</f>
        <v>24</v>
      </c>
      <c r="E86" s="23" t="s">
        <v>6029</v>
      </c>
    </row>
    <row r="87" spans="1:5" ht="15.75" customHeight="1" x14ac:dyDescent="0.2">
      <c r="A87" s="23" t="s">
        <v>6030</v>
      </c>
      <c r="B87" s="23" t="s">
        <v>6026</v>
      </c>
      <c r="C87" s="12">
        <v>20</v>
      </c>
      <c r="D87" s="5">
        <f>C87/3</f>
        <v>6.666666666666667</v>
      </c>
    </row>
    <row r="88" spans="1:5" ht="15.75" customHeight="1" x14ac:dyDescent="0.2">
      <c r="B88" s="23" t="s">
        <v>6028</v>
      </c>
      <c r="C88" s="12">
        <v>20</v>
      </c>
      <c r="D88" s="5">
        <f>C88/2</f>
        <v>10</v>
      </c>
    </row>
    <row r="89" spans="1:5" ht="15.75" customHeight="1" x14ac:dyDescent="0.2">
      <c r="A89" s="23" t="s">
        <v>6031</v>
      </c>
      <c r="D89" s="17">
        <f>D83+D85+D87</f>
        <v>17.333333333333336</v>
      </c>
    </row>
    <row r="90" spans="1:5" ht="15.75" customHeight="1" x14ac:dyDescent="0.2">
      <c r="A90" s="23" t="s">
        <v>6032</v>
      </c>
      <c r="D90" s="17">
        <f>D83+D84+D86+D88</f>
        <v>38.5</v>
      </c>
    </row>
    <row r="91" spans="1:5" ht="15.75" customHeight="1" x14ac:dyDescent="0.2">
      <c r="D91" s="5"/>
    </row>
    <row r="92" spans="1:5" ht="15.75" customHeight="1" x14ac:dyDescent="0.2">
      <c r="A92" s="23" t="s">
        <v>6033</v>
      </c>
      <c r="D92" s="5">
        <f>D88</f>
        <v>10</v>
      </c>
      <c r="E92" s="23" t="s">
        <v>6034</v>
      </c>
    </row>
    <row r="93" spans="1:5" ht="15.75" customHeight="1" x14ac:dyDescent="0.2">
      <c r="A93" s="23" t="s">
        <v>6033</v>
      </c>
      <c r="D93" s="509">
        <v>10</v>
      </c>
      <c r="E93" s="23" t="s">
        <v>6035</v>
      </c>
    </row>
    <row r="94" spans="1:5" ht="15.75" customHeight="1" x14ac:dyDescent="0.2">
      <c r="D94" s="5">
        <f>SUM(D92:D93)</f>
        <v>20</v>
      </c>
    </row>
    <row r="97" spans="1:5" ht="15.75" customHeight="1" x14ac:dyDescent="0.2">
      <c r="A97" t="s">
        <v>6036</v>
      </c>
      <c r="D97" s="5"/>
    </row>
    <row r="98" spans="1:5" ht="15.75" customHeight="1" x14ac:dyDescent="0.2">
      <c r="D98" s="5"/>
    </row>
    <row r="99" spans="1:5" ht="15.75" customHeight="1" x14ac:dyDescent="0.2">
      <c r="A99" t="s">
        <v>6037</v>
      </c>
      <c r="B99" t="s">
        <v>6038</v>
      </c>
      <c r="D99" s="5">
        <v>499</v>
      </c>
    </row>
    <row r="100" spans="1:5" ht="15.75" customHeight="1" x14ac:dyDescent="0.2">
      <c r="B100" t="s">
        <v>6039</v>
      </c>
      <c r="D100" s="5">
        <v>-30</v>
      </c>
    </row>
    <row r="101" spans="1:5" ht="15.75" customHeight="1" x14ac:dyDescent="0.2">
      <c r="B101" t="s">
        <v>6040</v>
      </c>
      <c r="D101" s="5">
        <f>D99+D100</f>
        <v>469</v>
      </c>
    </row>
    <row r="102" spans="1:5" ht="15.75" customHeight="1" x14ac:dyDescent="0.2">
      <c r="B102" t="s">
        <v>6041</v>
      </c>
      <c r="D102" s="5">
        <v>-146.54</v>
      </c>
    </row>
    <row r="103" spans="1:5" ht="15.75" customHeight="1" x14ac:dyDescent="0.2">
      <c r="B103" t="s">
        <v>6042</v>
      </c>
      <c r="D103" s="5">
        <f>D102+D101</f>
        <v>322.46000000000004</v>
      </c>
      <c r="E103" s="42" t="s">
        <v>6043</v>
      </c>
    </row>
    <row r="104" spans="1:5" ht="15.75" customHeight="1" x14ac:dyDescent="0.2">
      <c r="D104" s="5"/>
    </row>
    <row r="105" spans="1:5" ht="15.75" customHeight="1" x14ac:dyDescent="0.2">
      <c r="B105" t="s">
        <v>6041</v>
      </c>
      <c r="D105" s="5">
        <v>146.54</v>
      </c>
    </row>
    <row r="106" spans="1:5" ht="15.75" customHeight="1" x14ac:dyDescent="0.2">
      <c r="B106" t="s">
        <v>6044</v>
      </c>
      <c r="D106" s="5">
        <v>-60</v>
      </c>
    </row>
    <row r="107" spans="1:5" ht="15.75" customHeight="1" x14ac:dyDescent="0.2">
      <c r="B107" t="s">
        <v>6045</v>
      </c>
      <c r="D107" s="5">
        <f>D105+D106</f>
        <v>86.539999999999992</v>
      </c>
    </row>
    <row r="108" spans="1:5" ht="15.75" customHeight="1" x14ac:dyDescent="0.2"/>
    <row r="109" spans="1:5" ht="15.75" customHeight="1" x14ac:dyDescent="0.2">
      <c r="B109" t="s">
        <v>6041</v>
      </c>
      <c r="D109" s="5">
        <v>146.54</v>
      </c>
    </row>
    <row r="110" spans="1:5" ht="15.75" customHeight="1" x14ac:dyDescent="0.2">
      <c r="B110" t="s">
        <v>6046</v>
      </c>
      <c r="D110" s="5">
        <v>86.54</v>
      </c>
    </row>
    <row r="111" spans="1:5" ht="15.75" customHeight="1" x14ac:dyDescent="0.2">
      <c r="B111" t="s">
        <v>6045</v>
      </c>
      <c r="D111" s="5">
        <f>D109-D110</f>
        <v>59.999999999999986</v>
      </c>
    </row>
    <row r="114" spans="1:4" ht="15.75" customHeight="1" x14ac:dyDescent="0.2">
      <c r="A114" t="s">
        <v>6047</v>
      </c>
      <c r="D114" s="5">
        <v>25</v>
      </c>
    </row>
  </sheetData>
  <phoneticPr fontId="18" type="noConversion"/>
  <pageMargins left="0.75" right="0.75" top="1" bottom="1" header="0" footer="0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634"/>
  <sheetViews>
    <sheetView zoomScale="150" zoomScaleNormal="150" zoomScalePageLayoutView="150" workbookViewId="0">
      <pane ySplit="1" topLeftCell="A258" activePane="bottomLeft" state="frozen"/>
      <selection activeCell="B1" sqref="B1"/>
      <selection pane="bottomLeft" activeCell="D282" sqref="D282"/>
    </sheetView>
  </sheetViews>
  <sheetFormatPr baseColWidth="10" defaultColWidth="18.85546875" defaultRowHeight="15" customHeight="1" x14ac:dyDescent="0.2"/>
  <cols>
    <col min="2" max="2" width="57.5703125" customWidth="1"/>
    <col min="3" max="3" width="13.28515625" customWidth="1"/>
    <col min="4" max="4" width="18.85546875" style="602"/>
    <col min="7" max="7" width="18.85546875" style="325"/>
    <col min="8" max="9" width="18.85546875" style="209"/>
    <col min="10" max="10" width="18.85546875" style="458"/>
    <col min="13" max="13" width="18.85546875" style="90"/>
  </cols>
  <sheetData>
    <row r="1" spans="1:14" s="485" customFormat="1" ht="16" x14ac:dyDescent="0.2">
      <c r="A1" s="27" t="s">
        <v>6048</v>
      </c>
      <c r="B1" s="27" t="s">
        <v>4</v>
      </c>
      <c r="C1" s="210"/>
      <c r="D1" s="537">
        <v>44743</v>
      </c>
      <c r="E1" s="482" t="s">
        <v>6049</v>
      </c>
      <c r="F1" s="482" t="s">
        <v>6050</v>
      </c>
      <c r="G1" s="537">
        <v>44666</v>
      </c>
      <c r="H1" s="210">
        <v>44440</v>
      </c>
      <c r="I1" s="210">
        <v>44579</v>
      </c>
      <c r="J1" s="210">
        <v>44666</v>
      </c>
      <c r="K1" s="483" t="s">
        <v>6051</v>
      </c>
      <c r="L1" s="484" t="s">
        <v>6052</v>
      </c>
      <c r="M1" s="484" t="s">
        <v>6053</v>
      </c>
      <c r="N1" s="484" t="s">
        <v>6054</v>
      </c>
    </row>
    <row r="2" spans="1:14" s="48" customFormat="1" ht="16" x14ac:dyDescent="0.2">
      <c r="A2" s="43"/>
      <c r="B2" s="43"/>
      <c r="C2" s="590"/>
      <c r="D2" s="598"/>
      <c r="E2" s="20"/>
      <c r="F2" s="20"/>
      <c r="G2" s="350"/>
      <c r="H2" s="326"/>
      <c r="I2" s="330"/>
      <c r="J2" s="455"/>
      <c r="K2" s="331"/>
      <c r="L2" s="332"/>
      <c r="M2" s="90"/>
    </row>
    <row r="3" spans="1:14" s="839" customFormat="1" ht="16" x14ac:dyDescent="0.2">
      <c r="A3" s="26" t="s">
        <v>6055</v>
      </c>
      <c r="B3" s="26" t="s">
        <v>6056</v>
      </c>
      <c r="C3" s="832"/>
      <c r="D3" s="749">
        <v>68.55</v>
      </c>
      <c r="E3" s="586"/>
      <c r="F3" s="586"/>
      <c r="G3" s="833"/>
      <c r="H3" s="834"/>
      <c r="I3" s="835"/>
      <c r="J3" s="836"/>
      <c r="K3" s="837"/>
      <c r="L3" s="838"/>
      <c r="M3" s="800"/>
    </row>
    <row r="4" spans="1:14" s="839" customFormat="1" ht="16" x14ac:dyDescent="0.2">
      <c r="A4" s="26" t="s">
        <v>6057</v>
      </c>
      <c r="B4" s="26" t="s">
        <v>6058</v>
      </c>
      <c r="C4" s="832"/>
      <c r="D4" s="749">
        <v>58</v>
      </c>
      <c r="E4" s="586"/>
      <c r="F4" s="586"/>
      <c r="G4" s="833"/>
      <c r="H4" s="834"/>
      <c r="I4" s="835"/>
      <c r="J4" s="836"/>
      <c r="K4" s="837"/>
      <c r="L4" s="838"/>
      <c r="M4" s="800"/>
    </row>
    <row r="5" spans="1:14" s="839" customFormat="1" ht="16" x14ac:dyDescent="0.2">
      <c r="A5" s="26" t="s">
        <v>6059</v>
      </c>
      <c r="B5" s="26" t="s">
        <v>6060</v>
      </c>
      <c r="C5" s="832"/>
      <c r="D5" s="749">
        <v>58</v>
      </c>
      <c r="E5" s="586"/>
      <c r="F5" s="586"/>
      <c r="G5" s="833"/>
      <c r="H5" s="834"/>
      <c r="I5" s="835"/>
      <c r="J5" s="836"/>
      <c r="K5" s="837"/>
      <c r="L5" s="838"/>
      <c r="M5" s="800"/>
    </row>
    <row r="6" spans="1:14" s="839" customFormat="1" ht="16" x14ac:dyDescent="0.2">
      <c r="A6" s="26" t="s">
        <v>6061</v>
      </c>
      <c r="B6" s="26" t="s">
        <v>6062</v>
      </c>
      <c r="C6" s="832"/>
      <c r="D6" s="749">
        <v>68.5</v>
      </c>
      <c r="E6" s="586"/>
      <c r="F6" s="586"/>
      <c r="G6" s="833"/>
      <c r="H6" s="834"/>
      <c r="I6" s="835"/>
      <c r="J6" s="836"/>
      <c r="K6" s="837"/>
      <c r="L6" s="838"/>
      <c r="M6" s="800"/>
    </row>
    <row r="7" spans="1:14" s="839" customFormat="1" ht="16" x14ac:dyDescent="0.2">
      <c r="A7" s="26" t="s">
        <v>6063</v>
      </c>
      <c r="B7" s="26" t="s">
        <v>6064</v>
      </c>
      <c r="C7" s="832"/>
      <c r="D7" s="749">
        <v>68.53</v>
      </c>
      <c r="E7" s="586"/>
      <c r="F7" s="586"/>
      <c r="G7" s="833"/>
      <c r="H7" s="834"/>
      <c r="I7" s="835"/>
      <c r="J7" s="836"/>
      <c r="K7" s="837"/>
      <c r="L7" s="838"/>
      <c r="M7" s="800"/>
    </row>
    <row r="8" spans="1:14" s="839" customFormat="1" ht="16" x14ac:dyDescent="0.2">
      <c r="A8" s="26" t="s">
        <v>6065</v>
      </c>
      <c r="B8" s="26" t="s">
        <v>6066</v>
      </c>
      <c r="C8" s="832"/>
      <c r="D8" s="749">
        <v>65</v>
      </c>
      <c r="E8" s="586"/>
      <c r="F8" s="586"/>
      <c r="G8" s="833"/>
      <c r="H8" s="834"/>
      <c r="I8" s="835"/>
      <c r="J8" s="836"/>
      <c r="K8" s="837"/>
      <c r="L8" s="838"/>
      <c r="M8" s="800"/>
    </row>
    <row r="9" spans="1:14" s="839" customFormat="1" ht="16" x14ac:dyDescent="0.2">
      <c r="A9" s="26" t="s">
        <v>6067</v>
      </c>
      <c r="B9" s="26" t="s">
        <v>6068</v>
      </c>
      <c r="C9" s="832"/>
      <c r="D9" s="749">
        <v>80.239999999999995</v>
      </c>
      <c r="E9" s="586"/>
      <c r="F9" s="586"/>
      <c r="G9" s="833"/>
      <c r="H9" s="834"/>
      <c r="I9" s="835"/>
      <c r="J9" s="836"/>
      <c r="K9" s="837"/>
      <c r="L9" s="838"/>
      <c r="M9" s="800"/>
    </row>
    <row r="10" spans="1:14" s="839" customFormat="1" ht="16" x14ac:dyDescent="0.2">
      <c r="A10" s="26" t="s">
        <v>6069</v>
      </c>
      <c r="B10" s="26" t="s">
        <v>6070</v>
      </c>
      <c r="C10" s="832"/>
      <c r="D10" s="749">
        <v>83.44</v>
      </c>
      <c r="E10" s="586"/>
      <c r="F10" s="586"/>
      <c r="G10" s="833"/>
      <c r="H10" s="834"/>
      <c r="I10" s="835"/>
      <c r="J10" s="836"/>
      <c r="K10" s="837"/>
      <c r="L10" s="838"/>
      <c r="M10" s="800"/>
    </row>
    <row r="11" spans="1:14" s="48" customFormat="1" ht="16" x14ac:dyDescent="0.2">
      <c r="A11" s="6" t="s">
        <v>6071</v>
      </c>
      <c r="B11" s="6" t="s">
        <v>6072</v>
      </c>
      <c r="C11" s="590"/>
      <c r="D11" s="596">
        <v>64.12</v>
      </c>
      <c r="E11" s="20">
        <v>12</v>
      </c>
      <c r="F11" s="20">
        <v>12</v>
      </c>
      <c r="G11" s="494">
        <v>59.85</v>
      </c>
      <c r="H11" s="854">
        <v>62.25</v>
      </c>
      <c r="I11" s="855">
        <v>62.720000000000006</v>
      </c>
      <c r="J11" s="563">
        <v>59.85</v>
      </c>
      <c r="K11" s="331">
        <f>J11-I11</f>
        <v>-2.8700000000000045</v>
      </c>
      <c r="L11" s="332">
        <f>K11/I11</f>
        <v>-4.5758928571428638E-2</v>
      </c>
      <c r="M11" s="90" t="s">
        <v>6073</v>
      </c>
    </row>
    <row r="12" spans="1:14" ht="16" x14ac:dyDescent="0.2">
      <c r="A12" s="6" t="s">
        <v>6074</v>
      </c>
      <c r="B12" s="6" t="s">
        <v>6075</v>
      </c>
      <c r="C12" s="590"/>
      <c r="D12" s="596">
        <v>75.78</v>
      </c>
      <c r="E12" s="20">
        <v>12</v>
      </c>
      <c r="F12" s="20">
        <v>16</v>
      </c>
      <c r="G12" s="494">
        <v>62.720000000000006</v>
      </c>
      <c r="H12" s="854">
        <v>62.25</v>
      </c>
      <c r="I12" s="855">
        <v>62.720000000000006</v>
      </c>
      <c r="J12" s="563">
        <v>62.720000000000006</v>
      </c>
      <c r="K12" s="331">
        <f>I12-H12</f>
        <v>0.47000000000000597</v>
      </c>
      <c r="L12" s="332">
        <f>IF(H12="","NA",K12/H12)</f>
        <v>7.5502008032129475E-3</v>
      </c>
    </row>
    <row r="13" spans="1:14" s="41" customFormat="1" ht="16" x14ac:dyDescent="0.2">
      <c r="A13" s="669" t="s">
        <v>6076</v>
      </c>
      <c r="B13" s="669" t="s">
        <v>6077</v>
      </c>
      <c r="C13" s="636"/>
      <c r="D13" s="637">
        <v>77.260000000000005</v>
      </c>
      <c r="E13" s="110"/>
      <c r="F13" s="110"/>
      <c r="G13" s="494"/>
      <c r="H13" s="854"/>
      <c r="I13" s="855"/>
      <c r="J13" s="563"/>
      <c r="K13" s="541"/>
      <c r="L13" s="502"/>
      <c r="M13" s="81"/>
    </row>
    <row r="14" spans="1:14" s="840" customFormat="1" ht="16" x14ac:dyDescent="0.2">
      <c r="A14" s="26" t="s">
        <v>6078</v>
      </c>
      <c r="B14" s="26" t="s">
        <v>6079</v>
      </c>
      <c r="C14" s="832"/>
      <c r="D14" s="749">
        <v>80.239999999999995</v>
      </c>
      <c r="E14" s="586"/>
      <c r="F14" s="586"/>
      <c r="G14" s="494"/>
      <c r="H14" s="854"/>
      <c r="I14" s="855"/>
      <c r="J14" s="563"/>
      <c r="K14" s="837"/>
      <c r="L14" s="838"/>
      <c r="M14" s="800"/>
      <c r="N14" s="839"/>
    </row>
    <row r="15" spans="1:14" s="840" customFormat="1" ht="16" x14ac:dyDescent="0.2">
      <c r="A15" s="26" t="s">
        <v>6080</v>
      </c>
      <c r="B15" s="26" t="s">
        <v>6081</v>
      </c>
      <c r="C15" s="832"/>
      <c r="D15" s="749">
        <v>77.260000000000005</v>
      </c>
      <c r="E15" s="586"/>
      <c r="F15" s="586"/>
      <c r="G15" s="494"/>
      <c r="H15" s="854"/>
      <c r="I15" s="855"/>
      <c r="J15" s="563"/>
      <c r="K15" s="837"/>
      <c r="L15" s="838"/>
      <c r="M15" s="800"/>
      <c r="N15" s="839"/>
    </row>
    <row r="16" spans="1:14" s="840" customFormat="1" ht="16" x14ac:dyDescent="0.2">
      <c r="A16" s="26" t="s">
        <v>6082</v>
      </c>
      <c r="B16" s="26" t="s">
        <v>6083</v>
      </c>
      <c r="C16" s="832"/>
      <c r="D16" s="749">
        <v>82.48</v>
      </c>
      <c r="E16" s="586"/>
      <c r="F16" s="586"/>
      <c r="G16" s="494"/>
      <c r="H16" s="854"/>
      <c r="I16" s="855"/>
      <c r="J16" s="563"/>
      <c r="K16" s="837"/>
      <c r="L16" s="838"/>
      <c r="M16" s="800"/>
      <c r="N16" s="839"/>
    </row>
    <row r="17" spans="1:13" s="840" customFormat="1" ht="16" x14ac:dyDescent="0.2">
      <c r="A17" s="26" t="s">
        <v>6084</v>
      </c>
      <c r="B17" s="26" t="s">
        <v>6085</v>
      </c>
      <c r="C17" s="832"/>
      <c r="D17" s="749">
        <v>79.31</v>
      </c>
      <c r="E17" s="586"/>
      <c r="F17" s="586"/>
      <c r="G17" s="494"/>
      <c r="H17" s="854"/>
      <c r="I17" s="855"/>
      <c r="J17" s="563"/>
      <c r="K17" s="837"/>
      <c r="L17" s="838"/>
      <c r="M17" s="800"/>
    </row>
    <row r="18" spans="1:13" s="840" customFormat="1" ht="16" x14ac:dyDescent="0.2">
      <c r="A18" s="26" t="s">
        <v>6086</v>
      </c>
      <c r="B18" s="26" t="s">
        <v>6087</v>
      </c>
      <c r="C18" s="832"/>
      <c r="D18" s="749">
        <v>82</v>
      </c>
      <c r="E18" s="586"/>
      <c r="F18" s="586"/>
      <c r="G18" s="494"/>
      <c r="H18" s="854"/>
      <c r="I18" s="855"/>
      <c r="J18" s="563"/>
      <c r="K18" s="837"/>
      <c r="L18" s="838"/>
      <c r="M18" s="800"/>
    </row>
    <row r="19" spans="1:13" s="840" customFormat="1" ht="16" x14ac:dyDescent="0.2">
      <c r="A19" s="26" t="s">
        <v>6088</v>
      </c>
      <c r="B19" s="26" t="s">
        <v>6089</v>
      </c>
      <c r="C19" s="832"/>
      <c r="D19" s="749">
        <v>82.44</v>
      </c>
      <c r="E19" s="586"/>
      <c r="F19" s="586"/>
      <c r="G19" s="494"/>
      <c r="H19" s="854"/>
      <c r="I19" s="855"/>
      <c r="J19" s="563"/>
      <c r="K19" s="837"/>
      <c r="L19" s="838"/>
      <c r="M19" s="800"/>
    </row>
    <row r="20" spans="1:13" s="840" customFormat="1" ht="16" x14ac:dyDescent="0.2">
      <c r="A20" s="26" t="s">
        <v>6090</v>
      </c>
      <c r="B20" s="26" t="s">
        <v>6091</v>
      </c>
      <c r="C20" s="832"/>
      <c r="D20" s="749">
        <v>87</v>
      </c>
      <c r="E20" s="586"/>
      <c r="F20" s="586"/>
      <c r="G20" s="494"/>
      <c r="H20" s="854"/>
      <c r="I20" s="855"/>
      <c r="J20" s="563"/>
      <c r="K20" s="837"/>
      <c r="L20" s="838"/>
      <c r="M20" s="800"/>
    </row>
    <row r="21" spans="1:13" s="48" customFormat="1" ht="16" x14ac:dyDescent="0.2">
      <c r="A21" s="6" t="s">
        <v>6092</v>
      </c>
      <c r="B21" s="6" t="s">
        <v>6093</v>
      </c>
      <c r="C21" s="590"/>
      <c r="D21" s="596">
        <v>78.02</v>
      </c>
      <c r="E21" s="20">
        <v>16</v>
      </c>
      <c r="F21" s="20">
        <v>16</v>
      </c>
      <c r="G21" s="494">
        <v>66.5</v>
      </c>
      <c r="H21" s="854">
        <v>55.05</v>
      </c>
      <c r="I21" s="855">
        <v>66.5</v>
      </c>
      <c r="J21" s="563">
        <v>66.5</v>
      </c>
      <c r="K21" s="331">
        <f t="shared" ref="K21:K52" si="0">I21-H21</f>
        <v>11.450000000000003</v>
      </c>
      <c r="L21" s="332">
        <f t="shared" ref="L21:L52" si="1">IF(H21="","NA",K21/H21)</f>
        <v>0.20799273387829254</v>
      </c>
      <c r="M21" s="90"/>
    </row>
    <row r="22" spans="1:13" ht="16" x14ac:dyDescent="0.2">
      <c r="A22" s="6" t="s">
        <v>6094</v>
      </c>
      <c r="B22" s="6" t="s">
        <v>6095</v>
      </c>
      <c r="C22" s="590"/>
      <c r="D22" s="596">
        <v>82.44</v>
      </c>
      <c r="E22" s="20">
        <v>16</v>
      </c>
      <c r="F22" s="20">
        <v>20</v>
      </c>
      <c r="G22" s="494">
        <v>69.387500000000003</v>
      </c>
      <c r="H22" s="488">
        <v>62.25</v>
      </c>
      <c r="I22" s="489">
        <v>69.37</v>
      </c>
      <c r="J22" s="563">
        <v>69.387500000000003</v>
      </c>
      <c r="K22" s="331">
        <f t="shared" si="0"/>
        <v>7.1200000000000045</v>
      </c>
      <c r="L22" s="332">
        <f t="shared" si="1"/>
        <v>0.11437751004016071</v>
      </c>
    </row>
    <row r="23" spans="1:13" s="48" customFormat="1" ht="16" x14ac:dyDescent="0.2">
      <c r="A23" s="6" t="s">
        <v>6096</v>
      </c>
      <c r="B23" s="6" t="s">
        <v>6097</v>
      </c>
      <c r="C23" s="590"/>
      <c r="D23" s="596">
        <v>86.87</v>
      </c>
      <c r="E23" s="20">
        <v>16</v>
      </c>
      <c r="F23" s="20">
        <v>24</v>
      </c>
      <c r="G23" s="494">
        <v>72.362499999999997</v>
      </c>
      <c r="H23" s="488">
        <v>65</v>
      </c>
      <c r="I23" s="489">
        <v>72.362499999999997</v>
      </c>
      <c r="J23" s="563">
        <v>72.362499999999997</v>
      </c>
      <c r="K23" s="331">
        <f t="shared" si="0"/>
        <v>7.3624999999999972</v>
      </c>
      <c r="L23" s="332">
        <f t="shared" si="1"/>
        <v>0.11326923076923072</v>
      </c>
      <c r="M23" s="90"/>
    </row>
    <row r="24" spans="1:13" ht="16" x14ac:dyDescent="0.2">
      <c r="A24" s="6" t="s">
        <v>6098</v>
      </c>
      <c r="B24" s="6" t="s">
        <v>6099</v>
      </c>
      <c r="C24" s="590"/>
      <c r="D24" s="596">
        <v>82.44</v>
      </c>
      <c r="E24" s="20">
        <v>17</v>
      </c>
      <c r="F24" s="20">
        <v>17</v>
      </c>
      <c r="G24" s="494">
        <v>67.987499999999997</v>
      </c>
      <c r="H24" s="488">
        <v>54.68</v>
      </c>
      <c r="I24" s="489">
        <v>67.567499999999995</v>
      </c>
      <c r="J24" s="563">
        <v>67.987499999999997</v>
      </c>
      <c r="K24" s="331">
        <f t="shared" si="0"/>
        <v>12.887499999999996</v>
      </c>
      <c r="L24" s="332">
        <f t="shared" si="1"/>
        <v>0.23568946598390628</v>
      </c>
    </row>
    <row r="25" spans="1:13" ht="16" x14ac:dyDescent="0.2">
      <c r="A25" s="6" t="s">
        <v>6100</v>
      </c>
      <c r="B25" s="6" t="s">
        <v>6101</v>
      </c>
      <c r="C25" s="590"/>
      <c r="D25" s="596">
        <v>84.7</v>
      </c>
      <c r="E25" s="20">
        <v>17</v>
      </c>
      <c r="F25" s="20">
        <v>22</v>
      </c>
      <c r="G25" s="494">
        <v>69.475000000000009</v>
      </c>
      <c r="H25" s="488">
        <v>59.37</v>
      </c>
      <c r="I25" s="489">
        <v>69.072499999999991</v>
      </c>
      <c r="J25" s="563">
        <v>69.475000000000009</v>
      </c>
      <c r="K25" s="331">
        <f t="shared" si="0"/>
        <v>9.7024999999999935</v>
      </c>
      <c r="L25" s="332">
        <f t="shared" si="1"/>
        <v>0.16342428836112505</v>
      </c>
    </row>
    <row r="26" spans="1:13" ht="16" x14ac:dyDescent="0.2">
      <c r="A26" s="6" t="s">
        <v>6102</v>
      </c>
      <c r="B26" s="6" t="s">
        <v>6103</v>
      </c>
      <c r="C26" s="590"/>
      <c r="D26" s="596">
        <v>86.87</v>
      </c>
      <c r="E26" s="20">
        <v>18</v>
      </c>
      <c r="F26" s="20">
        <v>24</v>
      </c>
      <c r="G26" s="494">
        <v>70.962499999999991</v>
      </c>
      <c r="H26" s="488">
        <v>60.95</v>
      </c>
      <c r="I26" s="489">
        <v>70.542500000000004</v>
      </c>
      <c r="J26" s="563">
        <v>70.962499999999991</v>
      </c>
      <c r="K26" s="331">
        <f t="shared" si="0"/>
        <v>9.5925000000000011</v>
      </c>
      <c r="L26" s="332">
        <f t="shared" si="1"/>
        <v>0.157383100902379</v>
      </c>
    </row>
    <row r="27" spans="1:13" ht="16" x14ac:dyDescent="0.2">
      <c r="A27" s="6" t="s">
        <v>6104</v>
      </c>
      <c r="B27" s="6" t="s">
        <v>6105</v>
      </c>
      <c r="C27" s="590"/>
      <c r="D27" s="596">
        <v>93.56</v>
      </c>
      <c r="E27" s="20">
        <v>18</v>
      </c>
      <c r="F27" s="20">
        <v>30</v>
      </c>
      <c r="G27" s="494">
        <v>75.424999999999997</v>
      </c>
      <c r="H27" s="488">
        <v>65.94</v>
      </c>
      <c r="I27" s="489">
        <v>75.040000000000006</v>
      </c>
      <c r="J27" s="563">
        <v>75.424999999999997</v>
      </c>
      <c r="K27" s="331">
        <f t="shared" si="0"/>
        <v>9.1000000000000085</v>
      </c>
      <c r="L27" s="332">
        <f t="shared" si="1"/>
        <v>0.1380042462845012</v>
      </c>
    </row>
    <row r="28" spans="1:13" s="41" customFormat="1" ht="16" x14ac:dyDescent="0.2">
      <c r="A28" s="669" t="s">
        <v>6106</v>
      </c>
      <c r="B28" s="669" t="s">
        <v>6107</v>
      </c>
      <c r="C28" s="636"/>
      <c r="D28" s="637">
        <v>84.74</v>
      </c>
      <c r="E28" s="110"/>
      <c r="F28" s="110"/>
      <c r="G28" s="494"/>
      <c r="H28" s="488"/>
      <c r="I28" s="489"/>
      <c r="J28" s="563"/>
      <c r="K28" s="541"/>
      <c r="L28" s="502"/>
      <c r="M28" s="81"/>
    </row>
    <row r="29" spans="1:13" s="839" customFormat="1" ht="16" x14ac:dyDescent="0.2">
      <c r="A29" s="26" t="s">
        <v>6108</v>
      </c>
      <c r="B29" s="26" t="s">
        <v>6109</v>
      </c>
      <c r="C29" s="832"/>
      <c r="D29" s="749">
        <v>74.03</v>
      </c>
      <c r="E29" s="586"/>
      <c r="F29" s="586"/>
      <c r="G29" s="494"/>
      <c r="H29" s="488"/>
      <c r="I29" s="489"/>
      <c r="J29" s="563"/>
      <c r="K29" s="837"/>
      <c r="L29" s="838"/>
      <c r="M29" s="800"/>
    </row>
    <row r="30" spans="1:13" s="839" customFormat="1" ht="16" x14ac:dyDescent="0.2">
      <c r="A30" s="26" t="s">
        <v>6110</v>
      </c>
      <c r="B30" s="26" t="s">
        <v>6111</v>
      </c>
      <c r="C30" s="832"/>
      <c r="D30" s="749">
        <v>85.59</v>
      </c>
      <c r="E30" s="586"/>
      <c r="F30" s="586"/>
      <c r="G30" s="494"/>
      <c r="H30" s="488"/>
      <c r="I30" s="489"/>
      <c r="J30" s="563"/>
      <c r="K30" s="837"/>
      <c r="L30" s="838"/>
      <c r="M30" s="800"/>
    </row>
    <row r="31" spans="1:13" s="839" customFormat="1" ht="16" x14ac:dyDescent="0.2">
      <c r="A31" s="26" t="s">
        <v>6112</v>
      </c>
      <c r="B31" s="26" t="s">
        <v>6113</v>
      </c>
      <c r="C31" s="832"/>
      <c r="D31" s="749">
        <v>115.5</v>
      </c>
      <c r="E31" s="586"/>
      <c r="F31" s="586"/>
      <c r="G31" s="494"/>
      <c r="H31" s="488"/>
      <c r="I31" s="489"/>
      <c r="J31" s="563"/>
      <c r="K31" s="837"/>
      <c r="L31" s="838"/>
      <c r="M31" s="800"/>
    </row>
    <row r="32" spans="1:13" s="48" customFormat="1" ht="16" x14ac:dyDescent="0.2">
      <c r="A32" s="6" t="s">
        <v>6114</v>
      </c>
      <c r="B32" s="6" t="s">
        <v>6115</v>
      </c>
      <c r="C32" s="590"/>
      <c r="D32" s="596">
        <v>82.144999999999996</v>
      </c>
      <c r="E32" s="20">
        <v>20</v>
      </c>
      <c r="F32" s="20">
        <v>30</v>
      </c>
      <c r="G32" s="494">
        <v>76.825000000000003</v>
      </c>
      <c r="H32" s="488">
        <v>65.94</v>
      </c>
      <c r="I32" s="489">
        <v>75.040000000000006</v>
      </c>
      <c r="J32" s="563">
        <v>76.825000000000003</v>
      </c>
      <c r="K32" s="331">
        <f t="shared" ref="K32" si="2">I32-H32</f>
        <v>9.1000000000000085</v>
      </c>
      <c r="L32" s="332">
        <f t="shared" ref="L32" si="3">IF(H32="","NA",K32/H32)</f>
        <v>0.1380042462845012</v>
      </c>
      <c r="M32" s="90" t="s">
        <v>6073</v>
      </c>
    </row>
    <row r="33" spans="1:13" s="839" customFormat="1" ht="16" x14ac:dyDescent="0.2">
      <c r="A33" s="26" t="s">
        <v>6116</v>
      </c>
      <c r="B33" s="26" t="s">
        <v>6117</v>
      </c>
      <c r="C33" s="832"/>
      <c r="D33" s="749">
        <v>95</v>
      </c>
      <c r="E33" s="586"/>
      <c r="F33" s="586"/>
      <c r="G33" s="494"/>
      <c r="H33" s="488"/>
      <c r="I33" s="489"/>
      <c r="J33" s="563"/>
      <c r="K33" s="837"/>
      <c r="L33" s="838"/>
      <c r="M33" s="800"/>
    </row>
    <row r="34" spans="1:13" ht="16" x14ac:dyDescent="0.2">
      <c r="A34" s="6" t="s">
        <v>6118</v>
      </c>
      <c r="B34" s="6" t="s">
        <v>6119</v>
      </c>
      <c r="C34" s="590"/>
      <c r="D34" s="596">
        <v>80.64</v>
      </c>
      <c r="E34" s="20">
        <v>24</v>
      </c>
      <c r="F34" s="20">
        <v>24</v>
      </c>
      <c r="G34" s="494">
        <v>75.424999999999997</v>
      </c>
      <c r="H34" s="488">
        <v>69.989999999999995</v>
      </c>
      <c r="I34" s="489">
        <v>75.040000000000006</v>
      </c>
      <c r="J34" s="563">
        <v>75.424999999999997</v>
      </c>
      <c r="K34" s="331">
        <f t="shared" si="0"/>
        <v>5.0500000000000114</v>
      </c>
      <c r="L34" s="332">
        <f t="shared" si="1"/>
        <v>7.2153164737819853E-2</v>
      </c>
    </row>
    <row r="35" spans="1:13" s="48" customFormat="1" ht="16" x14ac:dyDescent="0.2">
      <c r="A35" s="6" t="s">
        <v>6120</v>
      </c>
      <c r="B35" s="6" t="s">
        <v>6121</v>
      </c>
      <c r="C35" s="590"/>
      <c r="D35" s="596">
        <v>110.5475</v>
      </c>
      <c r="E35" s="20">
        <v>24</v>
      </c>
      <c r="F35" s="20">
        <v>30</v>
      </c>
      <c r="G35" s="492">
        <v>101.41250000000001</v>
      </c>
      <c r="H35" s="488">
        <v>84.78</v>
      </c>
      <c r="I35" s="489">
        <v>99.33</v>
      </c>
      <c r="J35" s="563">
        <v>101.41250000000001</v>
      </c>
      <c r="K35" s="331">
        <f t="shared" si="0"/>
        <v>14.549999999999997</v>
      </c>
      <c r="L35" s="332">
        <f t="shared" si="1"/>
        <v>0.17162066525123845</v>
      </c>
      <c r="M35" s="90"/>
    </row>
    <row r="36" spans="1:13" s="839" customFormat="1" ht="16" x14ac:dyDescent="0.2">
      <c r="A36" s="26" t="s">
        <v>6122</v>
      </c>
      <c r="B36" s="26" t="s">
        <v>6123</v>
      </c>
      <c r="C36" s="832"/>
      <c r="D36" s="749">
        <v>114.08</v>
      </c>
      <c r="E36" s="586"/>
      <c r="F36" s="586"/>
      <c r="G36" s="492"/>
      <c r="H36" s="488"/>
      <c r="I36" s="489"/>
      <c r="J36" s="563"/>
      <c r="K36" s="837"/>
      <c r="L36" s="838"/>
      <c r="M36" s="800"/>
    </row>
    <row r="37" spans="1:13" ht="16" x14ac:dyDescent="0.2">
      <c r="A37" s="6" t="s">
        <v>6124</v>
      </c>
      <c r="B37" s="6" t="s">
        <v>6125</v>
      </c>
      <c r="C37" s="590"/>
      <c r="D37" s="596">
        <v>112.05250000000001</v>
      </c>
      <c r="E37" s="20">
        <v>24</v>
      </c>
      <c r="F37" s="20">
        <v>33</v>
      </c>
      <c r="G37" s="494">
        <v>102.8125</v>
      </c>
      <c r="H37" s="488">
        <v>88.82</v>
      </c>
      <c r="I37" s="489">
        <v>100.87</v>
      </c>
      <c r="J37" s="563">
        <v>102.8125</v>
      </c>
      <c r="K37" s="331">
        <f t="shared" si="0"/>
        <v>12.050000000000011</v>
      </c>
      <c r="L37" s="332">
        <f t="shared" si="1"/>
        <v>0.13566764242287788</v>
      </c>
    </row>
    <row r="38" spans="1:13" s="48" customFormat="1" ht="16" x14ac:dyDescent="0.2">
      <c r="A38" s="6" t="s">
        <v>6126</v>
      </c>
      <c r="B38" s="6" t="s">
        <v>6127</v>
      </c>
      <c r="C38" s="590"/>
      <c r="D38" s="596">
        <v>107.28</v>
      </c>
      <c r="E38" s="20">
        <v>24</v>
      </c>
      <c r="F38" s="20">
        <v>36</v>
      </c>
      <c r="G38" s="494">
        <v>107.28</v>
      </c>
      <c r="H38" s="488">
        <v>88.82</v>
      </c>
      <c r="I38" s="489">
        <v>100.87</v>
      </c>
      <c r="J38" s="563">
        <v>107.28</v>
      </c>
      <c r="K38" s="331">
        <f t="shared" ref="K38" si="4">I38-H38</f>
        <v>12.050000000000011</v>
      </c>
      <c r="L38" s="332">
        <f t="shared" ref="L38" si="5">IF(H38="","NA",K38/H38)</f>
        <v>0.13566764242287788</v>
      </c>
      <c r="M38" s="90" t="s">
        <v>6073</v>
      </c>
    </row>
    <row r="39" spans="1:13" s="48" customFormat="1" ht="16" x14ac:dyDescent="0.2">
      <c r="A39" s="6" t="s">
        <v>6128</v>
      </c>
      <c r="B39" s="6" t="s">
        <v>6129</v>
      </c>
      <c r="C39" s="590"/>
      <c r="D39" s="596">
        <v>114.67750000000001</v>
      </c>
      <c r="E39" s="20">
        <v>26</v>
      </c>
      <c r="F39" s="20">
        <v>35</v>
      </c>
      <c r="G39" s="494">
        <v>107.27499999999999</v>
      </c>
      <c r="H39" s="488">
        <v>93.84</v>
      </c>
      <c r="I39" s="489">
        <v>105.36750000000001</v>
      </c>
      <c r="J39" s="563">
        <v>107.27499999999999</v>
      </c>
      <c r="K39" s="331">
        <f t="shared" si="0"/>
        <v>11.527500000000003</v>
      </c>
      <c r="L39" s="332">
        <f t="shared" si="1"/>
        <v>0.12284207161125323</v>
      </c>
      <c r="M39" s="90"/>
    </row>
    <row r="40" spans="1:13" s="839" customFormat="1" ht="16" x14ac:dyDescent="0.2">
      <c r="A40" s="26" t="s">
        <v>6130</v>
      </c>
      <c r="B40" s="26" t="s">
        <v>6131</v>
      </c>
      <c r="C40" s="832"/>
      <c r="D40" s="749">
        <v>134</v>
      </c>
      <c r="E40" s="586"/>
      <c r="F40" s="586"/>
      <c r="G40" s="492"/>
      <c r="H40" s="488"/>
      <c r="I40" s="489"/>
      <c r="J40" s="563"/>
      <c r="K40" s="837"/>
      <c r="L40" s="838"/>
      <c r="M40" s="800"/>
    </row>
    <row r="41" spans="1:13" s="48" customFormat="1" ht="16" x14ac:dyDescent="0.2">
      <c r="A41" s="6" t="s">
        <v>6132</v>
      </c>
      <c r="B41" s="6" t="s">
        <v>6133</v>
      </c>
      <c r="C41" s="590"/>
      <c r="D41" s="596">
        <v>125.58000000000001</v>
      </c>
      <c r="E41" s="20">
        <v>30</v>
      </c>
      <c r="F41" s="20">
        <v>40</v>
      </c>
      <c r="G41" s="492">
        <v>116.02499999999999</v>
      </c>
      <c r="H41" s="488">
        <v>113.48</v>
      </c>
      <c r="I41" s="489">
        <v>115.85000000000001</v>
      </c>
      <c r="J41" s="563">
        <v>116.02499999999999</v>
      </c>
      <c r="K41" s="331">
        <f t="shared" ref="K41" si="6">I41-H41</f>
        <v>2.3700000000000045</v>
      </c>
      <c r="L41" s="332">
        <f t="shared" ref="L41" si="7">IF(H41="","NA",K41/H41)</f>
        <v>2.0884737398660595E-2</v>
      </c>
      <c r="M41" s="90" t="s">
        <v>6073</v>
      </c>
    </row>
    <row r="42" spans="1:13" s="48" customFormat="1" ht="16" x14ac:dyDescent="0.2">
      <c r="A42" s="6" t="s">
        <v>6134</v>
      </c>
      <c r="B42" s="6" t="s">
        <v>6135</v>
      </c>
      <c r="C42" s="590"/>
      <c r="D42" s="596">
        <v>127.08500000000001</v>
      </c>
      <c r="E42" s="20">
        <v>30</v>
      </c>
      <c r="F42" s="20">
        <v>42</v>
      </c>
      <c r="G42" s="492">
        <v>117.51250000000002</v>
      </c>
      <c r="H42" s="488">
        <v>113.48</v>
      </c>
      <c r="I42" s="489">
        <v>115.85000000000001</v>
      </c>
      <c r="J42" s="563">
        <v>117.51250000000002</v>
      </c>
      <c r="K42" s="331">
        <f t="shared" si="0"/>
        <v>2.3700000000000045</v>
      </c>
      <c r="L42" s="332">
        <f t="shared" si="1"/>
        <v>2.0884737398660595E-2</v>
      </c>
      <c r="M42" s="90"/>
    </row>
    <row r="43" spans="1:13" s="48" customFormat="1" ht="16" x14ac:dyDescent="0.2">
      <c r="A43" s="6" t="s">
        <v>6136</v>
      </c>
      <c r="B43" s="6" t="s">
        <v>6137</v>
      </c>
      <c r="C43" s="590"/>
      <c r="D43" s="596">
        <v>175.96</v>
      </c>
      <c r="E43" s="20">
        <v>32</v>
      </c>
      <c r="F43" s="20">
        <v>44</v>
      </c>
      <c r="G43" s="492">
        <v>147.96250000000001</v>
      </c>
      <c r="H43" s="488">
        <v>130</v>
      </c>
      <c r="I43" s="489">
        <v>146.2825</v>
      </c>
      <c r="J43" s="563">
        <v>147.96250000000001</v>
      </c>
      <c r="K43" s="331">
        <f t="shared" si="0"/>
        <v>16.282499999999999</v>
      </c>
      <c r="L43" s="332">
        <f t="shared" si="1"/>
        <v>0.12525</v>
      </c>
      <c r="M43" s="90"/>
    </row>
    <row r="44" spans="1:13" s="41" customFormat="1" ht="16" x14ac:dyDescent="0.2">
      <c r="A44" s="669" t="s">
        <v>6138</v>
      </c>
      <c r="B44" s="669" t="s">
        <v>6139</v>
      </c>
      <c r="C44" s="636"/>
      <c r="D44" s="637">
        <v>137.78</v>
      </c>
      <c r="E44" s="110"/>
      <c r="F44" s="110"/>
      <c r="G44" s="492"/>
      <c r="H44" s="488"/>
      <c r="I44" s="489"/>
      <c r="J44" s="563"/>
      <c r="K44" s="541"/>
      <c r="L44" s="502"/>
      <c r="M44" s="81"/>
    </row>
    <row r="45" spans="1:13" s="48" customFormat="1" ht="16" x14ac:dyDescent="0.2">
      <c r="A45" s="6" t="s">
        <v>6140</v>
      </c>
      <c r="B45" s="6" t="s">
        <v>6141</v>
      </c>
      <c r="C45" s="590"/>
      <c r="D45" s="596">
        <v>174.94749999999999</v>
      </c>
      <c r="E45" s="20">
        <v>36</v>
      </c>
      <c r="F45" s="20">
        <v>45</v>
      </c>
      <c r="G45" s="492">
        <v>162.4</v>
      </c>
      <c r="H45" s="488">
        <v>161.09</v>
      </c>
      <c r="I45" s="489">
        <v>160.37</v>
      </c>
      <c r="J45" s="563">
        <v>162.4</v>
      </c>
      <c r="K45" s="331">
        <f t="shared" si="0"/>
        <v>-0.71999999999999886</v>
      </c>
      <c r="L45" s="332">
        <f t="shared" si="1"/>
        <v>-4.4695511825687435E-3</v>
      </c>
      <c r="M45" s="90"/>
    </row>
    <row r="46" spans="1:13" s="48" customFormat="1" ht="16" x14ac:dyDescent="0.2">
      <c r="A46" s="29" t="s">
        <v>6142</v>
      </c>
      <c r="B46" s="6" t="s">
        <v>6143</v>
      </c>
      <c r="C46" s="590"/>
      <c r="D46" s="596">
        <v>176.45249999999999</v>
      </c>
      <c r="E46" s="20">
        <v>36</v>
      </c>
      <c r="F46" s="20">
        <v>48</v>
      </c>
      <c r="G46" s="492">
        <v>163.88750000000002</v>
      </c>
      <c r="H46" s="488">
        <v>163.84</v>
      </c>
      <c r="I46" s="489">
        <v>161.875</v>
      </c>
      <c r="J46" s="563">
        <v>163.88750000000002</v>
      </c>
      <c r="K46" s="331">
        <f t="shared" si="0"/>
        <v>-1.9650000000000034</v>
      </c>
      <c r="L46" s="332">
        <f t="shared" si="1"/>
        <v>-1.1993408203125021E-2</v>
      </c>
      <c r="M46" s="90"/>
    </row>
    <row r="47" spans="1:13" s="48" customFormat="1" ht="16" x14ac:dyDescent="0.2">
      <c r="A47" s="29" t="s">
        <v>6144</v>
      </c>
      <c r="B47" s="6" t="s">
        <v>6145</v>
      </c>
      <c r="C47" s="590"/>
      <c r="D47" s="596">
        <v>197.76750000000001</v>
      </c>
      <c r="E47" s="20">
        <v>60</v>
      </c>
      <c r="F47" s="20">
        <v>40</v>
      </c>
      <c r="G47" s="492">
        <v>184.71250000000001</v>
      </c>
      <c r="H47" s="488">
        <v>257.27999999999997</v>
      </c>
      <c r="I47" s="489">
        <v>268.67750000000001</v>
      </c>
      <c r="J47" s="563">
        <v>184.71250000000001</v>
      </c>
      <c r="K47" s="331">
        <f t="shared" ref="K47" si="8">I47-H47</f>
        <v>11.397500000000036</v>
      </c>
      <c r="L47" s="332">
        <f t="shared" ref="L47" si="9">IF(H47="","NA",K47/H47)</f>
        <v>4.4299984452736467E-2</v>
      </c>
      <c r="M47" s="90" t="s">
        <v>6073</v>
      </c>
    </row>
    <row r="48" spans="1:13" s="41" customFormat="1" ht="16" x14ac:dyDescent="0.2">
      <c r="A48" s="113" t="s">
        <v>6146</v>
      </c>
      <c r="B48" s="669" t="s">
        <v>6147</v>
      </c>
      <c r="C48" s="636"/>
      <c r="D48" s="637">
        <v>275.43</v>
      </c>
      <c r="E48" s="110"/>
      <c r="F48" s="110"/>
      <c r="G48" s="492"/>
      <c r="H48" s="488"/>
      <c r="I48" s="489"/>
      <c r="J48" s="563"/>
      <c r="K48" s="541"/>
      <c r="L48" s="502"/>
      <c r="M48" s="81"/>
    </row>
    <row r="49" spans="1:13" s="48" customFormat="1" ht="16" x14ac:dyDescent="0.2">
      <c r="A49" s="29" t="s">
        <v>6148</v>
      </c>
      <c r="B49" s="6" t="s">
        <v>6149</v>
      </c>
      <c r="C49" s="590"/>
      <c r="D49" s="596">
        <v>287.40249999999997</v>
      </c>
      <c r="E49" s="20">
        <v>60</v>
      </c>
      <c r="F49" s="20">
        <v>48</v>
      </c>
      <c r="G49" s="492">
        <v>269.5</v>
      </c>
      <c r="H49" s="488">
        <v>257.27999999999997</v>
      </c>
      <c r="I49" s="489">
        <v>268.67750000000001</v>
      </c>
      <c r="J49" s="563">
        <v>269.5</v>
      </c>
      <c r="K49" s="331">
        <f t="shared" si="0"/>
        <v>11.397500000000036</v>
      </c>
      <c r="L49" s="332">
        <f t="shared" si="1"/>
        <v>4.4299984452736467E-2</v>
      </c>
      <c r="M49" s="90"/>
    </row>
    <row r="50" spans="1:13" s="48" customFormat="1" ht="16" x14ac:dyDescent="0.2">
      <c r="A50" s="29" t="s">
        <v>6150</v>
      </c>
      <c r="B50" s="6" t="s">
        <v>6151</v>
      </c>
      <c r="C50" s="590"/>
      <c r="D50" s="596">
        <v>359.07</v>
      </c>
      <c r="E50" s="20">
        <v>60</v>
      </c>
      <c r="F50" s="20">
        <v>60</v>
      </c>
      <c r="G50" s="492">
        <v>320.59999999999997</v>
      </c>
      <c r="H50" s="488">
        <v>365.03</v>
      </c>
      <c r="I50" s="489">
        <v>312.77749999999997</v>
      </c>
      <c r="J50" s="563">
        <v>320.59999999999997</v>
      </c>
      <c r="K50" s="331">
        <f t="shared" si="0"/>
        <v>-52.252499999999998</v>
      </c>
      <c r="L50" s="332">
        <f t="shared" si="1"/>
        <v>-0.14314576884091718</v>
      </c>
      <c r="M50" s="90"/>
    </row>
    <row r="51" spans="1:13" s="48" customFormat="1" ht="16" x14ac:dyDescent="0.2">
      <c r="A51" s="29" t="s">
        <v>6152</v>
      </c>
      <c r="B51" s="6" t="s">
        <v>6153</v>
      </c>
      <c r="C51" s="590"/>
      <c r="D51" s="596">
        <v>505.19099999999997</v>
      </c>
      <c r="E51" s="20">
        <v>60</v>
      </c>
      <c r="F51" s="20">
        <v>72</v>
      </c>
      <c r="G51" s="492">
        <v>442.92500000000001</v>
      </c>
      <c r="H51" s="488">
        <v>365.03</v>
      </c>
      <c r="I51" s="489">
        <v>452.21750000000003</v>
      </c>
      <c r="J51" s="563">
        <v>442.92500000000001</v>
      </c>
      <c r="K51" s="331">
        <f t="shared" si="0"/>
        <v>87.187500000000057</v>
      </c>
      <c r="L51" s="332">
        <f t="shared" si="1"/>
        <v>0.23885023148782308</v>
      </c>
      <c r="M51" s="90"/>
    </row>
    <row r="52" spans="1:13" s="48" customFormat="1" ht="16" x14ac:dyDescent="0.2">
      <c r="A52" s="29" t="s">
        <v>6154</v>
      </c>
      <c r="B52" s="6" t="s">
        <v>6155</v>
      </c>
      <c r="C52" s="590"/>
      <c r="D52" s="596">
        <v>578.52</v>
      </c>
      <c r="E52" s="20">
        <v>72</v>
      </c>
      <c r="F52" s="20">
        <v>72</v>
      </c>
      <c r="G52" s="492">
        <v>1126.125</v>
      </c>
      <c r="H52" s="488">
        <v>542.58000000000004</v>
      </c>
      <c r="I52" s="489">
        <v>566.07249999999999</v>
      </c>
      <c r="J52" s="563">
        <v>1126.125</v>
      </c>
      <c r="K52" s="331">
        <f t="shared" si="0"/>
        <v>23.49249999999995</v>
      </c>
      <c r="L52" s="332">
        <f t="shared" si="1"/>
        <v>4.3297762541929206E-2</v>
      </c>
      <c r="M52" s="90"/>
    </row>
    <row r="53" spans="1:13" s="48" customFormat="1" ht="16" x14ac:dyDescent="0.2">
      <c r="A53" s="29"/>
      <c r="B53" s="29"/>
      <c r="C53" s="590"/>
      <c r="D53" s="530"/>
      <c r="E53" s="20" t="s">
        <v>6156</v>
      </c>
      <c r="F53" s="20" t="s">
        <v>6156</v>
      </c>
      <c r="G53" s="856"/>
      <c r="H53" s="488"/>
      <c r="I53" s="489"/>
      <c r="J53" s="490"/>
      <c r="K53" s="478"/>
      <c r="L53" s="353"/>
      <c r="M53" s="90"/>
    </row>
    <row r="54" spans="1:13" s="839" customFormat="1" ht="16" x14ac:dyDescent="0.2">
      <c r="A54" s="842" t="s">
        <v>6157</v>
      </c>
      <c r="B54" s="26" t="s">
        <v>6158</v>
      </c>
      <c r="C54" s="832"/>
      <c r="D54" s="843">
        <v>62</v>
      </c>
      <c r="E54" s="586"/>
      <c r="F54" s="586"/>
      <c r="G54" s="856"/>
      <c r="H54" s="488"/>
      <c r="I54" s="489"/>
      <c r="J54" s="490"/>
      <c r="K54" s="845"/>
      <c r="L54" s="846"/>
      <c r="M54" s="800"/>
    </row>
    <row r="55" spans="1:13" s="839" customFormat="1" ht="16" x14ac:dyDescent="0.2">
      <c r="A55" s="842" t="s">
        <v>6159</v>
      </c>
      <c r="B55" s="26" t="s">
        <v>6160</v>
      </c>
      <c r="C55" s="832"/>
      <c r="D55" s="749">
        <v>63.65</v>
      </c>
      <c r="E55" s="586"/>
      <c r="F55" s="586"/>
      <c r="G55" s="856"/>
      <c r="H55" s="488"/>
      <c r="I55" s="489"/>
      <c r="J55" s="490"/>
      <c r="K55" s="845"/>
      <c r="L55" s="846"/>
      <c r="M55" s="800"/>
    </row>
    <row r="56" spans="1:13" s="839" customFormat="1" ht="16" x14ac:dyDescent="0.2">
      <c r="A56" s="842" t="s">
        <v>6161</v>
      </c>
      <c r="B56" s="26" t="s">
        <v>6162</v>
      </c>
      <c r="C56" s="832"/>
      <c r="D56" s="749">
        <v>65</v>
      </c>
      <c r="E56" s="586"/>
      <c r="F56" s="586"/>
      <c r="G56" s="856"/>
      <c r="H56" s="488"/>
      <c r="I56" s="489"/>
      <c r="J56" s="490"/>
      <c r="K56" s="845"/>
      <c r="L56" s="846"/>
      <c r="M56" s="800"/>
    </row>
    <row r="57" spans="1:13" s="839" customFormat="1" ht="16" x14ac:dyDescent="0.2">
      <c r="A57" s="842" t="s">
        <v>6163</v>
      </c>
      <c r="B57" s="26" t="s">
        <v>6164</v>
      </c>
      <c r="C57" s="832"/>
      <c r="D57" s="749">
        <v>64.87</v>
      </c>
      <c r="E57" s="586"/>
      <c r="F57" s="586"/>
      <c r="G57" s="856"/>
      <c r="H57" s="488"/>
      <c r="I57" s="489"/>
      <c r="J57" s="490"/>
      <c r="K57" s="845"/>
      <c r="L57" s="846"/>
      <c r="M57" s="800"/>
    </row>
    <row r="58" spans="1:13" s="839" customFormat="1" ht="16" x14ac:dyDescent="0.2">
      <c r="A58" s="109" t="s">
        <v>6165</v>
      </c>
      <c r="B58" s="43" t="s">
        <v>6166</v>
      </c>
      <c r="C58" s="832"/>
      <c r="D58" s="598">
        <v>65</v>
      </c>
      <c r="E58" s="586"/>
      <c r="F58" s="586"/>
      <c r="G58" s="856"/>
      <c r="H58" s="488"/>
      <c r="I58" s="489"/>
      <c r="J58" s="490"/>
      <c r="K58" s="845"/>
      <c r="L58" s="846"/>
      <c r="M58" s="800"/>
    </row>
    <row r="59" spans="1:13" s="839" customFormat="1" ht="16" x14ac:dyDescent="0.2">
      <c r="A59" s="842" t="s">
        <v>6167</v>
      </c>
      <c r="B59" s="26" t="s">
        <v>6168</v>
      </c>
      <c r="C59" s="832"/>
      <c r="D59" s="749">
        <v>67.13</v>
      </c>
      <c r="E59" s="586"/>
      <c r="F59" s="586"/>
      <c r="G59" s="856"/>
      <c r="H59" s="488"/>
      <c r="I59" s="489"/>
      <c r="J59" s="490"/>
      <c r="K59" s="845"/>
      <c r="L59" s="846"/>
      <c r="M59" s="800"/>
    </row>
    <row r="60" spans="1:13" s="839" customFormat="1" ht="16" x14ac:dyDescent="0.2">
      <c r="A60" s="842" t="s">
        <v>6169</v>
      </c>
      <c r="B60" s="26" t="s">
        <v>6170</v>
      </c>
      <c r="C60" s="832"/>
      <c r="D60" s="749">
        <v>68.900000000000006</v>
      </c>
      <c r="E60" s="586"/>
      <c r="F60" s="586"/>
      <c r="G60" s="856"/>
      <c r="H60" s="488"/>
      <c r="I60" s="489"/>
      <c r="J60" s="490"/>
      <c r="K60" s="845"/>
      <c r="L60" s="846"/>
      <c r="M60" s="800"/>
    </row>
    <row r="61" spans="1:13" s="48" customFormat="1" ht="16" x14ac:dyDescent="0.2">
      <c r="A61" s="29" t="s">
        <v>6171</v>
      </c>
      <c r="B61" s="6" t="s">
        <v>6172</v>
      </c>
      <c r="C61" s="590"/>
      <c r="D61" s="596">
        <v>71.837499999999991</v>
      </c>
      <c r="E61" s="20">
        <v>16</v>
      </c>
      <c r="F61" s="20">
        <v>20</v>
      </c>
      <c r="G61" s="494">
        <v>67.2</v>
      </c>
      <c r="H61" s="488"/>
      <c r="I61" s="489">
        <v>66.55</v>
      </c>
      <c r="J61" s="563">
        <v>67.2</v>
      </c>
      <c r="K61" s="478">
        <f t="shared" ref="K61:K62" si="10">I61-H61</f>
        <v>66.55</v>
      </c>
      <c r="L61" s="332" t="str">
        <f t="shared" ref="L61:L71" si="11">IF(H61="","NA",K61/H61)</f>
        <v>NA</v>
      </c>
      <c r="M61" s="90"/>
    </row>
    <row r="62" spans="1:13" s="48" customFormat="1" ht="16" x14ac:dyDescent="0.2">
      <c r="A62" s="29" t="s">
        <v>6173</v>
      </c>
      <c r="B62" s="6" t="s">
        <v>6174</v>
      </c>
      <c r="C62" s="590"/>
      <c r="D62" s="596">
        <v>95.182500000000005</v>
      </c>
      <c r="E62" s="20">
        <v>20</v>
      </c>
      <c r="F62" s="20">
        <v>24</v>
      </c>
      <c r="G62" s="494">
        <v>71.75</v>
      </c>
      <c r="H62" s="561"/>
      <c r="I62" s="562"/>
      <c r="J62" s="563">
        <v>71.75</v>
      </c>
      <c r="K62" s="478">
        <f t="shared" si="10"/>
        <v>0</v>
      </c>
      <c r="L62" s="332" t="str">
        <f t="shared" ref="L62" si="12">IF(H62="","NA",K62/H62)</f>
        <v>NA</v>
      </c>
      <c r="M62" s="90"/>
    </row>
    <row r="63" spans="1:13" s="48" customFormat="1" ht="16" x14ac:dyDescent="0.2">
      <c r="A63" s="29" t="s">
        <v>6175</v>
      </c>
      <c r="B63" s="6" t="s">
        <v>6176</v>
      </c>
      <c r="C63" s="590"/>
      <c r="D63" s="596">
        <v>99.592500000000001</v>
      </c>
      <c r="E63" s="20">
        <v>30</v>
      </c>
      <c r="F63" s="20">
        <v>24</v>
      </c>
      <c r="G63" s="494">
        <v>92.137500000000003</v>
      </c>
      <c r="H63" s="561">
        <v>89.91</v>
      </c>
      <c r="I63" s="562">
        <v>91.612499999999997</v>
      </c>
      <c r="J63" s="563">
        <v>92.137500000000003</v>
      </c>
      <c r="K63" s="478">
        <f t="shared" ref="K63:K104" si="13">I63-H63</f>
        <v>1.7025000000000006</v>
      </c>
      <c r="L63" s="332">
        <f t="shared" si="11"/>
        <v>1.8935602268935609E-2</v>
      </c>
      <c r="M63" s="90"/>
    </row>
    <row r="64" spans="1:13" s="48" customFormat="1" ht="16" x14ac:dyDescent="0.2">
      <c r="A64" s="29" t="s">
        <v>6177</v>
      </c>
      <c r="B64" s="6" t="s">
        <v>6178</v>
      </c>
      <c r="C64" s="590"/>
      <c r="D64" s="596">
        <v>123.0425</v>
      </c>
      <c r="E64" s="20">
        <v>30</v>
      </c>
      <c r="F64" s="20">
        <v>42</v>
      </c>
      <c r="G64" s="494">
        <v>113.48749999999998</v>
      </c>
      <c r="H64" s="561">
        <v>116.82</v>
      </c>
      <c r="I64" s="562">
        <v>112.4025</v>
      </c>
      <c r="J64" s="563">
        <v>113.48749999999998</v>
      </c>
      <c r="K64" s="478">
        <f t="shared" si="13"/>
        <v>-4.4174999999999898</v>
      </c>
      <c r="L64" s="332">
        <f t="shared" si="11"/>
        <v>-3.7814586543400017E-2</v>
      </c>
      <c r="M64" s="90"/>
    </row>
    <row r="65" spans="1:13" s="48" customFormat="1" ht="16" x14ac:dyDescent="0.2">
      <c r="A65" s="29" t="s">
        <v>6179</v>
      </c>
      <c r="B65" s="6" t="s">
        <v>6180</v>
      </c>
      <c r="C65" s="590"/>
      <c r="D65" s="596">
        <v>155.96</v>
      </c>
      <c r="E65" s="20">
        <v>32</v>
      </c>
      <c r="F65" s="20">
        <v>44</v>
      </c>
      <c r="G65" s="494">
        <v>143.58750000000001</v>
      </c>
      <c r="H65" s="561">
        <v>164.36</v>
      </c>
      <c r="I65" s="562">
        <v>141.33000000000001</v>
      </c>
      <c r="J65" s="563">
        <v>143.58750000000001</v>
      </c>
      <c r="K65" s="478">
        <f t="shared" si="13"/>
        <v>-23.03</v>
      </c>
      <c r="L65" s="332">
        <f t="shared" si="11"/>
        <v>-0.14011925042589438</v>
      </c>
      <c r="M65" s="90"/>
    </row>
    <row r="66" spans="1:13" s="48" customFormat="1" ht="16" x14ac:dyDescent="0.2">
      <c r="A66" s="29" t="s">
        <v>6181</v>
      </c>
      <c r="B66" s="6" t="s">
        <v>6182</v>
      </c>
      <c r="C66" s="590"/>
      <c r="D66" s="596">
        <v>141.24249999999998</v>
      </c>
      <c r="E66" s="20">
        <v>36</v>
      </c>
      <c r="F66" s="20">
        <v>45</v>
      </c>
      <c r="G66" s="494">
        <v>129.91999999999999</v>
      </c>
      <c r="H66" s="561">
        <v>167.11</v>
      </c>
      <c r="I66" s="562">
        <v>129.91999999999999</v>
      </c>
      <c r="J66" s="563">
        <v>129.91999999999999</v>
      </c>
      <c r="K66" s="478">
        <f t="shared" si="13"/>
        <v>-37.190000000000026</v>
      </c>
      <c r="L66" s="332">
        <f t="shared" si="11"/>
        <v>-0.22254802226078646</v>
      </c>
      <c r="M66" s="90"/>
    </row>
    <row r="67" spans="1:13" s="48" customFormat="1" ht="16" x14ac:dyDescent="0.2">
      <c r="A67" s="29" t="s">
        <v>6183</v>
      </c>
      <c r="B67" s="6" t="s">
        <v>6184</v>
      </c>
      <c r="C67" s="590"/>
      <c r="D67" s="596">
        <v>171.13250000000002</v>
      </c>
      <c r="E67" s="20">
        <v>36</v>
      </c>
      <c r="F67" s="20">
        <v>48</v>
      </c>
      <c r="G67" s="494">
        <v>158.42750000000001</v>
      </c>
      <c r="H67" s="561">
        <v>271.51</v>
      </c>
      <c r="I67" s="562">
        <v>131.42499999999998</v>
      </c>
      <c r="J67" s="563">
        <v>158.42750000000001</v>
      </c>
      <c r="K67" s="478">
        <f t="shared" si="13"/>
        <v>-140.08500000000001</v>
      </c>
      <c r="L67" s="332">
        <f t="shared" si="11"/>
        <v>-0.51594784722477993</v>
      </c>
      <c r="M67" s="90"/>
    </row>
    <row r="68" spans="1:13" s="48" customFormat="1" ht="16" x14ac:dyDescent="0.2">
      <c r="A68" s="29" t="s">
        <v>6185</v>
      </c>
      <c r="B68" s="6" t="s">
        <v>6186</v>
      </c>
      <c r="C68" s="590"/>
      <c r="D68" s="596">
        <v>277.35750000000002</v>
      </c>
      <c r="E68" s="20">
        <v>60</v>
      </c>
      <c r="F68" s="20">
        <v>48</v>
      </c>
      <c r="G68" s="494">
        <v>262.84999999999997</v>
      </c>
      <c r="H68" s="561">
        <v>295.23</v>
      </c>
      <c r="I68" s="562">
        <v>259.01749999999998</v>
      </c>
      <c r="J68" s="563">
        <v>262.84999999999997</v>
      </c>
      <c r="K68" s="478">
        <f t="shared" si="13"/>
        <v>-36.212500000000034</v>
      </c>
      <c r="L68" s="332">
        <f t="shared" si="11"/>
        <v>-0.12265860515530275</v>
      </c>
      <c r="M68" s="90"/>
    </row>
    <row r="69" spans="1:13" s="48" customFormat="1" ht="16" x14ac:dyDescent="0.2">
      <c r="A69" s="29" t="s">
        <v>6187</v>
      </c>
      <c r="B69" s="6" t="s">
        <v>6188</v>
      </c>
      <c r="C69" s="590"/>
      <c r="D69" s="596">
        <v>327.19749999999999</v>
      </c>
      <c r="E69" s="20">
        <v>60</v>
      </c>
      <c r="F69" s="20">
        <v>60</v>
      </c>
      <c r="G69" s="494">
        <v>317.09999999999997</v>
      </c>
      <c r="H69" s="561">
        <v>390.22</v>
      </c>
      <c r="I69" s="562">
        <v>296.02999999999997</v>
      </c>
      <c r="J69" s="563">
        <v>317.09999999999997</v>
      </c>
      <c r="K69" s="478">
        <f t="shared" si="13"/>
        <v>-94.190000000000055</v>
      </c>
      <c r="L69" s="332">
        <f t="shared" si="11"/>
        <v>-0.24137665932038349</v>
      </c>
      <c r="M69" s="90"/>
    </row>
    <row r="70" spans="1:13" s="48" customFormat="1" ht="16" x14ac:dyDescent="0.2">
      <c r="A70" s="29" t="s">
        <v>6189</v>
      </c>
      <c r="B70" s="6" t="s">
        <v>6190</v>
      </c>
      <c r="C70" s="590"/>
      <c r="D70" s="596">
        <v>460.89750000000004</v>
      </c>
      <c r="E70" s="20">
        <v>60</v>
      </c>
      <c r="F70" s="20">
        <v>72</v>
      </c>
      <c r="G70" s="492">
        <v>439.25</v>
      </c>
      <c r="H70" s="561">
        <v>568.16</v>
      </c>
      <c r="I70" s="562">
        <v>419.84249999999997</v>
      </c>
      <c r="J70" s="563">
        <v>439.25</v>
      </c>
      <c r="K70" s="478">
        <f t="shared" si="13"/>
        <v>-148.3175</v>
      </c>
      <c r="L70" s="332">
        <f t="shared" si="11"/>
        <v>-0.26104882427485215</v>
      </c>
      <c r="M70" s="90"/>
    </row>
    <row r="71" spans="1:13" s="48" customFormat="1" ht="16" x14ac:dyDescent="0.2">
      <c r="A71" s="29" t="s">
        <v>6191</v>
      </c>
      <c r="B71" s="6" t="s">
        <v>6192</v>
      </c>
      <c r="C71" s="590"/>
      <c r="D71" s="596">
        <v>1161.2124999999999</v>
      </c>
      <c r="E71" s="20">
        <v>72</v>
      </c>
      <c r="F71" s="20">
        <v>72</v>
      </c>
      <c r="G71" s="494">
        <v>1120.4375</v>
      </c>
      <c r="H71" s="561"/>
      <c r="I71" s="562">
        <v>742.89249999999993</v>
      </c>
      <c r="J71" s="563">
        <v>1120.4375</v>
      </c>
      <c r="K71" s="478">
        <f t="shared" si="13"/>
        <v>742.89249999999993</v>
      </c>
      <c r="L71" s="332" t="str">
        <f t="shared" si="11"/>
        <v>NA</v>
      </c>
      <c r="M71" s="90"/>
    </row>
    <row r="72" spans="1:13" s="48" customFormat="1" ht="16" x14ac:dyDescent="0.2">
      <c r="A72" s="29"/>
      <c r="B72" s="29"/>
      <c r="C72" s="590"/>
      <c r="D72" s="596"/>
      <c r="E72" s="20"/>
      <c r="F72" s="20"/>
      <c r="G72" s="494"/>
      <c r="H72" s="561"/>
      <c r="I72" s="562"/>
      <c r="J72" s="563"/>
      <c r="K72" s="478"/>
      <c r="L72" s="332"/>
      <c r="M72" s="90"/>
    </row>
    <row r="73" spans="1:13" s="839" customFormat="1" ht="16" x14ac:dyDescent="0.2">
      <c r="A73" s="842" t="s">
        <v>6193</v>
      </c>
      <c r="B73" s="842" t="s">
        <v>6194</v>
      </c>
      <c r="C73" s="832"/>
      <c r="D73" s="749">
        <v>66.33</v>
      </c>
      <c r="E73" s="586"/>
      <c r="F73" s="586"/>
      <c r="G73" s="494"/>
      <c r="H73" s="561"/>
      <c r="I73" s="562"/>
      <c r="J73" s="563"/>
      <c r="K73" s="845"/>
      <c r="L73" s="838"/>
      <c r="M73" s="800"/>
    </row>
    <row r="74" spans="1:13" s="839" customFormat="1" ht="16" x14ac:dyDescent="0.2">
      <c r="A74" s="842" t="s">
        <v>6195</v>
      </c>
      <c r="B74" s="842" t="s">
        <v>6196</v>
      </c>
      <c r="C74" s="832"/>
      <c r="D74" s="749">
        <v>65.290000000000006</v>
      </c>
      <c r="E74" s="586"/>
      <c r="F74" s="586"/>
      <c r="G74" s="494"/>
      <c r="H74" s="561"/>
      <c r="I74" s="562"/>
      <c r="J74" s="563"/>
      <c r="K74" s="845"/>
      <c r="L74" s="838"/>
      <c r="M74" s="800"/>
    </row>
    <row r="75" spans="1:13" s="839" customFormat="1" ht="16" x14ac:dyDescent="0.2">
      <c r="A75" s="842" t="s">
        <v>6197</v>
      </c>
      <c r="B75" s="842" t="s">
        <v>6198</v>
      </c>
      <c r="C75" s="832"/>
      <c r="D75" s="749">
        <v>70</v>
      </c>
      <c r="E75" s="586"/>
      <c r="F75" s="586"/>
      <c r="G75" s="494"/>
      <c r="H75" s="561"/>
      <c r="I75" s="562"/>
      <c r="J75" s="563"/>
      <c r="K75" s="845"/>
      <c r="L75" s="838"/>
      <c r="M75" s="800"/>
    </row>
    <row r="76" spans="1:13" s="839" customFormat="1" ht="16" x14ac:dyDescent="0.2">
      <c r="A76" s="842" t="s">
        <v>6199</v>
      </c>
      <c r="B76" s="842" t="s">
        <v>6200</v>
      </c>
      <c r="C76" s="832"/>
      <c r="D76" s="749">
        <v>78.19</v>
      </c>
      <c r="E76" s="586"/>
      <c r="F76" s="586"/>
      <c r="G76" s="494"/>
      <c r="H76" s="561"/>
      <c r="I76" s="562"/>
      <c r="J76" s="563"/>
      <c r="K76" s="845"/>
      <c r="L76" s="838"/>
      <c r="M76" s="800"/>
    </row>
    <row r="77" spans="1:13" s="839" customFormat="1" ht="16" x14ac:dyDescent="0.2">
      <c r="A77" s="842" t="s">
        <v>6201</v>
      </c>
      <c r="B77" s="842" t="s">
        <v>6202</v>
      </c>
      <c r="C77" s="832"/>
      <c r="D77" s="749">
        <v>78.91</v>
      </c>
      <c r="E77" s="586"/>
      <c r="F77" s="586"/>
      <c r="G77" s="494"/>
      <c r="H77" s="561"/>
      <c r="I77" s="562"/>
      <c r="J77" s="563"/>
      <c r="K77" s="845"/>
      <c r="L77" s="838"/>
      <c r="M77" s="800"/>
    </row>
    <row r="78" spans="1:13" s="839" customFormat="1" ht="16" x14ac:dyDescent="0.2">
      <c r="A78" s="842" t="s">
        <v>6203</v>
      </c>
      <c r="B78" s="842" t="s">
        <v>6204</v>
      </c>
      <c r="C78" s="832"/>
      <c r="D78" s="749">
        <v>104.79</v>
      </c>
      <c r="E78" s="586"/>
      <c r="F78" s="586"/>
      <c r="G78" s="494"/>
      <c r="H78" s="561"/>
      <c r="I78" s="562"/>
      <c r="J78" s="563"/>
      <c r="K78" s="845"/>
      <c r="L78" s="838"/>
      <c r="M78" s="800"/>
    </row>
    <row r="79" spans="1:13" s="48" customFormat="1" ht="16" x14ac:dyDescent="0.2">
      <c r="A79" s="109"/>
      <c r="B79" s="109"/>
      <c r="C79" s="629"/>
      <c r="D79" s="598"/>
      <c r="E79" s="20"/>
      <c r="F79" s="20"/>
      <c r="G79" s="494"/>
      <c r="H79" s="561"/>
      <c r="I79" s="562"/>
      <c r="J79" s="563"/>
      <c r="K79" s="478"/>
      <c r="L79" s="332"/>
      <c r="M79" s="90"/>
    </row>
    <row r="80" spans="1:13" s="839" customFormat="1" ht="16" x14ac:dyDescent="0.2">
      <c r="A80" s="842" t="s">
        <v>6205</v>
      </c>
      <c r="B80" s="842" t="s">
        <v>6206</v>
      </c>
      <c r="C80" s="832"/>
      <c r="D80" s="749">
        <v>79.12</v>
      </c>
      <c r="E80" s="586"/>
      <c r="F80" s="586"/>
      <c r="G80" s="494"/>
      <c r="H80" s="561"/>
      <c r="I80" s="562"/>
      <c r="J80" s="563"/>
      <c r="K80" s="845"/>
      <c r="L80" s="838"/>
      <c r="M80" s="800"/>
    </row>
    <row r="81" spans="1:13" s="839" customFormat="1" ht="16" x14ac:dyDescent="0.2">
      <c r="A81" s="842" t="s">
        <v>6207</v>
      </c>
      <c r="B81" s="842" t="s">
        <v>6208</v>
      </c>
      <c r="C81" s="832"/>
      <c r="D81" s="749">
        <v>90</v>
      </c>
      <c r="E81" s="586"/>
      <c r="F81" s="586"/>
      <c r="G81" s="494"/>
      <c r="H81" s="561"/>
      <c r="I81" s="562"/>
      <c r="J81" s="563"/>
      <c r="K81" s="845"/>
      <c r="L81" s="838"/>
      <c r="M81" s="800"/>
    </row>
    <row r="82" spans="1:13" s="839" customFormat="1" ht="16" x14ac:dyDescent="0.2">
      <c r="A82" s="842" t="s">
        <v>6209</v>
      </c>
      <c r="B82" s="842" t="s">
        <v>6210</v>
      </c>
      <c r="C82" s="832"/>
      <c r="D82" s="749">
        <v>101.17</v>
      </c>
      <c r="E82" s="586"/>
      <c r="F82" s="586"/>
      <c r="G82" s="494"/>
      <c r="H82" s="561"/>
      <c r="I82" s="562"/>
      <c r="J82" s="563"/>
      <c r="K82" s="845"/>
      <c r="L82" s="838"/>
      <c r="M82" s="800"/>
    </row>
    <row r="83" spans="1:13" s="48" customFormat="1" ht="16" x14ac:dyDescent="0.2">
      <c r="A83" s="29"/>
      <c r="B83" s="29"/>
      <c r="C83" s="590"/>
      <c r="D83" s="530"/>
      <c r="E83" s="20"/>
      <c r="F83" s="20"/>
      <c r="G83" s="494"/>
      <c r="H83" s="561"/>
      <c r="I83" s="562"/>
      <c r="J83" s="563"/>
      <c r="K83" s="478"/>
      <c r="L83" s="332"/>
      <c r="M83" s="90"/>
    </row>
    <row r="84" spans="1:13" s="839" customFormat="1" ht="16" x14ac:dyDescent="0.2">
      <c r="A84" s="842" t="s">
        <v>6211</v>
      </c>
      <c r="B84" s="26" t="s">
        <v>6212</v>
      </c>
      <c r="C84" s="801"/>
      <c r="D84" s="749">
        <v>336.18</v>
      </c>
      <c r="E84" s="586"/>
      <c r="F84" s="586"/>
      <c r="G84" s="494">
        <v>262.84999999999997</v>
      </c>
      <c r="H84" s="561"/>
      <c r="I84" s="562"/>
      <c r="J84" s="563"/>
      <c r="K84" s="845"/>
      <c r="L84" s="838"/>
      <c r="M84" s="800"/>
    </row>
    <row r="85" spans="1:13" s="839" customFormat="1" ht="16" x14ac:dyDescent="0.2">
      <c r="A85" s="842" t="s">
        <v>6213</v>
      </c>
      <c r="B85" s="26" t="s">
        <v>6214</v>
      </c>
      <c r="C85" s="832"/>
      <c r="D85" s="749">
        <v>772.21</v>
      </c>
      <c r="E85" s="586"/>
      <c r="F85" s="586"/>
      <c r="G85" s="494"/>
      <c r="H85" s="561"/>
      <c r="I85" s="562"/>
      <c r="J85" s="563"/>
      <c r="K85" s="845"/>
      <c r="L85" s="838"/>
      <c r="M85" s="800"/>
    </row>
    <row r="86" spans="1:13" s="44" customFormat="1" ht="16" x14ac:dyDescent="0.2">
      <c r="A86" s="109"/>
      <c r="B86" s="109"/>
      <c r="C86" s="590"/>
      <c r="D86" s="598"/>
      <c r="E86" s="119"/>
      <c r="F86" s="119"/>
      <c r="G86" s="494"/>
      <c r="H86" s="561"/>
      <c r="I86" s="562"/>
      <c r="J86" s="563"/>
      <c r="K86" s="491"/>
      <c r="L86" s="547"/>
      <c r="M86" s="94"/>
    </row>
    <row r="87" spans="1:13" s="839" customFormat="1" ht="16" x14ac:dyDescent="0.2">
      <c r="A87" s="842" t="s">
        <v>6215</v>
      </c>
      <c r="B87" s="26" t="s">
        <v>6216</v>
      </c>
      <c r="C87" s="832"/>
      <c r="D87" s="749">
        <v>75</v>
      </c>
      <c r="E87" s="586"/>
      <c r="F87" s="586"/>
      <c r="G87" s="494"/>
      <c r="H87" s="561"/>
      <c r="I87" s="562"/>
      <c r="J87" s="563"/>
      <c r="K87" s="845"/>
      <c r="L87" s="838"/>
      <c r="M87" s="800"/>
    </row>
    <row r="88" spans="1:13" s="839" customFormat="1" ht="16" x14ac:dyDescent="0.2">
      <c r="A88" s="842" t="s">
        <v>6217</v>
      </c>
      <c r="B88" s="26" t="s">
        <v>6218</v>
      </c>
      <c r="C88" s="832"/>
      <c r="D88" s="749">
        <v>75.650000000000006</v>
      </c>
      <c r="E88" s="586"/>
      <c r="F88" s="586"/>
      <c r="G88" s="494"/>
      <c r="H88" s="561"/>
      <c r="I88" s="562"/>
      <c r="J88" s="563"/>
      <c r="K88" s="845"/>
      <c r="L88" s="838"/>
      <c r="M88" s="800"/>
    </row>
    <row r="89" spans="1:13" s="839" customFormat="1" ht="16" x14ac:dyDescent="0.2">
      <c r="A89" s="842" t="s">
        <v>6219</v>
      </c>
      <c r="B89" s="26" t="s">
        <v>6220</v>
      </c>
      <c r="C89" s="832"/>
      <c r="D89" s="749">
        <v>80.239999999999995</v>
      </c>
      <c r="E89" s="586"/>
      <c r="F89" s="586"/>
      <c r="G89" s="494"/>
      <c r="H89" s="561"/>
      <c r="I89" s="562"/>
      <c r="J89" s="563"/>
      <c r="K89" s="845"/>
      <c r="L89" s="838"/>
      <c r="M89" s="800"/>
    </row>
    <row r="90" spans="1:13" s="839" customFormat="1" ht="16" x14ac:dyDescent="0.2">
      <c r="A90" s="842" t="s">
        <v>6221</v>
      </c>
      <c r="B90" s="26" t="s">
        <v>6222</v>
      </c>
      <c r="C90" s="832" t="s">
        <v>6223</v>
      </c>
      <c r="D90" s="749">
        <v>84.93</v>
      </c>
      <c r="E90" s="586"/>
      <c r="F90" s="586"/>
      <c r="G90" s="494"/>
      <c r="H90" s="561"/>
      <c r="I90" s="562"/>
      <c r="J90" s="563"/>
      <c r="K90" s="845"/>
      <c r="L90" s="838"/>
      <c r="M90" s="800"/>
    </row>
    <row r="91" spans="1:13" s="44" customFormat="1" ht="16" x14ac:dyDescent="0.2">
      <c r="A91" s="109" t="s">
        <v>6224</v>
      </c>
      <c r="B91" s="109"/>
      <c r="C91" s="590"/>
      <c r="D91" s="598">
        <v>70.790000000000006</v>
      </c>
      <c r="E91" s="119"/>
      <c r="F91" s="119"/>
      <c r="G91" s="494"/>
      <c r="H91" s="561"/>
      <c r="I91" s="562"/>
      <c r="J91" s="563"/>
      <c r="K91" s="491"/>
      <c r="L91" s="547"/>
      <c r="M91" s="94"/>
    </row>
    <row r="92" spans="1:13" s="839" customFormat="1" ht="16" x14ac:dyDescent="0.2">
      <c r="A92" s="842" t="s">
        <v>6225</v>
      </c>
      <c r="B92" s="842" t="s">
        <v>6226</v>
      </c>
      <c r="C92" s="832"/>
      <c r="D92" s="749">
        <v>85</v>
      </c>
      <c r="E92" s="586"/>
      <c r="F92" s="586"/>
      <c r="G92" s="494"/>
      <c r="H92" s="561"/>
      <c r="I92" s="562"/>
      <c r="J92" s="563"/>
      <c r="K92" s="845"/>
      <c r="L92" s="838"/>
      <c r="M92" s="800"/>
    </row>
    <row r="93" spans="1:13" s="44" customFormat="1" ht="16" x14ac:dyDescent="0.2">
      <c r="A93" s="109"/>
      <c r="B93" s="109"/>
      <c r="C93" s="590"/>
      <c r="D93" s="598"/>
      <c r="E93" s="119"/>
      <c r="F93" s="119"/>
      <c r="G93" s="494"/>
      <c r="H93" s="561"/>
      <c r="I93" s="562"/>
      <c r="J93" s="563"/>
      <c r="K93" s="491"/>
      <c r="L93" s="547"/>
      <c r="M93" s="94"/>
    </row>
    <row r="94" spans="1:13" s="839" customFormat="1" ht="16" x14ac:dyDescent="0.2">
      <c r="A94" s="842" t="s">
        <v>6227</v>
      </c>
      <c r="B94" s="842" t="s">
        <v>6228</v>
      </c>
      <c r="C94" s="832"/>
      <c r="D94" s="749">
        <v>73.260000000000005</v>
      </c>
      <c r="E94" s="586"/>
      <c r="F94" s="586"/>
      <c r="G94" s="494"/>
      <c r="H94" s="561"/>
      <c r="I94" s="562"/>
      <c r="J94" s="563"/>
      <c r="K94" s="845"/>
      <c r="L94" s="838"/>
      <c r="M94" s="800"/>
    </row>
    <row r="95" spans="1:13" s="839" customFormat="1" ht="16" x14ac:dyDescent="0.2">
      <c r="A95" s="842" t="s">
        <v>6229</v>
      </c>
      <c r="B95" s="842" t="s">
        <v>6230</v>
      </c>
      <c r="C95" s="832"/>
      <c r="D95" s="749">
        <v>76.63</v>
      </c>
      <c r="E95" s="586"/>
      <c r="F95" s="586"/>
      <c r="G95" s="494"/>
      <c r="H95" s="561"/>
      <c r="I95" s="562"/>
      <c r="J95" s="563"/>
      <c r="K95" s="845"/>
      <c r="L95" s="838"/>
      <c r="M95" s="800"/>
    </row>
    <row r="96" spans="1:13" s="839" customFormat="1" ht="16" x14ac:dyDescent="0.2">
      <c r="A96" s="842" t="s">
        <v>6231</v>
      </c>
      <c r="B96" s="842" t="s">
        <v>6232</v>
      </c>
      <c r="C96" s="832"/>
      <c r="D96" s="749">
        <v>79.22</v>
      </c>
      <c r="E96" s="586"/>
      <c r="F96" s="586"/>
      <c r="G96" s="494"/>
      <c r="H96" s="561"/>
      <c r="I96" s="562"/>
      <c r="J96" s="563"/>
      <c r="K96" s="845"/>
      <c r="L96" s="838"/>
      <c r="M96" s="800"/>
    </row>
    <row r="97" spans="1:14" s="839" customFormat="1" ht="16" x14ac:dyDescent="0.2">
      <c r="A97" s="842" t="s">
        <v>6233</v>
      </c>
      <c r="B97" s="842" t="s">
        <v>6228</v>
      </c>
      <c r="C97" s="832"/>
      <c r="D97" s="749">
        <v>85.21</v>
      </c>
      <c r="E97" s="586"/>
      <c r="F97" s="586"/>
      <c r="G97" s="494"/>
      <c r="H97" s="561"/>
      <c r="I97" s="562"/>
      <c r="J97" s="563"/>
      <c r="K97" s="845"/>
      <c r="L97" s="838"/>
      <c r="M97" s="800"/>
    </row>
    <row r="98" spans="1:14" s="48" customFormat="1" ht="16" x14ac:dyDescent="0.2">
      <c r="A98" s="29"/>
      <c r="B98" s="29"/>
      <c r="C98" s="590"/>
      <c r="D98" s="530"/>
      <c r="E98" s="20"/>
      <c r="F98" s="20"/>
      <c r="G98" s="856"/>
      <c r="H98" s="561"/>
      <c r="I98" s="562"/>
      <c r="J98" s="857"/>
      <c r="K98" s="478"/>
      <c r="L98" s="353"/>
      <c r="M98" s="90"/>
    </row>
    <row r="99" spans="1:14" s="48" customFormat="1" ht="16" x14ac:dyDescent="0.2">
      <c r="A99" s="29" t="s">
        <v>6234</v>
      </c>
      <c r="B99" s="29"/>
      <c r="C99" s="590"/>
      <c r="D99" s="481"/>
      <c r="E99" s="20" t="s">
        <v>6156</v>
      </c>
      <c r="F99" s="20" t="s">
        <v>6156</v>
      </c>
      <c r="G99" s="858"/>
      <c r="H99" s="561"/>
      <c r="I99" s="562"/>
      <c r="J99" s="857"/>
      <c r="K99" s="478"/>
      <c r="L99" s="353"/>
      <c r="M99" s="90"/>
    </row>
    <row r="100" spans="1:14" ht="16" x14ac:dyDescent="0.2">
      <c r="A100" s="11" t="s">
        <v>6235</v>
      </c>
      <c r="B100" s="11" t="s">
        <v>6236</v>
      </c>
      <c r="C100" s="590"/>
      <c r="D100" s="597">
        <v>73.150000000000006</v>
      </c>
      <c r="E100" s="20">
        <v>9</v>
      </c>
      <c r="F100" s="20">
        <v>12</v>
      </c>
      <c r="G100" s="492">
        <v>68.162500000000009</v>
      </c>
      <c r="H100" s="561">
        <v>44</v>
      </c>
      <c r="I100" s="562">
        <v>67.865000000000009</v>
      </c>
      <c r="J100" s="563">
        <v>68.162500000000009</v>
      </c>
      <c r="K100" s="478">
        <f t="shared" si="13"/>
        <v>23.865000000000009</v>
      </c>
      <c r="L100" s="332">
        <f t="shared" ref="L100:L104" si="14">IF(H100="","NA",K100/H100)</f>
        <v>0.54238636363636383</v>
      </c>
    </row>
    <row r="101" spans="1:14" ht="16" x14ac:dyDescent="0.2">
      <c r="A101" s="11" t="s">
        <v>6237</v>
      </c>
      <c r="B101" s="11" t="s">
        <v>6238</v>
      </c>
      <c r="C101" s="590"/>
      <c r="D101" s="597">
        <v>91.56</v>
      </c>
      <c r="E101" s="20">
        <v>16</v>
      </c>
      <c r="F101" s="20">
        <v>20</v>
      </c>
      <c r="G101" s="492">
        <v>85.3125</v>
      </c>
      <c r="H101" s="561">
        <v>60.15</v>
      </c>
      <c r="I101" s="562">
        <v>84.42</v>
      </c>
      <c r="J101" s="563">
        <v>85.3125</v>
      </c>
      <c r="K101" s="478">
        <f t="shared" si="13"/>
        <v>24.270000000000003</v>
      </c>
      <c r="L101" s="332">
        <f t="shared" si="14"/>
        <v>0.40349127182044892</v>
      </c>
    </row>
    <row r="102" spans="1:14" ht="16" x14ac:dyDescent="0.2">
      <c r="A102" s="11" t="s">
        <v>6239</v>
      </c>
      <c r="B102" s="11" t="s">
        <v>6240</v>
      </c>
      <c r="C102" s="590"/>
      <c r="D102" s="597">
        <v>91.56</v>
      </c>
      <c r="E102" s="20">
        <v>17</v>
      </c>
      <c r="F102" s="20">
        <v>17</v>
      </c>
      <c r="G102" s="492">
        <v>85.3125</v>
      </c>
      <c r="H102" s="488">
        <v>59.42</v>
      </c>
      <c r="I102" s="489">
        <v>84.42</v>
      </c>
      <c r="J102" s="563">
        <v>85.3125</v>
      </c>
      <c r="K102" s="478">
        <f t="shared" si="13"/>
        <v>25</v>
      </c>
      <c r="L102" s="332">
        <f t="shared" si="14"/>
        <v>0.42073375967687648</v>
      </c>
    </row>
    <row r="103" spans="1:14" ht="16" x14ac:dyDescent="0.2">
      <c r="A103" s="11" t="s">
        <v>6241</v>
      </c>
      <c r="B103" s="11" t="s">
        <v>6242</v>
      </c>
      <c r="C103" s="590"/>
      <c r="D103" s="597">
        <v>93.07</v>
      </c>
      <c r="E103" s="20">
        <v>17</v>
      </c>
      <c r="F103" s="20">
        <v>22</v>
      </c>
      <c r="G103" s="492">
        <v>86.712499999999991</v>
      </c>
      <c r="H103" s="488">
        <v>72.010000000000005</v>
      </c>
      <c r="I103" s="489">
        <v>85.924999999999997</v>
      </c>
      <c r="J103" s="563">
        <v>86.712499999999991</v>
      </c>
      <c r="K103" s="478">
        <f t="shared" si="13"/>
        <v>13.914999999999992</v>
      </c>
      <c r="L103" s="332">
        <f t="shared" si="14"/>
        <v>0.19323705040966521</v>
      </c>
    </row>
    <row r="104" spans="1:14" ht="16" x14ac:dyDescent="0.2">
      <c r="A104" s="11" t="s">
        <v>6243</v>
      </c>
      <c r="B104" s="11" t="s">
        <v>6244</v>
      </c>
      <c r="C104" s="590"/>
      <c r="D104" s="597">
        <v>135.5</v>
      </c>
      <c r="E104" s="20">
        <v>24</v>
      </c>
      <c r="F104" s="20">
        <v>33</v>
      </c>
      <c r="G104" s="492">
        <v>125.82500000000002</v>
      </c>
      <c r="H104" s="488">
        <v>88.68</v>
      </c>
      <c r="I104" s="489">
        <v>124.07500000000002</v>
      </c>
      <c r="J104" s="563">
        <v>125.82500000000002</v>
      </c>
      <c r="K104" s="478">
        <f t="shared" si="13"/>
        <v>35.39500000000001</v>
      </c>
      <c r="L104" s="332">
        <f t="shared" si="14"/>
        <v>0.39913170951736587</v>
      </c>
    </row>
    <row r="105" spans="1:14" ht="16" x14ac:dyDescent="0.2">
      <c r="A105" s="11"/>
      <c r="B105" s="11"/>
      <c r="C105" s="590"/>
      <c r="D105" s="597"/>
      <c r="E105" s="20"/>
      <c r="F105" s="20"/>
      <c r="G105" s="492"/>
      <c r="H105" s="488"/>
      <c r="I105" s="489"/>
      <c r="J105" s="563"/>
      <c r="K105" s="478"/>
      <c r="L105" s="332"/>
    </row>
    <row r="106" spans="1:14" s="41" customFormat="1" ht="16" x14ac:dyDescent="0.2">
      <c r="A106" s="25" t="s">
        <v>6245</v>
      </c>
      <c r="B106" s="25" t="s">
        <v>6246</v>
      </c>
      <c r="C106" s="636"/>
      <c r="D106" s="691">
        <v>74.2</v>
      </c>
      <c r="E106" s="110"/>
      <c r="F106" s="110"/>
      <c r="G106" s="492"/>
      <c r="H106" s="488"/>
      <c r="I106" s="489"/>
      <c r="J106" s="563"/>
      <c r="K106" s="501"/>
      <c r="L106" s="502"/>
      <c r="M106" s="81"/>
    </row>
    <row r="107" spans="1:14" ht="16" x14ac:dyDescent="0.2">
      <c r="A107" s="11"/>
      <c r="B107" s="6"/>
      <c r="C107" s="590"/>
      <c r="D107" s="481"/>
      <c r="E107" s="20"/>
      <c r="F107" s="20"/>
      <c r="G107" s="858"/>
      <c r="H107" s="561"/>
      <c r="I107" s="562"/>
      <c r="J107" s="857"/>
      <c r="K107" s="478"/>
      <c r="L107" s="353"/>
    </row>
    <row r="108" spans="1:14" ht="16" x14ac:dyDescent="0.2">
      <c r="A108" s="11" t="s">
        <v>6247</v>
      </c>
      <c r="B108" s="11" t="s">
        <v>6248</v>
      </c>
      <c r="C108" s="590"/>
      <c r="D108" s="596">
        <v>73.237499999999997</v>
      </c>
      <c r="E108" s="20">
        <v>8.25</v>
      </c>
      <c r="F108" s="20">
        <v>8.25</v>
      </c>
      <c r="G108" s="494">
        <v>68.075000000000003</v>
      </c>
      <c r="H108" s="561">
        <v>57.669999999999995</v>
      </c>
      <c r="I108" s="562">
        <v>68.040000000000006</v>
      </c>
      <c r="J108" s="857">
        <v>68.075000000000003</v>
      </c>
      <c r="K108" s="478">
        <f>J108-I108</f>
        <v>3.4999999999996589E-2</v>
      </c>
      <c r="L108" s="332">
        <f>K108/I108</f>
        <v>5.144032921810198E-4</v>
      </c>
      <c r="M108" s="322">
        <v>4.1500000000000004</v>
      </c>
      <c r="N108" s="322">
        <v>4.1500000000000004</v>
      </c>
    </row>
    <row r="109" spans="1:14" ht="16" x14ac:dyDescent="0.2">
      <c r="A109" s="40" t="s">
        <v>6249</v>
      </c>
      <c r="B109" s="40" t="s">
        <v>6250</v>
      </c>
      <c r="C109" s="590"/>
      <c r="D109" s="598">
        <v>84</v>
      </c>
      <c r="E109" s="20"/>
      <c r="F109" s="20"/>
      <c r="G109" s="494"/>
      <c r="H109" s="561"/>
      <c r="I109" s="562"/>
      <c r="J109" s="857"/>
      <c r="K109" s="478"/>
      <c r="L109" s="332"/>
      <c r="M109" s="322"/>
      <c r="N109" s="322"/>
    </row>
    <row r="110" spans="1:14" s="839" customFormat="1" ht="16" x14ac:dyDescent="0.2">
      <c r="A110" s="801" t="s">
        <v>6251</v>
      </c>
      <c r="B110" s="801" t="s">
        <v>6252</v>
      </c>
      <c r="C110" s="832"/>
      <c r="D110" s="749">
        <v>70.81</v>
      </c>
      <c r="E110" s="586"/>
      <c r="F110" s="586"/>
      <c r="G110" s="494"/>
      <c r="H110" s="561"/>
      <c r="I110" s="562"/>
      <c r="J110" s="857"/>
      <c r="K110" s="845"/>
      <c r="L110" s="838"/>
      <c r="M110" s="847"/>
      <c r="N110" s="847"/>
    </row>
    <row r="111" spans="1:14" ht="16" x14ac:dyDescent="0.2">
      <c r="A111" s="11" t="s">
        <v>6253</v>
      </c>
      <c r="B111" s="11" t="s">
        <v>6254</v>
      </c>
      <c r="C111" s="590"/>
      <c r="D111" s="596">
        <v>74.847500000000011</v>
      </c>
      <c r="E111" s="20">
        <v>11</v>
      </c>
      <c r="F111" s="20">
        <v>13</v>
      </c>
      <c r="G111" s="494">
        <v>69.702500000000001</v>
      </c>
      <c r="H111" s="561">
        <v>61.449999999999996</v>
      </c>
      <c r="I111" s="562">
        <v>69.632499999999993</v>
      </c>
      <c r="J111" s="857">
        <v>69.702500000000001</v>
      </c>
      <c r="K111" s="478">
        <f t="shared" ref="K111:K177" si="15">J111-I111</f>
        <v>7.000000000000739E-2</v>
      </c>
      <c r="L111" s="332">
        <f t="shared" ref="L111:L177" si="16">K111/I111</f>
        <v>1.005277707966932E-3</v>
      </c>
      <c r="M111" s="322">
        <v>4.1500000000000004</v>
      </c>
      <c r="N111" s="322">
        <v>4.1500000000000004</v>
      </c>
    </row>
    <row r="112" spans="1:14" ht="16" x14ac:dyDescent="0.2">
      <c r="A112" s="11" t="s">
        <v>6255</v>
      </c>
      <c r="B112" s="11" t="s">
        <v>6256</v>
      </c>
      <c r="C112" s="590"/>
      <c r="D112" s="596">
        <v>75.564999999999998</v>
      </c>
      <c r="E112" s="20">
        <v>11</v>
      </c>
      <c r="F112" s="20">
        <v>14</v>
      </c>
      <c r="G112" s="494">
        <v>70.402499999999989</v>
      </c>
      <c r="H112" s="561">
        <v>61.66</v>
      </c>
      <c r="I112" s="562">
        <v>70.332499999999996</v>
      </c>
      <c r="J112" s="857">
        <v>70.402499999999989</v>
      </c>
      <c r="K112" s="478">
        <f t="shared" si="15"/>
        <v>6.9999999999993179E-2</v>
      </c>
      <c r="L112" s="332">
        <f t="shared" si="16"/>
        <v>9.9527245583468787E-4</v>
      </c>
      <c r="M112" s="322">
        <v>4.1500000000000004</v>
      </c>
      <c r="N112" s="322">
        <v>4.1500000000000004</v>
      </c>
    </row>
    <row r="113" spans="1:14" ht="16" x14ac:dyDescent="0.2">
      <c r="A113" s="11" t="s">
        <v>6257</v>
      </c>
      <c r="B113" s="11" t="s">
        <v>6258</v>
      </c>
      <c r="C113" s="590"/>
      <c r="D113" s="596">
        <v>75.564999999999998</v>
      </c>
      <c r="E113" s="20">
        <v>12</v>
      </c>
      <c r="F113" s="20">
        <v>13</v>
      </c>
      <c r="G113" s="494">
        <v>70.402499999999989</v>
      </c>
      <c r="H113" s="561">
        <v>61.66</v>
      </c>
      <c r="I113" s="562">
        <v>70.332499999999996</v>
      </c>
      <c r="J113" s="857">
        <v>70.402499999999989</v>
      </c>
      <c r="K113" s="478">
        <f t="shared" si="15"/>
        <v>6.9999999999993179E-2</v>
      </c>
      <c r="L113" s="332">
        <f t="shared" si="16"/>
        <v>9.9527245583468787E-4</v>
      </c>
      <c r="M113" s="322">
        <v>4.1500000000000004</v>
      </c>
      <c r="N113" s="322">
        <v>4.1500000000000004</v>
      </c>
    </row>
    <row r="114" spans="1:14" s="839" customFormat="1" ht="16" x14ac:dyDescent="0.2">
      <c r="A114" s="801" t="s">
        <v>6259</v>
      </c>
      <c r="B114" s="801" t="s">
        <v>6260</v>
      </c>
      <c r="C114" s="832"/>
      <c r="D114" s="749">
        <v>84.4</v>
      </c>
      <c r="E114" s="586"/>
      <c r="F114" s="586"/>
      <c r="G114" s="494"/>
      <c r="H114" s="561"/>
      <c r="I114" s="562"/>
      <c r="J114" s="857"/>
      <c r="K114" s="845"/>
      <c r="L114" s="838"/>
      <c r="M114" s="847"/>
      <c r="N114" s="847"/>
    </row>
    <row r="115" spans="1:14" ht="16" x14ac:dyDescent="0.2">
      <c r="A115" s="11" t="s">
        <v>6261</v>
      </c>
      <c r="B115" s="11" t="s">
        <v>6262</v>
      </c>
      <c r="C115" s="590"/>
      <c r="D115" s="596">
        <v>90.07</v>
      </c>
      <c r="E115" s="20">
        <v>16</v>
      </c>
      <c r="F115" s="20">
        <v>20</v>
      </c>
      <c r="G115" s="494">
        <v>74.865000000000009</v>
      </c>
      <c r="H115" s="561">
        <v>69.240000000000009</v>
      </c>
      <c r="I115" s="562">
        <v>74.707499999999996</v>
      </c>
      <c r="J115" s="857">
        <v>74.865000000000009</v>
      </c>
      <c r="K115" s="478">
        <f t="shared" si="15"/>
        <v>0.15750000000001307</v>
      </c>
      <c r="L115" s="332">
        <f t="shared" si="16"/>
        <v>2.1082220660577997E-3</v>
      </c>
      <c r="M115" s="322">
        <v>4.1500000000000004</v>
      </c>
      <c r="N115" s="322">
        <v>4.5999999999999996</v>
      </c>
    </row>
    <row r="116" spans="1:14" s="48" customFormat="1" ht="16" x14ac:dyDescent="0.2">
      <c r="A116" s="11" t="s">
        <v>6263</v>
      </c>
      <c r="B116" s="11" t="s">
        <v>6264</v>
      </c>
      <c r="C116" s="590"/>
      <c r="D116" s="596">
        <v>81.515000000000001</v>
      </c>
      <c r="E116" s="20">
        <v>16</v>
      </c>
      <c r="F116" s="20">
        <v>24</v>
      </c>
      <c r="G116" s="494">
        <v>76.352500000000006</v>
      </c>
      <c r="H116" s="561"/>
      <c r="I116" s="562">
        <v>75.78</v>
      </c>
      <c r="J116" s="857">
        <v>76.352500000000006</v>
      </c>
      <c r="K116" s="478">
        <f t="shared" si="15"/>
        <v>0.57250000000000512</v>
      </c>
      <c r="L116" s="332">
        <f t="shared" si="16"/>
        <v>7.5547637899182514E-3</v>
      </c>
      <c r="M116" s="322">
        <v>4.1500000000000004</v>
      </c>
      <c r="N116" s="322">
        <v>4.5999999999999996</v>
      </c>
    </row>
    <row r="117" spans="1:14" ht="16" x14ac:dyDescent="0.2">
      <c r="A117" s="11" t="s">
        <v>6265</v>
      </c>
      <c r="B117" s="11" t="s">
        <v>6266</v>
      </c>
      <c r="C117" s="590"/>
      <c r="D117" s="596">
        <v>80.08</v>
      </c>
      <c r="E117" s="20">
        <v>18</v>
      </c>
      <c r="F117" s="20">
        <v>20</v>
      </c>
      <c r="G117" s="494">
        <v>74.899999999999991</v>
      </c>
      <c r="H117" s="561">
        <v>70.34</v>
      </c>
      <c r="I117" s="562">
        <v>74.759999999999991</v>
      </c>
      <c r="J117" s="857">
        <v>74.899999999999991</v>
      </c>
      <c r="K117" s="478">
        <f t="shared" si="15"/>
        <v>0.14000000000000057</v>
      </c>
      <c r="L117" s="332">
        <f t="shared" si="16"/>
        <v>1.8726591760299704E-3</v>
      </c>
      <c r="M117" s="322">
        <v>4.1500000000000004</v>
      </c>
      <c r="N117" s="322">
        <v>4.5999999999999996</v>
      </c>
    </row>
    <row r="118" spans="1:14" ht="16" x14ac:dyDescent="0.2">
      <c r="A118" s="11" t="s">
        <v>6267</v>
      </c>
      <c r="B118" s="11" t="s">
        <v>6268</v>
      </c>
      <c r="C118" s="590"/>
      <c r="D118" s="596">
        <v>82.302500000000009</v>
      </c>
      <c r="E118" s="20">
        <v>18</v>
      </c>
      <c r="F118" s="20">
        <v>24</v>
      </c>
      <c r="G118" s="494">
        <v>77.122500000000002</v>
      </c>
      <c r="H118" s="561">
        <v>73</v>
      </c>
      <c r="I118" s="562">
        <v>76.947499999999991</v>
      </c>
      <c r="J118" s="857">
        <v>77.122500000000002</v>
      </c>
      <c r="K118" s="478">
        <f t="shared" si="15"/>
        <v>0.17500000000001137</v>
      </c>
      <c r="L118" s="332">
        <f t="shared" si="16"/>
        <v>2.2742779167615763E-3</v>
      </c>
      <c r="M118" s="322">
        <v>4.1500000000000004</v>
      </c>
      <c r="N118" s="322">
        <v>4.5999999999999996</v>
      </c>
    </row>
    <row r="119" spans="1:14" ht="16" x14ac:dyDescent="0.2">
      <c r="A119" s="11" t="s">
        <v>6269</v>
      </c>
      <c r="B119" s="11" t="s">
        <v>6270</v>
      </c>
      <c r="C119" s="590"/>
      <c r="D119" s="596">
        <v>86.17</v>
      </c>
      <c r="E119" s="20">
        <v>18</v>
      </c>
      <c r="F119" s="20">
        <v>30</v>
      </c>
      <c r="G119" s="494">
        <v>81.007499999999993</v>
      </c>
      <c r="H119" s="561">
        <v>76.17</v>
      </c>
      <c r="I119" s="562">
        <v>80.814999999999998</v>
      </c>
      <c r="J119" s="857">
        <v>81.007499999999993</v>
      </c>
      <c r="K119" s="478">
        <f t="shared" si="15"/>
        <v>0.19249999999999545</v>
      </c>
      <c r="L119" s="332">
        <f t="shared" si="16"/>
        <v>2.3819835426591037E-3</v>
      </c>
      <c r="M119" s="322">
        <v>4.1500000000000004</v>
      </c>
      <c r="N119" s="322">
        <v>4.5999999999999996</v>
      </c>
    </row>
    <row r="120" spans="1:14" ht="15.75" customHeight="1" x14ac:dyDescent="0.2">
      <c r="A120" s="11" t="s">
        <v>6271</v>
      </c>
      <c r="B120" s="11" t="s">
        <v>6272</v>
      </c>
      <c r="C120" s="590"/>
      <c r="D120" s="596">
        <v>93.08</v>
      </c>
      <c r="E120" s="20">
        <v>20</v>
      </c>
      <c r="F120" s="20">
        <v>24</v>
      </c>
      <c r="G120" s="492">
        <v>77.14</v>
      </c>
      <c r="H120" s="561">
        <v>75.87</v>
      </c>
      <c r="I120" s="562">
        <v>76.964999999999989</v>
      </c>
      <c r="J120" s="857">
        <v>77.14</v>
      </c>
      <c r="K120" s="478">
        <f t="shared" si="15"/>
        <v>0.17500000000001137</v>
      </c>
      <c r="L120" s="332">
        <f t="shared" si="16"/>
        <v>2.2737608003639497E-3</v>
      </c>
      <c r="M120" s="322">
        <v>4.5999999999999996</v>
      </c>
      <c r="N120" s="322">
        <v>4.5999999999999996</v>
      </c>
    </row>
    <row r="121" spans="1:14" ht="15.75" customHeight="1" x14ac:dyDescent="0.2">
      <c r="A121" s="11" t="s">
        <v>6273</v>
      </c>
      <c r="B121" s="11" t="s">
        <v>6274</v>
      </c>
      <c r="C121" s="590"/>
      <c r="D121" s="596">
        <v>86.589999999999989</v>
      </c>
      <c r="E121" s="20">
        <v>22</v>
      </c>
      <c r="F121" s="20">
        <v>24</v>
      </c>
      <c r="G121" s="494">
        <v>81.252499999999998</v>
      </c>
      <c r="H121" s="561">
        <v>74.7</v>
      </c>
      <c r="I121" s="562">
        <v>81.024999999999991</v>
      </c>
      <c r="J121" s="857">
        <v>81.252499999999998</v>
      </c>
      <c r="K121" s="478">
        <f t="shared" si="15"/>
        <v>0.22750000000000625</v>
      </c>
      <c r="L121" s="332">
        <f t="shared" si="16"/>
        <v>2.8077753779698401E-3</v>
      </c>
      <c r="M121" s="322">
        <v>4.5999999999999996</v>
      </c>
      <c r="N121" s="322">
        <v>4.5999999999999996</v>
      </c>
    </row>
    <row r="122" spans="1:14" s="839" customFormat="1" ht="15.75" customHeight="1" x14ac:dyDescent="0.2">
      <c r="A122" s="801" t="s">
        <v>6275</v>
      </c>
      <c r="B122" s="801" t="s">
        <v>6276</v>
      </c>
      <c r="C122" s="832"/>
      <c r="D122" s="749">
        <v>97.06</v>
      </c>
      <c r="E122" s="586"/>
      <c r="F122" s="586"/>
      <c r="G122" s="494"/>
      <c r="H122" s="561"/>
      <c r="I122" s="562"/>
      <c r="J122" s="857"/>
      <c r="K122" s="845"/>
      <c r="L122" s="838"/>
      <c r="M122" s="847"/>
      <c r="N122" s="847"/>
    </row>
    <row r="123" spans="1:14" ht="15.75" customHeight="1" x14ac:dyDescent="0.2">
      <c r="A123" s="11" t="s">
        <v>6277</v>
      </c>
      <c r="B123" s="11" t="s">
        <v>6278</v>
      </c>
      <c r="C123" s="590"/>
      <c r="D123" s="596">
        <v>106.4525</v>
      </c>
      <c r="E123" s="20">
        <v>24</v>
      </c>
      <c r="F123" s="20">
        <v>28</v>
      </c>
      <c r="G123" s="494">
        <v>99.837499999999991</v>
      </c>
      <c r="H123" s="561">
        <v>84.5</v>
      </c>
      <c r="I123" s="562">
        <v>99.207499999999996</v>
      </c>
      <c r="J123" s="857">
        <v>99.837499999999991</v>
      </c>
      <c r="K123" s="478">
        <f t="shared" si="15"/>
        <v>0.62999999999999545</v>
      </c>
      <c r="L123" s="332">
        <f t="shared" si="16"/>
        <v>6.3503263362144546E-3</v>
      </c>
      <c r="M123" s="322">
        <v>4.5999999999999996</v>
      </c>
      <c r="N123" s="322">
        <v>4.5999999999999996</v>
      </c>
    </row>
    <row r="124" spans="1:14" ht="15.75" customHeight="1" x14ac:dyDescent="0.2">
      <c r="A124" s="11" t="s">
        <v>6279</v>
      </c>
      <c r="B124" s="11" t="s">
        <v>6280</v>
      </c>
      <c r="C124" s="590"/>
      <c r="D124" s="596">
        <v>108.815</v>
      </c>
      <c r="E124" s="20">
        <v>24</v>
      </c>
      <c r="F124" s="20">
        <v>30</v>
      </c>
      <c r="G124" s="492">
        <v>100.45</v>
      </c>
      <c r="H124" s="561">
        <v>85.08</v>
      </c>
      <c r="I124" s="562">
        <v>99.785000000000011</v>
      </c>
      <c r="J124" s="857">
        <v>100.45</v>
      </c>
      <c r="K124" s="478">
        <f t="shared" si="15"/>
        <v>0.66499999999999204</v>
      </c>
      <c r="L124" s="332">
        <f t="shared" si="16"/>
        <v>6.6643283058575135E-3</v>
      </c>
      <c r="M124" s="322">
        <v>4.5999999999999996</v>
      </c>
      <c r="N124" s="322">
        <v>4.5999999999999996</v>
      </c>
    </row>
    <row r="125" spans="1:14" ht="15.75" customHeight="1" x14ac:dyDescent="0.2">
      <c r="A125" s="11" t="s">
        <v>6281</v>
      </c>
      <c r="B125" s="11" t="s">
        <v>6282</v>
      </c>
      <c r="C125" s="590"/>
      <c r="D125" s="596">
        <v>109.42750000000001</v>
      </c>
      <c r="E125" s="20">
        <v>24</v>
      </c>
      <c r="F125" s="20">
        <v>36</v>
      </c>
      <c r="G125" s="492">
        <v>102.795</v>
      </c>
      <c r="H125" s="561">
        <v>88.4</v>
      </c>
      <c r="I125" s="562">
        <v>102.095</v>
      </c>
      <c r="J125" s="857">
        <v>102.795</v>
      </c>
      <c r="K125" s="478">
        <f t="shared" si="15"/>
        <v>0.70000000000000284</v>
      </c>
      <c r="L125" s="332">
        <f t="shared" si="16"/>
        <v>6.8563592732259447E-3</v>
      </c>
      <c r="M125" s="322">
        <v>4.5999999999999996</v>
      </c>
      <c r="N125" s="322">
        <v>4.5999999999999996</v>
      </c>
    </row>
    <row r="126" spans="1:14" s="41" customFormat="1" ht="15.75" customHeight="1" x14ac:dyDescent="0.2">
      <c r="A126" s="25" t="s">
        <v>6283</v>
      </c>
      <c r="B126" s="25" t="s">
        <v>6284</v>
      </c>
      <c r="C126" s="636"/>
      <c r="D126" s="637">
        <v>115.31</v>
      </c>
      <c r="E126" s="110"/>
      <c r="F126" s="110"/>
      <c r="G126" s="492"/>
      <c r="H126" s="561"/>
      <c r="I126" s="562"/>
      <c r="J126" s="857"/>
      <c r="K126" s="501"/>
      <c r="L126" s="502"/>
      <c r="M126" s="702"/>
      <c r="N126" s="702"/>
    </row>
    <row r="127" spans="1:14" s="839" customFormat="1" ht="15.75" customHeight="1" x14ac:dyDescent="0.2">
      <c r="A127" s="801" t="s">
        <v>6285</v>
      </c>
      <c r="B127" s="801" t="s">
        <v>6286</v>
      </c>
      <c r="C127" s="832"/>
      <c r="D127" s="749">
        <v>110</v>
      </c>
      <c r="E127" s="586"/>
      <c r="F127" s="586"/>
      <c r="G127" s="492"/>
      <c r="H127" s="561"/>
      <c r="I127" s="562"/>
      <c r="J127" s="857"/>
      <c r="K127" s="845"/>
      <c r="L127" s="838"/>
      <c r="M127" s="847"/>
      <c r="N127" s="847"/>
    </row>
    <row r="128" spans="1:14" ht="15.75" customHeight="1" x14ac:dyDescent="0.2">
      <c r="A128" s="11" t="s">
        <v>6287</v>
      </c>
      <c r="B128" s="11" t="s">
        <v>6288</v>
      </c>
      <c r="C128" s="590"/>
      <c r="D128" s="596">
        <v>107.13499999999999</v>
      </c>
      <c r="E128" s="20">
        <v>27.5</v>
      </c>
      <c r="F128" s="20">
        <v>27.5</v>
      </c>
      <c r="G128" s="492">
        <v>100.52</v>
      </c>
      <c r="H128" s="561">
        <v>85.990000000000009</v>
      </c>
      <c r="I128" s="562">
        <v>99.855000000000004</v>
      </c>
      <c r="J128" s="857">
        <v>100.52</v>
      </c>
      <c r="K128" s="478">
        <f t="shared" si="15"/>
        <v>0.66499999999999204</v>
      </c>
      <c r="L128" s="332">
        <f t="shared" si="16"/>
        <v>6.6596565019277154E-3</v>
      </c>
      <c r="M128" s="322">
        <v>4.5999999999999996</v>
      </c>
      <c r="N128" s="322">
        <v>4.5999999999999996</v>
      </c>
    </row>
    <row r="129" spans="1:14" ht="15.75" customHeight="1" x14ac:dyDescent="0.2">
      <c r="A129" s="11" t="s">
        <v>6289</v>
      </c>
      <c r="B129" s="11" t="s">
        <v>6290</v>
      </c>
      <c r="C129" s="590"/>
      <c r="D129" s="596">
        <v>111.7025</v>
      </c>
      <c r="E129" s="20">
        <v>27.5</v>
      </c>
      <c r="F129" s="20">
        <v>39.5</v>
      </c>
      <c r="G129" s="492">
        <v>105.07</v>
      </c>
      <c r="H129" s="561">
        <v>92.92</v>
      </c>
      <c r="I129" s="562">
        <v>104.35250000000001</v>
      </c>
      <c r="J129" s="857">
        <v>105.07</v>
      </c>
      <c r="K129" s="478">
        <f t="shared" si="15"/>
        <v>0.71749999999998693</v>
      </c>
      <c r="L129" s="332">
        <f t="shared" si="16"/>
        <v>6.875733691094961E-3</v>
      </c>
      <c r="M129" s="322">
        <v>4.5999999999999996</v>
      </c>
      <c r="N129" s="322">
        <v>6.65</v>
      </c>
    </row>
    <row r="130" spans="1:14" ht="15.75" customHeight="1" x14ac:dyDescent="0.2">
      <c r="A130" s="11" t="s">
        <v>6291</v>
      </c>
      <c r="B130" s="11" t="s">
        <v>6292</v>
      </c>
      <c r="C130" s="590"/>
      <c r="D130" s="596">
        <v>128.12</v>
      </c>
      <c r="E130" s="20">
        <v>30</v>
      </c>
      <c r="F130" s="20">
        <v>40</v>
      </c>
      <c r="G130" s="492">
        <v>106.575</v>
      </c>
      <c r="H130" s="561">
        <v>95.7</v>
      </c>
      <c r="I130" s="562">
        <v>105.83999999999999</v>
      </c>
      <c r="J130" s="857">
        <v>106.575</v>
      </c>
      <c r="K130" s="478">
        <f t="shared" si="15"/>
        <v>0.73500000000001364</v>
      </c>
      <c r="L130" s="332">
        <f t="shared" si="16"/>
        <v>6.9444444444445742E-3</v>
      </c>
      <c r="M130" s="322">
        <v>4.5999999999999996</v>
      </c>
      <c r="N130" s="322">
        <v>6.65</v>
      </c>
    </row>
    <row r="131" spans="1:14" s="48" customFormat="1" ht="15.75" customHeight="1" x14ac:dyDescent="0.2">
      <c r="A131" s="11" t="s">
        <v>6293</v>
      </c>
      <c r="B131" s="11" t="s">
        <v>6294</v>
      </c>
      <c r="C131" s="590"/>
      <c r="D131" s="596">
        <v>147.45500000000001</v>
      </c>
      <c r="E131" s="20">
        <v>31</v>
      </c>
      <c r="F131" s="20">
        <v>47</v>
      </c>
      <c r="G131" s="492">
        <v>138.0575</v>
      </c>
      <c r="H131" s="561"/>
      <c r="I131" s="562">
        <v>136.88499999999999</v>
      </c>
      <c r="J131" s="857">
        <v>138.0575</v>
      </c>
      <c r="K131" s="478">
        <f t="shared" si="15"/>
        <v>1.1725000000000136</v>
      </c>
      <c r="L131" s="332">
        <f t="shared" si="16"/>
        <v>8.5655842495526435E-3</v>
      </c>
      <c r="M131" s="322">
        <v>4.5999999999999996</v>
      </c>
      <c r="N131" s="322">
        <v>6.65</v>
      </c>
    </row>
    <row r="132" spans="1:14" s="839" customFormat="1" ht="15.75" customHeight="1" x14ac:dyDescent="0.2">
      <c r="A132" s="801" t="s">
        <v>6295</v>
      </c>
      <c r="B132" s="801" t="s">
        <v>6296</v>
      </c>
      <c r="C132" s="832"/>
      <c r="D132" s="749">
        <v>126.46</v>
      </c>
      <c r="E132" s="586"/>
      <c r="F132" s="586"/>
      <c r="G132" s="492">
        <v>110</v>
      </c>
      <c r="H132" s="561"/>
      <c r="I132" s="562"/>
      <c r="J132" s="857"/>
      <c r="K132" s="845"/>
      <c r="L132" s="838"/>
      <c r="M132" s="847"/>
      <c r="N132" s="847"/>
    </row>
    <row r="133" spans="1:14" s="839" customFormat="1" ht="15.75" customHeight="1" x14ac:dyDescent="0.2">
      <c r="A133" s="40" t="s">
        <v>6297</v>
      </c>
      <c r="B133" s="40" t="s">
        <v>6298</v>
      </c>
      <c r="C133" s="832"/>
      <c r="D133" s="749">
        <v>165</v>
      </c>
      <c r="E133" s="586"/>
      <c r="F133" s="586"/>
      <c r="G133" s="492"/>
      <c r="H133" s="561"/>
      <c r="I133" s="562"/>
      <c r="J133" s="857"/>
      <c r="K133" s="845"/>
      <c r="L133" s="838"/>
      <c r="M133" s="847"/>
      <c r="N133" s="847"/>
    </row>
    <row r="134" spans="1:14" ht="15.75" customHeight="1" x14ac:dyDescent="0.2">
      <c r="A134" s="11" t="s">
        <v>6299</v>
      </c>
      <c r="B134" s="11" t="s">
        <v>6300</v>
      </c>
      <c r="C134" s="590"/>
      <c r="D134" s="596">
        <v>131.69</v>
      </c>
      <c r="E134" s="20">
        <v>36</v>
      </c>
      <c r="F134" s="20">
        <v>36</v>
      </c>
      <c r="G134" s="492">
        <v>109.375</v>
      </c>
      <c r="H134" s="561">
        <v>97.660000000000011</v>
      </c>
      <c r="I134" s="562">
        <v>108.53500000000001</v>
      </c>
      <c r="J134" s="857">
        <v>109.375</v>
      </c>
      <c r="K134" s="478">
        <f t="shared" si="15"/>
        <v>0.8399999999999892</v>
      </c>
      <c r="L134" s="332">
        <f t="shared" si="16"/>
        <v>7.739438890680325E-3</v>
      </c>
      <c r="M134" s="322">
        <v>4.5999999999999996</v>
      </c>
      <c r="N134" s="322">
        <v>4.5999999999999996</v>
      </c>
    </row>
    <row r="135" spans="1:14" ht="15.75" customHeight="1" x14ac:dyDescent="0.2">
      <c r="A135" s="11" t="s">
        <v>6301</v>
      </c>
      <c r="B135" s="11" t="s">
        <v>6302</v>
      </c>
      <c r="C135" s="590"/>
      <c r="D135" s="596">
        <v>166.76</v>
      </c>
      <c r="E135" s="20">
        <v>36</v>
      </c>
      <c r="F135" s="20">
        <v>44</v>
      </c>
      <c r="G135" s="494">
        <v>133.7525</v>
      </c>
      <c r="H135" s="561">
        <v>116.45</v>
      </c>
      <c r="I135" s="562">
        <v>137.8125</v>
      </c>
      <c r="J135" s="857">
        <v>133.7525</v>
      </c>
      <c r="K135" s="478">
        <f t="shared" si="15"/>
        <v>-4.0600000000000023</v>
      </c>
      <c r="L135" s="332">
        <f t="shared" si="16"/>
        <v>-2.9460317460317478E-2</v>
      </c>
      <c r="M135" s="322">
        <v>4.5999999999999996</v>
      </c>
      <c r="N135" s="322">
        <v>6.65</v>
      </c>
    </row>
    <row r="136" spans="1:14" ht="15.75" customHeight="1" x14ac:dyDescent="0.2">
      <c r="A136" s="11" t="s">
        <v>6303</v>
      </c>
      <c r="B136" s="11" t="s">
        <v>6304</v>
      </c>
      <c r="C136" s="590"/>
      <c r="D136" s="596">
        <v>167.7</v>
      </c>
      <c r="E136" s="20">
        <v>36</v>
      </c>
      <c r="F136" s="20">
        <v>48</v>
      </c>
      <c r="G136" s="494">
        <v>139.58000000000001</v>
      </c>
      <c r="H136" s="561">
        <v>119.49000000000001</v>
      </c>
      <c r="I136" s="562">
        <v>138.35500000000002</v>
      </c>
      <c r="J136" s="857">
        <v>139.58000000000001</v>
      </c>
      <c r="K136" s="478">
        <f t="shared" si="15"/>
        <v>1.2249999999999943</v>
      </c>
      <c r="L136" s="332">
        <f t="shared" si="16"/>
        <v>8.8540349101947462E-3</v>
      </c>
      <c r="M136" s="322">
        <v>4.5999999999999996</v>
      </c>
      <c r="N136" s="322">
        <v>6.65</v>
      </c>
    </row>
    <row r="137" spans="1:14" s="48" customFormat="1" ht="15.75" customHeight="1" x14ac:dyDescent="0.2">
      <c r="A137" s="29" t="s">
        <v>6305</v>
      </c>
      <c r="B137" s="11" t="s">
        <v>6306</v>
      </c>
      <c r="C137" s="590"/>
      <c r="D137" s="596">
        <v>150.9725</v>
      </c>
      <c r="E137" s="20">
        <v>36</v>
      </c>
      <c r="F137" s="20">
        <v>53</v>
      </c>
      <c r="G137" s="494">
        <v>141.67999999999998</v>
      </c>
      <c r="H137" s="561">
        <v>122.92</v>
      </c>
      <c r="I137" s="562">
        <v>140.4375</v>
      </c>
      <c r="J137" s="857">
        <v>141.67999999999998</v>
      </c>
      <c r="K137" s="478">
        <f t="shared" si="15"/>
        <v>1.2424999999999784</v>
      </c>
      <c r="L137" s="332">
        <f t="shared" si="16"/>
        <v>8.8473520249219648E-3</v>
      </c>
      <c r="M137" s="322">
        <v>4.5999999999999996</v>
      </c>
      <c r="N137" s="322">
        <v>6.65</v>
      </c>
    </row>
    <row r="138" spans="1:14" s="48" customFormat="1" ht="15.75" customHeight="1" x14ac:dyDescent="0.2">
      <c r="A138" s="29" t="s">
        <v>6307</v>
      </c>
      <c r="B138" s="11" t="s">
        <v>6308</v>
      </c>
      <c r="C138" s="590"/>
      <c r="D138" s="596">
        <v>150.9725</v>
      </c>
      <c r="E138" s="20">
        <v>36</v>
      </c>
      <c r="F138" s="20">
        <v>55</v>
      </c>
      <c r="G138" s="494">
        <v>141.67999999999998</v>
      </c>
      <c r="H138" s="561">
        <v>123.59</v>
      </c>
      <c r="I138" s="562">
        <v>140.4375</v>
      </c>
      <c r="J138" s="857">
        <v>141.67999999999998</v>
      </c>
      <c r="K138" s="478">
        <f t="shared" si="15"/>
        <v>1.2424999999999784</v>
      </c>
      <c r="L138" s="332">
        <f t="shared" si="16"/>
        <v>8.8473520249219648E-3</v>
      </c>
      <c r="M138" s="322">
        <v>4.5999999999999996</v>
      </c>
      <c r="N138" s="322">
        <v>6.65</v>
      </c>
    </row>
    <row r="139" spans="1:14" s="48" customFormat="1" ht="15.75" customHeight="1" x14ac:dyDescent="0.2">
      <c r="A139" s="40" t="s">
        <v>6309</v>
      </c>
      <c r="B139" s="40" t="s">
        <v>6310</v>
      </c>
      <c r="C139" s="590"/>
      <c r="D139" s="598">
        <v>225</v>
      </c>
      <c r="E139" s="20"/>
      <c r="F139" s="20"/>
      <c r="G139" s="494"/>
      <c r="H139" s="561"/>
      <c r="I139" s="562"/>
      <c r="J139" s="857"/>
      <c r="K139" s="478"/>
      <c r="L139" s="332"/>
      <c r="M139" s="322"/>
      <c r="N139" s="322"/>
    </row>
    <row r="140" spans="1:14" ht="15.75" customHeight="1" x14ac:dyDescent="0.2">
      <c r="A140" s="11" t="s">
        <v>6311</v>
      </c>
      <c r="B140" s="11" t="s">
        <v>6312</v>
      </c>
      <c r="C140" s="590"/>
      <c r="D140" s="596">
        <v>234.30749999999998</v>
      </c>
      <c r="E140" s="20">
        <v>36</v>
      </c>
      <c r="F140" s="20">
        <v>72</v>
      </c>
      <c r="G140" s="494">
        <v>218.54</v>
      </c>
      <c r="H140" s="561">
        <v>182.2</v>
      </c>
      <c r="I140" s="562">
        <v>216.755</v>
      </c>
      <c r="J140" s="857">
        <v>218.54</v>
      </c>
      <c r="K140" s="478">
        <f t="shared" si="15"/>
        <v>1.7849999999999966</v>
      </c>
      <c r="L140" s="332">
        <f t="shared" si="16"/>
        <v>8.2351041498465848E-3</v>
      </c>
      <c r="M140" s="322">
        <v>4.5999999999999996</v>
      </c>
      <c r="N140" s="322">
        <v>6.65</v>
      </c>
    </row>
    <row r="141" spans="1:14" ht="15.75" customHeight="1" x14ac:dyDescent="0.2">
      <c r="A141" s="29" t="s">
        <v>6313</v>
      </c>
      <c r="B141" s="29" t="s">
        <v>6314</v>
      </c>
      <c r="C141" s="590"/>
      <c r="D141" s="596">
        <v>152.63499999999999</v>
      </c>
      <c r="E141" s="20">
        <v>38</v>
      </c>
      <c r="F141" s="20">
        <v>50</v>
      </c>
      <c r="G141" s="494">
        <v>143.20249999999999</v>
      </c>
      <c r="H141" s="561">
        <v>121.61</v>
      </c>
      <c r="I141" s="562">
        <v>141.9425</v>
      </c>
      <c r="J141" s="857">
        <v>143.20249999999999</v>
      </c>
      <c r="K141" s="478">
        <f t="shared" si="15"/>
        <v>1.2599999999999909</v>
      </c>
      <c r="L141" s="332">
        <f t="shared" si="16"/>
        <v>8.8768339292318432E-3</v>
      </c>
      <c r="M141" s="322">
        <v>6.65</v>
      </c>
      <c r="N141" s="322">
        <v>6.65</v>
      </c>
    </row>
    <row r="142" spans="1:14" ht="15.75" customHeight="1" x14ac:dyDescent="0.2">
      <c r="A142" s="11" t="s">
        <v>6315</v>
      </c>
      <c r="B142" s="11" t="s">
        <v>6316</v>
      </c>
      <c r="C142" s="590"/>
      <c r="D142" s="596">
        <v>148.13750000000002</v>
      </c>
      <c r="E142" s="20">
        <v>39</v>
      </c>
      <c r="F142" s="20">
        <v>39</v>
      </c>
      <c r="G142" s="494">
        <v>138.70500000000001</v>
      </c>
      <c r="H142" s="561">
        <v>115.82000000000001</v>
      </c>
      <c r="I142" s="562">
        <v>137.51499999999999</v>
      </c>
      <c r="J142" s="857">
        <v>138.70500000000001</v>
      </c>
      <c r="K142" s="478">
        <f t="shared" si="15"/>
        <v>1.1900000000000261</v>
      </c>
      <c r="L142" s="332">
        <f t="shared" si="16"/>
        <v>8.6536014252992493E-3</v>
      </c>
      <c r="M142" s="322">
        <v>6.65</v>
      </c>
      <c r="N142" s="322">
        <v>4.5999999999999996</v>
      </c>
    </row>
    <row r="143" spans="1:14" ht="15.75" customHeight="1" x14ac:dyDescent="0.2">
      <c r="A143" s="11" t="s">
        <v>6317</v>
      </c>
      <c r="B143" s="11" t="s">
        <v>6318</v>
      </c>
      <c r="C143" s="590"/>
      <c r="D143" s="596">
        <v>154.94500000000002</v>
      </c>
      <c r="E143" s="20">
        <v>39</v>
      </c>
      <c r="F143" s="20">
        <v>55</v>
      </c>
      <c r="G143" s="494">
        <v>145.51250000000002</v>
      </c>
      <c r="H143" s="561">
        <v>127.23</v>
      </c>
      <c r="I143" s="562">
        <v>144.20000000000002</v>
      </c>
      <c r="J143" s="857">
        <v>145.51250000000002</v>
      </c>
      <c r="K143" s="478">
        <f t="shared" si="15"/>
        <v>1.3125</v>
      </c>
      <c r="L143" s="332">
        <f t="shared" si="16"/>
        <v>9.101941747572815E-3</v>
      </c>
      <c r="M143" s="322">
        <v>6.65</v>
      </c>
      <c r="N143" s="322">
        <v>6.65</v>
      </c>
    </row>
    <row r="144" spans="1:14" ht="15.75" customHeight="1" x14ac:dyDescent="0.2">
      <c r="A144" s="11" t="s">
        <v>6319</v>
      </c>
      <c r="B144" s="11" t="s">
        <v>6320</v>
      </c>
      <c r="C144" s="590"/>
      <c r="D144" s="596">
        <v>148.41750000000002</v>
      </c>
      <c r="E144" s="20">
        <v>40</v>
      </c>
      <c r="F144" s="20">
        <v>40</v>
      </c>
      <c r="G144" s="494">
        <v>138.98500000000001</v>
      </c>
      <c r="H144" s="561">
        <v>117.11</v>
      </c>
      <c r="I144" s="562">
        <v>137.2525</v>
      </c>
      <c r="J144" s="857">
        <v>138.98500000000001</v>
      </c>
      <c r="K144" s="478">
        <f t="shared" si="15"/>
        <v>1.7325000000000159</v>
      </c>
      <c r="L144" s="332">
        <f t="shared" si="16"/>
        <v>1.2622720897615824E-2</v>
      </c>
      <c r="M144" s="322">
        <v>6.65</v>
      </c>
      <c r="N144" s="322">
        <v>6.65</v>
      </c>
    </row>
    <row r="145" spans="1:14" s="48" customFormat="1" ht="15.75" customHeight="1" x14ac:dyDescent="0.2">
      <c r="A145" s="11" t="s">
        <v>6321</v>
      </c>
      <c r="B145" s="11" t="s">
        <v>6322</v>
      </c>
      <c r="C145" s="590"/>
      <c r="D145" s="596">
        <v>180.43</v>
      </c>
      <c r="E145" s="20">
        <v>40</v>
      </c>
      <c r="F145" s="20">
        <v>60</v>
      </c>
      <c r="G145" s="494">
        <v>149.73000000000002</v>
      </c>
      <c r="H145" s="561">
        <v>117.11</v>
      </c>
      <c r="I145" s="562">
        <v>137.2525</v>
      </c>
      <c r="J145" s="857">
        <v>149.73000000000002</v>
      </c>
      <c r="K145" s="478">
        <f t="shared" si="15"/>
        <v>12.47750000000002</v>
      </c>
      <c r="L145" s="332">
        <f t="shared" si="16"/>
        <v>9.0909090909091064E-2</v>
      </c>
      <c r="M145" s="322">
        <v>6.65</v>
      </c>
      <c r="N145" s="322">
        <v>6.65</v>
      </c>
    </row>
    <row r="146" spans="1:14" ht="15.75" customHeight="1" x14ac:dyDescent="0.2">
      <c r="A146" s="11" t="s">
        <v>6323</v>
      </c>
      <c r="B146" s="11" t="s">
        <v>6324</v>
      </c>
      <c r="C146" s="590"/>
      <c r="D146" s="596">
        <v>230.405</v>
      </c>
      <c r="E146" s="20">
        <v>41.25</v>
      </c>
      <c r="F146" s="20">
        <v>61.25</v>
      </c>
      <c r="G146" s="492">
        <v>216.29999999999998</v>
      </c>
      <c r="H146" s="488">
        <v>179.92999999999998</v>
      </c>
      <c r="I146" s="489">
        <v>212.45000000000002</v>
      </c>
      <c r="J146" s="857">
        <v>216.29999999999998</v>
      </c>
      <c r="K146" s="478">
        <f t="shared" si="15"/>
        <v>3.8499999999999659</v>
      </c>
      <c r="L146" s="332">
        <f t="shared" si="16"/>
        <v>1.8121911037891108E-2</v>
      </c>
      <c r="M146" s="322">
        <v>6.65</v>
      </c>
      <c r="N146" s="322">
        <v>6.65</v>
      </c>
    </row>
    <row r="147" spans="1:14" ht="15.75" customHeight="1" x14ac:dyDescent="0.2">
      <c r="A147" s="11" t="s">
        <v>6325</v>
      </c>
      <c r="B147" s="11" t="s">
        <v>6326</v>
      </c>
      <c r="C147" s="590"/>
      <c r="D147" s="596">
        <v>150.6225</v>
      </c>
      <c r="E147" s="20">
        <v>41.5</v>
      </c>
      <c r="F147" s="20">
        <v>42.5</v>
      </c>
      <c r="G147" s="494">
        <v>141.19</v>
      </c>
      <c r="H147" s="488">
        <v>120.28</v>
      </c>
      <c r="I147" s="489">
        <v>139.94749999999999</v>
      </c>
      <c r="J147" s="857">
        <v>141.19</v>
      </c>
      <c r="K147" s="478">
        <f t="shared" si="15"/>
        <v>1.2425000000000068</v>
      </c>
      <c r="L147" s="332">
        <f t="shared" si="16"/>
        <v>8.8783293735151172E-3</v>
      </c>
      <c r="M147" s="322">
        <v>6.65</v>
      </c>
      <c r="N147" s="322">
        <v>6.65</v>
      </c>
    </row>
    <row r="148" spans="1:14" ht="15.75" customHeight="1" x14ac:dyDescent="0.2">
      <c r="A148" s="11" t="s">
        <v>6327</v>
      </c>
      <c r="B148" s="11" t="s">
        <v>6328</v>
      </c>
      <c r="C148" s="590"/>
      <c r="D148" s="596">
        <v>229.89750000000001</v>
      </c>
      <c r="E148" s="20">
        <v>41.5</v>
      </c>
      <c r="F148" s="20">
        <v>61.5</v>
      </c>
      <c r="G148" s="494">
        <v>216.29999999999998</v>
      </c>
      <c r="H148" s="488">
        <v>184.78</v>
      </c>
      <c r="I148" s="489">
        <v>212.45000000000002</v>
      </c>
      <c r="J148" s="857">
        <v>216.29999999999998</v>
      </c>
      <c r="K148" s="478">
        <f t="shared" si="15"/>
        <v>3.8499999999999659</v>
      </c>
      <c r="L148" s="332">
        <f t="shared" si="16"/>
        <v>1.8121911037891108E-2</v>
      </c>
      <c r="M148" s="322">
        <v>6.65</v>
      </c>
      <c r="N148" s="322">
        <v>6.65</v>
      </c>
    </row>
    <row r="149" spans="1:14" ht="15.75" customHeight="1" x14ac:dyDescent="0.2">
      <c r="A149" s="11" t="s">
        <v>6329</v>
      </c>
      <c r="B149" s="11" t="s">
        <v>6330</v>
      </c>
      <c r="C149" s="590"/>
      <c r="D149" s="596">
        <v>153.89499999999998</v>
      </c>
      <c r="E149" s="20">
        <v>42</v>
      </c>
      <c r="F149" s="20">
        <v>50</v>
      </c>
      <c r="G149" s="492">
        <v>145.6875</v>
      </c>
      <c r="H149" s="488">
        <v>125.55000000000001</v>
      </c>
      <c r="I149" s="489">
        <v>143.13250000000002</v>
      </c>
      <c r="J149" s="857">
        <v>145.6875</v>
      </c>
      <c r="K149" s="478">
        <f t="shared" si="15"/>
        <v>2.5549999999999784</v>
      </c>
      <c r="L149" s="332">
        <f t="shared" si="16"/>
        <v>1.7850592982026989E-2</v>
      </c>
      <c r="M149" s="322">
        <v>6.65</v>
      </c>
      <c r="N149" s="322">
        <v>6.65</v>
      </c>
    </row>
    <row r="150" spans="1:14" ht="15.75" customHeight="1" x14ac:dyDescent="0.2">
      <c r="A150" s="11" t="s">
        <v>6331</v>
      </c>
      <c r="B150" s="11" t="s">
        <v>6332</v>
      </c>
      <c r="C150" s="590"/>
      <c r="D150" s="596">
        <v>155.10249999999999</v>
      </c>
      <c r="E150" s="20">
        <v>42</v>
      </c>
      <c r="F150" s="20">
        <v>52</v>
      </c>
      <c r="G150" s="492">
        <v>145.6875</v>
      </c>
      <c r="H150" s="488">
        <v>127.44000000000001</v>
      </c>
      <c r="I150" s="489">
        <v>144.34</v>
      </c>
      <c r="J150" s="857">
        <v>145.6875</v>
      </c>
      <c r="K150" s="478">
        <f t="shared" si="15"/>
        <v>1.3474999999999966</v>
      </c>
      <c r="L150" s="332">
        <f t="shared" si="16"/>
        <v>9.3355965082443995E-3</v>
      </c>
      <c r="M150" s="322">
        <v>6.65</v>
      </c>
      <c r="N150" s="322">
        <v>6.65</v>
      </c>
    </row>
    <row r="151" spans="1:14" ht="15.75" customHeight="1" x14ac:dyDescent="0.2">
      <c r="A151" s="40" t="s">
        <v>6333</v>
      </c>
      <c r="B151" s="40" t="s">
        <v>6334</v>
      </c>
      <c r="C151" s="590"/>
      <c r="D151" s="598">
        <v>200</v>
      </c>
      <c r="E151" s="20"/>
      <c r="F151" s="20"/>
      <c r="G151" s="492"/>
      <c r="H151" s="488"/>
      <c r="I151" s="489"/>
      <c r="J151" s="857"/>
      <c r="K151" s="478"/>
      <c r="L151" s="332"/>
      <c r="M151" s="322"/>
      <c r="N151" s="322"/>
    </row>
    <row r="152" spans="1:14" ht="15.75" customHeight="1" x14ac:dyDescent="0.2">
      <c r="A152" s="11" t="s">
        <v>6335</v>
      </c>
      <c r="B152" s="11" t="s">
        <v>6336</v>
      </c>
      <c r="C152" s="590"/>
      <c r="D152" s="596">
        <v>234.95499999999998</v>
      </c>
      <c r="E152" s="20">
        <v>46</v>
      </c>
      <c r="F152" s="20">
        <v>62</v>
      </c>
      <c r="G152" s="492">
        <v>217.38499999999999</v>
      </c>
      <c r="H152" s="488">
        <v>184.78</v>
      </c>
      <c r="I152" s="489">
        <v>217.38499999999999</v>
      </c>
      <c r="J152" s="857">
        <v>217.38499999999999</v>
      </c>
      <c r="K152" s="478">
        <f t="shared" si="15"/>
        <v>0</v>
      </c>
      <c r="L152" s="332">
        <f t="shared" si="16"/>
        <v>0</v>
      </c>
      <c r="M152" s="322">
        <v>6.65</v>
      </c>
      <c r="N152" s="322">
        <v>6.65</v>
      </c>
    </row>
    <row r="153" spans="1:14" ht="15.75" customHeight="1" x14ac:dyDescent="0.2">
      <c r="A153" s="11" t="s">
        <v>6337</v>
      </c>
      <c r="B153" s="11" t="s">
        <v>6338</v>
      </c>
      <c r="C153" s="590"/>
      <c r="D153" s="596">
        <v>155.10249999999999</v>
      </c>
      <c r="E153" s="20">
        <v>47</v>
      </c>
      <c r="F153" s="20">
        <v>47</v>
      </c>
      <c r="G153" s="492">
        <v>145.6525</v>
      </c>
      <c r="H153" s="488">
        <v>128.13999999999999</v>
      </c>
      <c r="I153" s="489">
        <v>144.34</v>
      </c>
      <c r="J153" s="857">
        <v>145.6525</v>
      </c>
      <c r="K153" s="478">
        <f t="shared" si="15"/>
        <v>1.3125</v>
      </c>
      <c r="L153" s="332">
        <f t="shared" si="16"/>
        <v>9.0931134820562559E-3</v>
      </c>
      <c r="M153" s="322">
        <v>6.65</v>
      </c>
      <c r="N153" s="322">
        <v>6.65</v>
      </c>
    </row>
    <row r="154" spans="1:14" ht="15.75" customHeight="1" x14ac:dyDescent="0.2">
      <c r="A154" s="11" t="s">
        <v>6339</v>
      </c>
      <c r="B154" s="11" t="s">
        <v>6340</v>
      </c>
      <c r="C154" s="590"/>
      <c r="D154" s="596">
        <v>233.64249999999998</v>
      </c>
      <c r="E154" s="20">
        <v>47</v>
      </c>
      <c r="F154" s="20">
        <v>57</v>
      </c>
      <c r="G154" s="492">
        <v>217.875</v>
      </c>
      <c r="H154" s="488">
        <v>182.69</v>
      </c>
      <c r="I154" s="489">
        <v>210.245</v>
      </c>
      <c r="J154" s="857">
        <v>217.875</v>
      </c>
      <c r="K154" s="478">
        <f t="shared" si="15"/>
        <v>7.6299999999999955</v>
      </c>
      <c r="L154" s="332">
        <f t="shared" si="16"/>
        <v>3.629099384051937E-2</v>
      </c>
      <c r="M154" s="322">
        <v>6.65</v>
      </c>
      <c r="N154" s="322">
        <v>6.65</v>
      </c>
    </row>
    <row r="155" spans="1:14" ht="15.75" customHeight="1" x14ac:dyDescent="0.2">
      <c r="A155" s="11" t="s">
        <v>6341</v>
      </c>
      <c r="B155" s="11" t="s">
        <v>6342</v>
      </c>
      <c r="C155" s="590"/>
      <c r="D155" s="596">
        <v>237.94749999999999</v>
      </c>
      <c r="E155" s="20">
        <v>47</v>
      </c>
      <c r="F155" s="20">
        <v>68</v>
      </c>
      <c r="G155" s="492">
        <v>222.19749999999999</v>
      </c>
      <c r="H155" s="488">
        <v>190.51999999999998</v>
      </c>
      <c r="I155" s="489">
        <v>220.3075</v>
      </c>
      <c r="J155" s="857">
        <v>222.19749999999999</v>
      </c>
      <c r="K155" s="478">
        <f t="shared" si="15"/>
        <v>1.8899999999999864</v>
      </c>
      <c r="L155" s="332">
        <f t="shared" si="16"/>
        <v>8.5789181031058238E-3</v>
      </c>
      <c r="M155" s="322">
        <v>6.65</v>
      </c>
      <c r="N155" s="322">
        <v>6.65</v>
      </c>
    </row>
    <row r="156" spans="1:14" ht="15.75" customHeight="1" x14ac:dyDescent="0.2">
      <c r="A156" s="11" t="s">
        <v>6343</v>
      </c>
      <c r="B156" s="11" t="s">
        <v>6344</v>
      </c>
      <c r="C156" s="590"/>
      <c r="D156" s="596">
        <v>237.96499999999997</v>
      </c>
      <c r="E156" s="20">
        <v>47</v>
      </c>
      <c r="F156" s="20">
        <v>69</v>
      </c>
      <c r="G156" s="492">
        <v>222.19749999999999</v>
      </c>
      <c r="H156" s="488">
        <v>190.89999999999998</v>
      </c>
      <c r="I156" s="489">
        <v>220.3075</v>
      </c>
      <c r="J156" s="857">
        <v>222.19749999999999</v>
      </c>
      <c r="K156" s="478">
        <f t="shared" si="15"/>
        <v>1.8899999999999864</v>
      </c>
      <c r="L156" s="332">
        <f t="shared" si="16"/>
        <v>8.5789181031058238E-3</v>
      </c>
      <c r="M156" s="322">
        <v>6.65</v>
      </c>
      <c r="N156" s="322">
        <v>6.65</v>
      </c>
    </row>
    <row r="157" spans="1:14" ht="15.75" customHeight="1" x14ac:dyDescent="0.2">
      <c r="A157" s="11" t="s">
        <v>6345</v>
      </c>
      <c r="B157" s="11" t="s">
        <v>6346</v>
      </c>
      <c r="C157" s="590"/>
      <c r="D157" s="596">
        <v>175.98</v>
      </c>
      <c r="E157" s="20">
        <v>48</v>
      </c>
      <c r="F157" s="20">
        <v>48</v>
      </c>
      <c r="G157" s="494">
        <v>146.73749999999998</v>
      </c>
      <c r="H157" s="488">
        <v>129.54</v>
      </c>
      <c r="I157" s="489">
        <v>145.42499999999998</v>
      </c>
      <c r="J157" s="857">
        <v>146.73749999999998</v>
      </c>
      <c r="K157" s="478">
        <f t="shared" si="15"/>
        <v>1.3125</v>
      </c>
      <c r="L157" s="332">
        <f t="shared" si="16"/>
        <v>9.0252707581227453E-3</v>
      </c>
      <c r="M157" s="322">
        <v>6.65</v>
      </c>
      <c r="N157" s="322">
        <v>6.65</v>
      </c>
    </row>
    <row r="158" spans="1:14" ht="15.75" customHeight="1" x14ac:dyDescent="0.2">
      <c r="A158" s="11" t="s">
        <v>6347</v>
      </c>
      <c r="B158" s="11" t="s">
        <v>6348</v>
      </c>
      <c r="C158" s="590"/>
      <c r="D158" s="596">
        <v>230.80749999999998</v>
      </c>
      <c r="E158" s="20">
        <v>48</v>
      </c>
      <c r="F158" s="20">
        <v>54</v>
      </c>
      <c r="G158" s="494">
        <v>215.04</v>
      </c>
      <c r="H158" s="488">
        <v>180.79999999999998</v>
      </c>
      <c r="I158" s="489">
        <v>213.3775</v>
      </c>
      <c r="J158" s="857">
        <v>215.04</v>
      </c>
      <c r="K158" s="478">
        <f t="shared" si="15"/>
        <v>1.6624999999999943</v>
      </c>
      <c r="L158" s="332">
        <f t="shared" si="16"/>
        <v>7.7913556958910581E-3</v>
      </c>
      <c r="M158" s="322">
        <v>6.65</v>
      </c>
      <c r="N158" s="322">
        <v>6.65</v>
      </c>
    </row>
    <row r="159" spans="1:14" ht="15.75" customHeight="1" x14ac:dyDescent="0.2">
      <c r="A159" s="11" t="s">
        <v>6349</v>
      </c>
      <c r="B159" s="11" t="s">
        <v>6350</v>
      </c>
      <c r="C159" s="590"/>
      <c r="D159" s="596">
        <v>257.89999999999998</v>
      </c>
      <c r="E159" s="20">
        <v>48</v>
      </c>
      <c r="F159" s="20">
        <v>55</v>
      </c>
      <c r="G159" s="494">
        <v>215.04</v>
      </c>
      <c r="H159" s="488">
        <v>181.20999999999998</v>
      </c>
      <c r="I159" s="489">
        <v>213.3775</v>
      </c>
      <c r="J159" s="857">
        <v>215.04</v>
      </c>
      <c r="K159" s="478">
        <f t="shared" si="15"/>
        <v>1.6624999999999943</v>
      </c>
      <c r="L159" s="332">
        <f t="shared" si="16"/>
        <v>7.7913556958910581E-3</v>
      </c>
      <c r="M159" s="322">
        <v>6.65</v>
      </c>
      <c r="N159" s="322">
        <v>6.65</v>
      </c>
    </row>
    <row r="160" spans="1:14" ht="15.75" customHeight="1" x14ac:dyDescent="0.2">
      <c r="A160" s="40" t="s">
        <v>6351</v>
      </c>
      <c r="B160" s="40" t="s">
        <v>6352</v>
      </c>
      <c r="C160" s="590"/>
      <c r="D160" s="596">
        <v>257.89999999999998</v>
      </c>
      <c r="E160" s="20"/>
      <c r="F160" s="20"/>
      <c r="G160" s="494"/>
      <c r="H160" s="488"/>
      <c r="I160" s="489"/>
      <c r="J160" s="857"/>
      <c r="K160" s="478"/>
      <c r="L160" s="332"/>
      <c r="M160" s="322"/>
      <c r="N160" s="322"/>
    </row>
    <row r="161" spans="1:14" ht="15.75" customHeight="1" x14ac:dyDescent="0.2">
      <c r="A161" s="11" t="s">
        <v>6353</v>
      </c>
      <c r="B161" s="11" t="s">
        <v>6354</v>
      </c>
      <c r="C161" s="590"/>
      <c r="D161" s="596">
        <v>265.04000000000002</v>
      </c>
      <c r="E161" s="20">
        <v>48</v>
      </c>
      <c r="F161" s="20">
        <v>60</v>
      </c>
      <c r="G161" s="494">
        <v>220.3775</v>
      </c>
      <c r="H161" s="488">
        <v>184.95</v>
      </c>
      <c r="I161" s="489">
        <v>218.57500000000002</v>
      </c>
      <c r="J161" s="857">
        <v>220.3775</v>
      </c>
      <c r="K161" s="478">
        <f t="shared" si="15"/>
        <v>1.8024999999999807</v>
      </c>
      <c r="L161" s="332">
        <f t="shared" si="16"/>
        <v>8.2465972778221694E-3</v>
      </c>
      <c r="M161" s="322">
        <v>6.65</v>
      </c>
      <c r="N161" s="322">
        <v>6.65</v>
      </c>
    </row>
    <row r="162" spans="1:14" ht="15.75" customHeight="1" x14ac:dyDescent="0.2">
      <c r="A162" s="11" t="s">
        <v>6355</v>
      </c>
      <c r="B162" s="11" t="s">
        <v>6356</v>
      </c>
      <c r="C162" s="590"/>
      <c r="D162" s="596">
        <v>236.14499999999998</v>
      </c>
      <c r="E162" s="20">
        <v>48</v>
      </c>
      <c r="F162" s="20">
        <v>62</v>
      </c>
      <c r="G162" s="494">
        <v>220.3775</v>
      </c>
      <c r="H162" s="488">
        <v>201.80124999999998</v>
      </c>
      <c r="I162" s="489">
        <v>218.57500000000002</v>
      </c>
      <c r="J162" s="857">
        <v>220.3775</v>
      </c>
      <c r="K162" s="478">
        <f t="shared" si="15"/>
        <v>1.8024999999999807</v>
      </c>
      <c r="L162" s="332">
        <f t="shared" si="16"/>
        <v>8.2465972778221694E-3</v>
      </c>
      <c r="M162" s="322">
        <v>6.65</v>
      </c>
      <c r="N162" s="322">
        <v>6.65</v>
      </c>
    </row>
    <row r="163" spans="1:14" ht="15.75" customHeight="1" x14ac:dyDescent="0.2">
      <c r="A163" s="11" t="s">
        <v>6357</v>
      </c>
      <c r="B163" s="29" t="s">
        <v>6358</v>
      </c>
      <c r="C163" s="590"/>
      <c r="D163" s="596">
        <v>240.85249999999999</v>
      </c>
      <c r="E163" s="20">
        <v>48</v>
      </c>
      <c r="F163" s="20">
        <v>72</v>
      </c>
      <c r="G163" s="494">
        <v>224.96250000000003</v>
      </c>
      <c r="H163" s="488">
        <v>209.43890625000003</v>
      </c>
      <c r="I163" s="489">
        <v>223.19500000000002</v>
      </c>
      <c r="J163" s="857">
        <v>224.96250000000003</v>
      </c>
      <c r="K163" s="478">
        <f t="shared" si="15"/>
        <v>1.7675000000000125</v>
      </c>
      <c r="L163" s="332">
        <f t="shared" si="16"/>
        <v>7.9190842088757013E-3</v>
      </c>
      <c r="M163" s="322">
        <v>6.65</v>
      </c>
      <c r="N163" s="322">
        <v>6.65</v>
      </c>
    </row>
    <row r="164" spans="1:14" ht="15.75" customHeight="1" x14ac:dyDescent="0.2">
      <c r="A164" s="11" t="s">
        <v>6359</v>
      </c>
      <c r="B164" s="29" t="s">
        <v>6360</v>
      </c>
      <c r="C164" s="590"/>
      <c r="D164" s="596">
        <v>242.2525</v>
      </c>
      <c r="E164" s="20">
        <v>49</v>
      </c>
      <c r="F164" s="20">
        <v>72</v>
      </c>
      <c r="G164" s="494">
        <v>226.53749999999997</v>
      </c>
      <c r="H164" s="488">
        <v>273.66000000000003</v>
      </c>
      <c r="I164" s="489">
        <v>224.56</v>
      </c>
      <c r="J164" s="857">
        <v>226.53749999999997</v>
      </c>
      <c r="K164" s="478">
        <f t="shared" si="15"/>
        <v>1.9774999999999636</v>
      </c>
      <c r="L164" s="332">
        <f t="shared" si="16"/>
        <v>8.8061097256856239E-3</v>
      </c>
      <c r="M164" s="322">
        <v>6.65</v>
      </c>
      <c r="N164" s="322">
        <v>6.65</v>
      </c>
    </row>
    <row r="165" spans="1:14" ht="15.75" customHeight="1" x14ac:dyDescent="0.2">
      <c r="A165" s="11" t="s">
        <v>6361</v>
      </c>
      <c r="B165" s="11" t="s">
        <v>6362</v>
      </c>
      <c r="C165" s="590"/>
      <c r="D165" s="596">
        <v>236.18</v>
      </c>
      <c r="E165" s="20">
        <v>50</v>
      </c>
      <c r="F165" s="20">
        <v>60</v>
      </c>
      <c r="G165" s="494">
        <v>220.41249999999999</v>
      </c>
      <c r="H165" s="488">
        <v>201.03890625000003</v>
      </c>
      <c r="I165" s="489">
        <v>218.61</v>
      </c>
      <c r="J165" s="857">
        <v>220.41249999999999</v>
      </c>
      <c r="K165" s="478">
        <f t="shared" si="15"/>
        <v>1.8024999999999807</v>
      </c>
      <c r="L165" s="332">
        <f t="shared" si="16"/>
        <v>8.2452769772653617E-3</v>
      </c>
      <c r="M165" s="322">
        <v>6.65</v>
      </c>
      <c r="N165" s="322">
        <v>6.65</v>
      </c>
    </row>
    <row r="166" spans="1:14" ht="15.75" customHeight="1" x14ac:dyDescent="0.2">
      <c r="A166" s="11" t="s">
        <v>6363</v>
      </c>
      <c r="B166" s="11" t="s">
        <v>6364</v>
      </c>
      <c r="C166" s="590"/>
      <c r="D166" s="596">
        <v>313.9325</v>
      </c>
      <c r="E166" s="20">
        <v>52</v>
      </c>
      <c r="F166" s="20">
        <v>72</v>
      </c>
      <c r="G166" s="494">
        <v>291.90000000000003</v>
      </c>
      <c r="H166" s="488">
        <v>276.48140624999996</v>
      </c>
      <c r="I166" s="489">
        <v>289.1875</v>
      </c>
      <c r="J166" s="857">
        <v>291.90000000000003</v>
      </c>
      <c r="K166" s="478">
        <f t="shared" si="15"/>
        <v>2.7125000000000341</v>
      </c>
      <c r="L166" s="332">
        <f t="shared" si="16"/>
        <v>9.3797276853253824E-3</v>
      </c>
      <c r="M166" s="322">
        <v>6.65</v>
      </c>
      <c r="N166" s="322">
        <v>6.65</v>
      </c>
    </row>
    <row r="167" spans="1:14" s="839" customFormat="1" ht="15.75" customHeight="1" x14ac:dyDescent="0.2">
      <c r="A167" s="801" t="s">
        <v>6365</v>
      </c>
      <c r="B167" s="801" t="s">
        <v>6366</v>
      </c>
      <c r="C167" s="832"/>
      <c r="D167" s="749">
        <v>313</v>
      </c>
      <c r="E167" s="586"/>
      <c r="F167" s="586"/>
      <c r="G167" s="492"/>
      <c r="H167" s="488"/>
      <c r="I167" s="489"/>
      <c r="J167" s="857"/>
      <c r="K167" s="845"/>
      <c r="L167" s="838"/>
      <c r="M167" s="847"/>
      <c r="N167" s="847"/>
    </row>
    <row r="168" spans="1:14" ht="15.75" customHeight="1" x14ac:dyDescent="0.2">
      <c r="A168" s="29" t="s">
        <v>6367</v>
      </c>
      <c r="B168" s="29" t="s">
        <v>6368</v>
      </c>
      <c r="C168" s="590"/>
      <c r="D168" s="596">
        <v>313.91499999999996</v>
      </c>
      <c r="E168" s="20">
        <v>54</v>
      </c>
      <c r="F168" s="20">
        <v>72</v>
      </c>
      <c r="G168" s="492">
        <v>291.90000000000003</v>
      </c>
      <c r="H168" s="488">
        <v>279.78890625000003</v>
      </c>
      <c r="I168" s="489">
        <v>289.1875</v>
      </c>
      <c r="J168" s="857">
        <v>291.90000000000003</v>
      </c>
      <c r="K168" s="478">
        <f t="shared" si="15"/>
        <v>2.7125000000000341</v>
      </c>
      <c r="L168" s="332">
        <f t="shared" si="16"/>
        <v>9.3797276853253824E-3</v>
      </c>
      <c r="M168" s="322">
        <v>6.65</v>
      </c>
      <c r="N168" s="322">
        <v>6.65</v>
      </c>
    </row>
    <row r="169" spans="1:14" ht="15.75" customHeight="1" x14ac:dyDescent="0.2">
      <c r="A169" s="29" t="s">
        <v>6369</v>
      </c>
      <c r="B169" s="29" t="s">
        <v>6370</v>
      </c>
      <c r="C169" s="590"/>
      <c r="D169" s="596">
        <v>316.12</v>
      </c>
      <c r="E169" s="20">
        <v>54</v>
      </c>
      <c r="F169" s="20">
        <v>76</v>
      </c>
      <c r="G169" s="494">
        <v>294.08999999999997</v>
      </c>
      <c r="H169" s="488">
        <v>283.26</v>
      </c>
      <c r="I169" s="489">
        <v>291.33999999999997</v>
      </c>
      <c r="J169" s="857">
        <v>294</v>
      </c>
      <c r="K169" s="478">
        <f t="shared" si="15"/>
        <v>2.660000000000025</v>
      </c>
      <c r="L169" s="332">
        <f t="shared" si="16"/>
        <v>9.130225852955396E-3</v>
      </c>
      <c r="M169" s="322">
        <v>6.65</v>
      </c>
      <c r="N169" s="322">
        <v>6.65</v>
      </c>
    </row>
    <row r="170" spans="1:14" s="839" customFormat="1" ht="15.75" customHeight="1" x14ac:dyDescent="0.2">
      <c r="A170" s="842" t="s">
        <v>6371</v>
      </c>
      <c r="B170" s="842" t="s">
        <v>6372</v>
      </c>
      <c r="C170" s="832"/>
      <c r="D170" s="749">
        <v>325</v>
      </c>
      <c r="E170" s="586"/>
      <c r="F170" s="586"/>
      <c r="G170" s="494"/>
      <c r="H170" s="488"/>
      <c r="I170" s="489"/>
      <c r="J170" s="857"/>
      <c r="K170" s="845"/>
      <c r="L170" s="838"/>
      <c r="M170" s="847"/>
      <c r="N170" s="847"/>
    </row>
    <row r="171" spans="1:14" s="839" customFormat="1" ht="15.75" customHeight="1" x14ac:dyDescent="0.2">
      <c r="A171" s="842" t="s">
        <v>6373</v>
      </c>
      <c r="B171" s="842" t="s">
        <v>6374</v>
      </c>
      <c r="C171" s="832"/>
      <c r="D171" s="749">
        <v>350</v>
      </c>
      <c r="E171" s="586"/>
      <c r="F171" s="586"/>
      <c r="G171" s="494"/>
      <c r="H171" s="488"/>
      <c r="I171" s="489"/>
      <c r="J171" s="857"/>
      <c r="K171" s="845"/>
      <c r="L171" s="838"/>
      <c r="M171" s="847"/>
      <c r="N171" s="847"/>
    </row>
    <row r="172" spans="1:14" ht="15.75" customHeight="1" x14ac:dyDescent="0.2">
      <c r="A172" s="29" t="s">
        <v>6375</v>
      </c>
      <c r="B172" s="29" t="s">
        <v>6376</v>
      </c>
      <c r="C172" s="590"/>
      <c r="D172" s="596">
        <v>351.93</v>
      </c>
      <c r="E172" s="20">
        <v>56</v>
      </c>
      <c r="F172" s="20">
        <v>74</v>
      </c>
      <c r="G172" s="494">
        <v>294.08750000000003</v>
      </c>
      <c r="H172" s="488">
        <v>283.26</v>
      </c>
      <c r="I172" s="489">
        <v>291.33999999999997</v>
      </c>
      <c r="J172" s="857">
        <v>294.08750000000003</v>
      </c>
      <c r="K172" s="478">
        <f t="shared" si="15"/>
        <v>2.7475000000000591</v>
      </c>
      <c r="L172" s="332">
        <f t="shared" si="16"/>
        <v>9.4305622296974641E-3</v>
      </c>
      <c r="M172" s="322">
        <v>6.65</v>
      </c>
      <c r="N172" s="322">
        <v>6.65</v>
      </c>
    </row>
    <row r="173" spans="1:14" ht="15.75" customHeight="1" x14ac:dyDescent="0.2">
      <c r="A173" s="11" t="s">
        <v>6377</v>
      </c>
      <c r="B173" s="373" t="s">
        <v>6378</v>
      </c>
      <c r="C173" s="590"/>
      <c r="D173" s="596">
        <v>242.06</v>
      </c>
      <c r="E173" s="20">
        <v>60</v>
      </c>
      <c r="F173" s="20">
        <v>60</v>
      </c>
      <c r="G173" s="494">
        <v>226.27500000000003</v>
      </c>
      <c r="H173" s="488">
        <v>228.14750000000001</v>
      </c>
      <c r="I173" s="489">
        <v>224.36750000000001</v>
      </c>
      <c r="J173" s="857">
        <v>226.27500000000003</v>
      </c>
      <c r="K173" s="478">
        <f t="shared" si="15"/>
        <v>1.9075000000000273</v>
      </c>
      <c r="L173" s="332">
        <f t="shared" si="16"/>
        <v>8.5016769362765421E-3</v>
      </c>
      <c r="M173" s="322">
        <v>6.65</v>
      </c>
      <c r="N173" s="322">
        <v>6.65</v>
      </c>
    </row>
    <row r="174" spans="1:14" ht="15.75" customHeight="1" x14ac:dyDescent="0.2">
      <c r="A174" s="11" t="s">
        <v>6379</v>
      </c>
      <c r="B174" s="373" t="s">
        <v>6380</v>
      </c>
      <c r="C174" s="590"/>
      <c r="D174" s="596">
        <v>317.065</v>
      </c>
      <c r="E174" s="20">
        <v>60</v>
      </c>
      <c r="F174" s="20">
        <v>72</v>
      </c>
      <c r="G174" s="492">
        <v>295.05</v>
      </c>
      <c r="H174" s="488">
        <v>301.91000000000003</v>
      </c>
      <c r="I174" s="489">
        <v>292.25</v>
      </c>
      <c r="J174" s="857">
        <v>295.05</v>
      </c>
      <c r="K174" s="478">
        <f t="shared" si="15"/>
        <v>2.8000000000000114</v>
      </c>
      <c r="L174" s="332">
        <f t="shared" si="16"/>
        <v>9.5808383233533315E-3</v>
      </c>
      <c r="M174" s="322">
        <v>6.65</v>
      </c>
      <c r="N174" s="322">
        <v>6.65</v>
      </c>
    </row>
    <row r="175" spans="1:14" ht="15.75" customHeight="1" x14ac:dyDescent="0.2">
      <c r="A175" s="11" t="s">
        <v>6381</v>
      </c>
      <c r="B175" s="373" t="s">
        <v>6382</v>
      </c>
      <c r="C175" s="590"/>
      <c r="D175" s="596">
        <v>320.19749999999999</v>
      </c>
      <c r="E175" s="20">
        <v>60</v>
      </c>
      <c r="F175" s="20">
        <v>80</v>
      </c>
      <c r="G175" s="492">
        <v>298.11250000000001</v>
      </c>
      <c r="H175" s="488">
        <v>311.13249999999999</v>
      </c>
      <c r="I175" s="489">
        <v>295.3125</v>
      </c>
      <c r="J175" s="857">
        <v>298.11250000000001</v>
      </c>
      <c r="K175" s="478">
        <f>J175-I175</f>
        <v>2.8000000000000114</v>
      </c>
      <c r="L175" s="332">
        <f>K175/I175</f>
        <v>9.4814814814815195E-3</v>
      </c>
      <c r="M175" s="322">
        <v>6.65</v>
      </c>
      <c r="N175" s="322">
        <v>6.65</v>
      </c>
    </row>
    <row r="176" spans="1:14" s="48" customFormat="1" ht="15.75" customHeight="1" x14ac:dyDescent="0.2">
      <c r="A176" s="11" t="s">
        <v>6383</v>
      </c>
      <c r="B176" s="374" t="s">
        <v>6384</v>
      </c>
      <c r="C176" s="590"/>
      <c r="D176" s="596">
        <v>394.64249999999998</v>
      </c>
      <c r="E176" s="20">
        <v>64</v>
      </c>
      <c r="F176" s="20">
        <v>94</v>
      </c>
      <c r="G176" s="492">
        <v>370.3</v>
      </c>
      <c r="H176" s="488"/>
      <c r="I176" s="489">
        <v>302.16000000000003</v>
      </c>
      <c r="J176" s="857">
        <v>370.3</v>
      </c>
      <c r="K176" s="478">
        <f>J176-I176</f>
        <v>68.139999999999986</v>
      </c>
      <c r="L176" s="332">
        <f>K176/I176</f>
        <v>0.22550966375430229</v>
      </c>
      <c r="M176" s="322">
        <v>6.65</v>
      </c>
      <c r="N176" s="322">
        <v>6.65</v>
      </c>
    </row>
    <row r="177" spans="1:14" ht="15.75" customHeight="1" x14ac:dyDescent="0.2">
      <c r="A177" s="11" t="s">
        <v>6385</v>
      </c>
      <c r="B177" s="373" t="s">
        <v>6386</v>
      </c>
      <c r="C177" s="590"/>
      <c r="D177" s="596">
        <v>322.875</v>
      </c>
      <c r="E177" s="20">
        <v>72</v>
      </c>
      <c r="F177" s="20">
        <v>72</v>
      </c>
      <c r="G177" s="492">
        <v>300.82499999999999</v>
      </c>
      <c r="H177" s="488">
        <v>318.60500000000002</v>
      </c>
      <c r="I177" s="489">
        <v>297.84999999999997</v>
      </c>
      <c r="J177" s="857">
        <v>300.82499999999999</v>
      </c>
      <c r="K177" s="478">
        <f t="shared" si="15"/>
        <v>2.9750000000000227</v>
      </c>
      <c r="L177" s="332">
        <f t="shared" si="16"/>
        <v>9.9882491186839787E-3</v>
      </c>
      <c r="M177" s="322">
        <v>6.65</v>
      </c>
      <c r="N177" s="322">
        <v>6.65</v>
      </c>
    </row>
    <row r="178" spans="1:14" s="839" customFormat="1" ht="15.75" customHeight="1" x14ac:dyDescent="0.2">
      <c r="A178" s="801" t="s">
        <v>6387</v>
      </c>
      <c r="B178" s="848" t="s">
        <v>6388</v>
      </c>
      <c r="C178" s="832"/>
      <c r="D178" s="849">
        <v>390</v>
      </c>
      <c r="E178" s="586"/>
      <c r="F178" s="586"/>
      <c r="G178" s="492"/>
      <c r="H178" s="488"/>
      <c r="I178" s="489"/>
      <c r="J178" s="857"/>
      <c r="K178" s="845"/>
      <c r="L178" s="838"/>
      <c r="M178" s="847"/>
      <c r="N178" s="847"/>
    </row>
    <row r="179" spans="1:14" ht="15.75" customHeight="1" x14ac:dyDescent="0.2">
      <c r="A179" s="11"/>
      <c r="B179" s="29"/>
      <c r="C179" s="590"/>
      <c r="D179" s="481"/>
      <c r="E179" s="20"/>
      <c r="F179" s="20"/>
      <c r="G179" s="858"/>
      <c r="H179" s="488"/>
      <c r="I179" s="489"/>
      <c r="J179" s="490"/>
      <c r="K179" s="478"/>
      <c r="L179" s="353"/>
    </row>
    <row r="180" spans="1:14" ht="15.75" customHeight="1" x14ac:dyDescent="0.2">
      <c r="A180" s="11" t="s">
        <v>6389</v>
      </c>
      <c r="B180" s="11" t="s">
        <v>6390</v>
      </c>
      <c r="C180" s="590"/>
      <c r="D180" s="597">
        <v>215</v>
      </c>
      <c r="E180" s="20">
        <v>11</v>
      </c>
      <c r="F180" s="20">
        <v>14</v>
      </c>
      <c r="G180" s="858">
        <v>215</v>
      </c>
      <c r="H180" s="859">
        <v>221.64</v>
      </c>
      <c r="I180" s="860">
        <v>221.64</v>
      </c>
      <c r="J180" s="861">
        <v>215</v>
      </c>
      <c r="K180" s="478">
        <f>J180-I180</f>
        <v>-6.6399999999999864</v>
      </c>
      <c r="L180" s="332">
        <f>K180/I180</f>
        <v>-2.9958491247067256E-2</v>
      </c>
      <c r="M180" s="457">
        <v>4.1500000000000004</v>
      </c>
      <c r="N180" s="457">
        <v>4.1500000000000004</v>
      </c>
    </row>
    <row r="181" spans="1:14" ht="15.75" customHeight="1" x14ac:dyDescent="0.2">
      <c r="A181" s="11" t="s">
        <v>6391</v>
      </c>
      <c r="B181" s="11" t="s">
        <v>6392</v>
      </c>
      <c r="C181" s="590"/>
      <c r="D181" s="597">
        <v>221.64</v>
      </c>
      <c r="E181" s="20">
        <v>16</v>
      </c>
      <c r="F181" s="20">
        <v>20</v>
      </c>
      <c r="G181" s="858">
        <v>221.64</v>
      </c>
      <c r="H181" s="859">
        <v>221.64</v>
      </c>
      <c r="I181" s="860">
        <v>221.64</v>
      </c>
      <c r="J181" s="861">
        <v>221.64</v>
      </c>
      <c r="K181" s="478">
        <f t="shared" ref="K181:K212" si="17">J181-I181</f>
        <v>0</v>
      </c>
      <c r="L181" s="332">
        <f t="shared" ref="L181:L212" si="18">K181/I181</f>
        <v>0</v>
      </c>
      <c r="M181" s="457">
        <v>4.1500000000000004</v>
      </c>
      <c r="N181" s="457">
        <v>4.5999999999999996</v>
      </c>
    </row>
    <row r="182" spans="1:14" ht="15.75" customHeight="1" x14ac:dyDescent="0.2">
      <c r="A182" s="11" t="s">
        <v>6393</v>
      </c>
      <c r="B182" s="11" t="s">
        <v>6394</v>
      </c>
      <c r="C182" s="590"/>
      <c r="D182" s="596">
        <v>250</v>
      </c>
      <c r="E182" s="20">
        <v>18</v>
      </c>
      <c r="F182" s="20">
        <v>22</v>
      </c>
      <c r="G182" s="856">
        <v>250</v>
      </c>
      <c r="H182" s="859">
        <v>221.64</v>
      </c>
      <c r="I182" s="860">
        <v>221.64</v>
      </c>
      <c r="J182" s="861">
        <v>250</v>
      </c>
      <c r="K182" s="478">
        <f>J182-I182</f>
        <v>28.360000000000014</v>
      </c>
      <c r="L182" s="332">
        <f>K182/I182</f>
        <v>0.12795524273596831</v>
      </c>
      <c r="M182" s="457">
        <v>4.1500000000000004</v>
      </c>
      <c r="N182" s="457">
        <v>4.5999999999999996</v>
      </c>
    </row>
    <row r="183" spans="1:14" ht="15.75" customHeight="1" x14ac:dyDescent="0.2">
      <c r="A183" s="11" t="s">
        <v>6395</v>
      </c>
      <c r="B183" s="11" t="s">
        <v>6396</v>
      </c>
      <c r="C183" s="590"/>
      <c r="D183" s="596">
        <v>260</v>
      </c>
      <c r="E183" s="20">
        <v>18.5</v>
      </c>
      <c r="F183" s="20">
        <v>24</v>
      </c>
      <c r="G183" s="856">
        <v>260</v>
      </c>
      <c r="H183" s="859">
        <v>221.64</v>
      </c>
      <c r="I183" s="562">
        <v>221.64</v>
      </c>
      <c r="J183" s="861">
        <v>260</v>
      </c>
      <c r="K183" s="478">
        <f t="shared" si="17"/>
        <v>38.360000000000014</v>
      </c>
      <c r="L183" s="332">
        <f t="shared" si="18"/>
        <v>0.17307345244540703</v>
      </c>
      <c r="M183" s="457">
        <v>4.1500000000000004</v>
      </c>
      <c r="N183" s="457">
        <v>4.5999999999999996</v>
      </c>
    </row>
    <row r="184" spans="1:14" ht="15.75" customHeight="1" x14ac:dyDescent="0.2">
      <c r="A184" s="11" t="s">
        <v>6397</v>
      </c>
      <c r="B184" s="11" t="s">
        <v>6398</v>
      </c>
      <c r="C184" s="590"/>
      <c r="D184" s="596">
        <v>288.12</v>
      </c>
      <c r="E184" s="20">
        <v>20</v>
      </c>
      <c r="F184" s="20">
        <v>24</v>
      </c>
      <c r="G184" s="856">
        <v>288.12</v>
      </c>
      <c r="H184" s="859">
        <v>288.12</v>
      </c>
      <c r="I184" s="860">
        <v>288.12</v>
      </c>
      <c r="J184" s="861">
        <v>288.12</v>
      </c>
      <c r="K184" s="478">
        <f t="shared" si="17"/>
        <v>0</v>
      </c>
      <c r="L184" s="332">
        <f t="shared" si="18"/>
        <v>0</v>
      </c>
      <c r="M184" s="457">
        <v>4.5999999999999996</v>
      </c>
      <c r="N184" s="457">
        <v>4.5999999999999996</v>
      </c>
    </row>
    <row r="185" spans="1:14" ht="15.75" customHeight="1" x14ac:dyDescent="0.2">
      <c r="A185" s="11"/>
      <c r="B185" s="11"/>
      <c r="C185" s="590"/>
      <c r="D185" s="530"/>
      <c r="E185" s="20"/>
      <c r="F185" s="20"/>
      <c r="G185" s="856"/>
      <c r="H185" s="859"/>
      <c r="I185" s="860"/>
      <c r="J185" s="861"/>
      <c r="K185" s="478"/>
      <c r="L185" s="332"/>
      <c r="M185" s="457"/>
      <c r="N185" s="457"/>
    </row>
    <row r="186" spans="1:14" s="839" customFormat="1" ht="15.75" customHeight="1" x14ac:dyDescent="0.2">
      <c r="A186" s="801" t="s">
        <v>6399</v>
      </c>
      <c r="B186" s="801" t="s">
        <v>6400</v>
      </c>
      <c r="C186" s="832"/>
      <c r="D186" s="843">
        <v>119.28</v>
      </c>
      <c r="E186" s="586"/>
      <c r="F186" s="586"/>
      <c r="G186" s="856"/>
      <c r="H186" s="859"/>
      <c r="I186" s="860"/>
      <c r="J186" s="861"/>
      <c r="K186" s="845"/>
      <c r="L186" s="838"/>
      <c r="M186" s="850"/>
      <c r="N186" s="850"/>
    </row>
    <row r="187" spans="1:14" s="839" customFormat="1" ht="15.75" customHeight="1" x14ac:dyDescent="0.2">
      <c r="A187" s="801" t="s">
        <v>6401</v>
      </c>
      <c r="B187" s="801" t="s">
        <v>6402</v>
      </c>
      <c r="C187" s="832"/>
      <c r="D187" s="843">
        <v>120</v>
      </c>
      <c r="E187" s="586"/>
      <c r="F187" s="586"/>
      <c r="G187" s="856"/>
      <c r="H187" s="859"/>
      <c r="I187" s="860"/>
      <c r="J187" s="861"/>
      <c r="K187" s="845"/>
      <c r="L187" s="838"/>
      <c r="M187" s="850"/>
      <c r="N187" s="850"/>
    </row>
    <row r="188" spans="1:14" s="839" customFormat="1" ht="15.75" customHeight="1" x14ac:dyDescent="0.2">
      <c r="A188" s="801" t="s">
        <v>6403</v>
      </c>
      <c r="B188" s="801" t="s">
        <v>6404</v>
      </c>
      <c r="C188" s="832"/>
      <c r="D188" s="843">
        <v>121</v>
      </c>
      <c r="E188" s="586"/>
      <c r="F188" s="586"/>
      <c r="G188" s="856"/>
      <c r="H188" s="859"/>
      <c r="I188" s="860"/>
      <c r="J188" s="861"/>
      <c r="K188" s="845"/>
      <c r="L188" s="838"/>
      <c r="M188" s="850"/>
      <c r="N188" s="850"/>
    </row>
    <row r="189" spans="1:14" s="839" customFormat="1" ht="15.75" customHeight="1" x14ac:dyDescent="0.2">
      <c r="A189" s="801" t="s">
        <v>6405</v>
      </c>
      <c r="B189" s="801" t="s">
        <v>6406</v>
      </c>
      <c r="C189" s="832"/>
      <c r="D189" s="843">
        <v>121</v>
      </c>
      <c r="E189" s="586"/>
      <c r="F189" s="586"/>
      <c r="G189" s="856"/>
      <c r="H189" s="859"/>
      <c r="I189" s="860"/>
      <c r="J189" s="861"/>
      <c r="K189" s="845"/>
      <c r="L189" s="838"/>
      <c r="M189" s="850"/>
      <c r="N189" s="850"/>
    </row>
    <row r="190" spans="1:14" s="839" customFormat="1" ht="15.75" customHeight="1" x14ac:dyDescent="0.2">
      <c r="A190" s="801" t="s">
        <v>6407</v>
      </c>
      <c r="B190" s="801" t="s">
        <v>6408</v>
      </c>
      <c r="C190" s="832"/>
      <c r="D190" s="843">
        <v>121.1</v>
      </c>
      <c r="E190" s="586"/>
      <c r="F190" s="586"/>
      <c r="G190" s="856"/>
      <c r="H190" s="859"/>
      <c r="I190" s="860"/>
      <c r="J190" s="861"/>
      <c r="K190" s="845"/>
      <c r="L190" s="838"/>
      <c r="M190" s="850"/>
      <c r="N190" s="850"/>
    </row>
    <row r="191" spans="1:14" ht="15.75" customHeight="1" x14ac:dyDescent="0.2">
      <c r="A191" s="11" t="s">
        <v>6409</v>
      </c>
      <c r="B191" s="11" t="s">
        <v>6410</v>
      </c>
      <c r="C191" s="590"/>
      <c r="D191" s="596">
        <v>114.19</v>
      </c>
      <c r="E191" s="20"/>
      <c r="F191" s="20"/>
      <c r="G191" s="856">
        <v>105.4375</v>
      </c>
      <c r="H191" s="859">
        <v>100</v>
      </c>
      <c r="I191" s="860">
        <v>75</v>
      </c>
      <c r="J191" s="861">
        <v>105.4375</v>
      </c>
      <c r="K191" s="478">
        <f t="shared" si="17"/>
        <v>30.4375</v>
      </c>
      <c r="L191" s="332">
        <f t="shared" si="18"/>
        <v>0.40583333333333332</v>
      </c>
      <c r="M191" s="457">
        <v>4.1500000000000004</v>
      </c>
      <c r="N191" s="457">
        <v>4.1500000000000004</v>
      </c>
    </row>
    <row r="192" spans="1:14" s="839" customFormat="1" ht="15.75" customHeight="1" x14ac:dyDescent="0.2">
      <c r="A192" s="801" t="s">
        <v>6411</v>
      </c>
      <c r="B192" s="801" t="s">
        <v>6412</v>
      </c>
      <c r="C192" s="832"/>
      <c r="D192" s="749">
        <v>144.19999999999999</v>
      </c>
      <c r="E192" s="586"/>
      <c r="F192" s="586"/>
      <c r="G192" s="856"/>
      <c r="H192" s="859"/>
      <c r="I192" s="860"/>
      <c r="J192" s="861"/>
      <c r="K192" s="845"/>
      <c r="L192" s="838"/>
      <c r="M192" s="850"/>
      <c r="N192" s="850"/>
    </row>
    <row r="193" spans="1:14" s="839" customFormat="1" ht="15.75" customHeight="1" x14ac:dyDescent="0.2">
      <c r="A193" s="801" t="s">
        <v>6413</v>
      </c>
      <c r="B193" s="801" t="s">
        <v>6414</v>
      </c>
      <c r="C193" s="832"/>
      <c r="D193" s="749">
        <v>130</v>
      </c>
      <c r="E193" s="586"/>
      <c r="F193" s="586"/>
      <c r="G193" s="856"/>
      <c r="H193" s="859"/>
      <c r="I193" s="860"/>
      <c r="J193" s="861"/>
      <c r="K193" s="845"/>
      <c r="L193" s="838"/>
      <c r="M193" s="850"/>
      <c r="N193" s="850"/>
    </row>
    <row r="194" spans="1:14" s="839" customFormat="1" ht="15.75" customHeight="1" x14ac:dyDescent="0.2">
      <c r="A194" s="801" t="s">
        <v>6415</v>
      </c>
      <c r="B194" s="801" t="s">
        <v>6416</v>
      </c>
      <c r="C194" s="832"/>
      <c r="D194" s="749">
        <v>130.1</v>
      </c>
      <c r="E194" s="586"/>
      <c r="F194" s="586"/>
      <c r="G194" s="856"/>
      <c r="H194" s="859"/>
      <c r="I194" s="860"/>
      <c r="J194" s="861"/>
      <c r="K194" s="845"/>
      <c r="L194" s="838"/>
      <c r="M194" s="850"/>
      <c r="N194" s="850"/>
    </row>
    <row r="195" spans="1:14" s="839" customFormat="1" ht="15.75" customHeight="1" x14ac:dyDescent="0.2">
      <c r="A195" s="801" t="s">
        <v>6417</v>
      </c>
      <c r="B195" s="801" t="s">
        <v>6418</v>
      </c>
      <c r="C195" s="832"/>
      <c r="D195" s="749">
        <v>125</v>
      </c>
      <c r="E195" s="586"/>
      <c r="F195" s="586"/>
      <c r="G195" s="856"/>
      <c r="H195" s="859"/>
      <c r="I195" s="860"/>
      <c r="J195" s="861"/>
      <c r="K195" s="845"/>
      <c r="L195" s="838"/>
      <c r="M195" s="850"/>
      <c r="N195" s="850"/>
    </row>
    <row r="196" spans="1:14" s="839" customFormat="1" ht="15.75" customHeight="1" x14ac:dyDescent="0.2">
      <c r="A196" s="801" t="s">
        <v>6419</v>
      </c>
      <c r="B196" s="801" t="s">
        <v>6420</v>
      </c>
      <c r="C196" s="832"/>
      <c r="D196" s="749">
        <v>125</v>
      </c>
      <c r="E196" s="586"/>
      <c r="F196" s="586"/>
      <c r="G196" s="856"/>
      <c r="H196" s="859"/>
      <c r="I196" s="860"/>
      <c r="J196" s="861"/>
      <c r="K196" s="845"/>
      <c r="L196" s="838"/>
      <c r="M196" s="850"/>
      <c r="N196" s="850"/>
    </row>
    <row r="197" spans="1:14" s="839" customFormat="1" ht="15.75" customHeight="1" x14ac:dyDescent="0.2">
      <c r="A197" s="801" t="s">
        <v>6421</v>
      </c>
      <c r="B197" s="801" t="s">
        <v>6422</v>
      </c>
      <c r="C197" s="832"/>
      <c r="D197" s="749">
        <v>125</v>
      </c>
      <c r="E197" s="586"/>
      <c r="F197" s="586"/>
      <c r="G197" s="856"/>
      <c r="H197" s="859"/>
      <c r="I197" s="860"/>
      <c r="J197" s="861"/>
      <c r="K197" s="845"/>
      <c r="L197" s="838"/>
      <c r="M197" s="850"/>
      <c r="N197" s="850"/>
    </row>
    <row r="198" spans="1:14" s="839" customFormat="1" ht="15.75" customHeight="1" x14ac:dyDescent="0.2">
      <c r="A198" s="40" t="s">
        <v>6423</v>
      </c>
      <c r="B198" s="40" t="s">
        <v>6424</v>
      </c>
      <c r="C198" s="629"/>
      <c r="D198" s="598">
        <v>125</v>
      </c>
      <c r="E198" s="586"/>
      <c r="F198" s="586"/>
      <c r="G198" s="856"/>
      <c r="H198" s="859"/>
      <c r="I198" s="860"/>
      <c r="J198" s="861"/>
      <c r="K198" s="845"/>
      <c r="L198" s="838"/>
      <c r="M198" s="850"/>
      <c r="N198" s="850"/>
    </row>
    <row r="199" spans="1:14" s="839" customFormat="1" ht="15.75" customHeight="1" x14ac:dyDescent="0.2">
      <c r="A199" s="801" t="s">
        <v>6425</v>
      </c>
      <c r="B199" s="801" t="s">
        <v>6426</v>
      </c>
      <c r="C199" s="832"/>
      <c r="D199" s="749">
        <v>125</v>
      </c>
      <c r="E199" s="586"/>
      <c r="F199" s="586"/>
      <c r="G199" s="856"/>
      <c r="H199" s="859"/>
      <c r="I199" s="860"/>
      <c r="J199" s="861"/>
      <c r="K199" s="845"/>
      <c r="L199" s="838"/>
      <c r="M199" s="850"/>
      <c r="N199" s="850"/>
    </row>
    <row r="200" spans="1:14" s="48" customFormat="1" ht="15.75" customHeight="1" x14ac:dyDescent="0.2">
      <c r="A200" s="11" t="s">
        <v>6427</v>
      </c>
      <c r="B200" s="11" t="s">
        <v>6428</v>
      </c>
      <c r="C200" s="590"/>
      <c r="D200" s="596">
        <v>126.35</v>
      </c>
      <c r="E200" s="20">
        <v>34</v>
      </c>
      <c r="F200" s="20">
        <v>20</v>
      </c>
      <c r="G200" s="856">
        <v>108.58749999999999</v>
      </c>
      <c r="H200" s="859">
        <v>93.86</v>
      </c>
      <c r="I200" s="860">
        <v>105.86</v>
      </c>
      <c r="J200" s="861">
        <v>108.58749999999999</v>
      </c>
      <c r="K200" s="478">
        <f t="shared" si="17"/>
        <v>2.727499999999992</v>
      </c>
      <c r="L200" s="332">
        <f t="shared" si="18"/>
        <v>2.576516153410157E-2</v>
      </c>
      <c r="M200" s="457">
        <v>4.1500000000000004</v>
      </c>
      <c r="N200" s="457">
        <v>4.5999999999999996</v>
      </c>
    </row>
    <row r="201" spans="1:14" s="839" customFormat="1" ht="15.75" customHeight="1" x14ac:dyDescent="0.2">
      <c r="A201" s="801" t="s">
        <v>6429</v>
      </c>
      <c r="B201" s="801" t="s">
        <v>6430</v>
      </c>
      <c r="C201" s="832"/>
      <c r="D201" s="749">
        <v>157</v>
      </c>
      <c r="E201" s="586"/>
      <c r="F201" s="586"/>
      <c r="G201" s="856"/>
      <c r="H201" s="859"/>
      <c r="I201" s="860"/>
      <c r="J201" s="861"/>
      <c r="K201" s="845"/>
      <c r="L201" s="838"/>
      <c r="M201" s="850"/>
      <c r="N201" s="850"/>
    </row>
    <row r="202" spans="1:14" s="48" customFormat="1" ht="15.75" customHeight="1" x14ac:dyDescent="0.2">
      <c r="A202" s="11" t="s">
        <v>6431</v>
      </c>
      <c r="B202" s="11" t="s">
        <v>6432</v>
      </c>
      <c r="C202" s="590"/>
      <c r="D202" s="596">
        <v>119.46</v>
      </c>
      <c r="E202" s="20">
        <v>18</v>
      </c>
      <c r="F202" s="20">
        <v>22</v>
      </c>
      <c r="G202" s="856">
        <v>110.60000000000001</v>
      </c>
      <c r="H202" s="859"/>
      <c r="I202" s="860">
        <v>107</v>
      </c>
      <c r="J202" s="861">
        <v>110.60000000000001</v>
      </c>
      <c r="K202" s="478">
        <f t="shared" si="17"/>
        <v>3.6000000000000085</v>
      </c>
      <c r="L202" s="332">
        <f t="shared" si="18"/>
        <v>3.3644859813084189E-2</v>
      </c>
      <c r="M202" s="457">
        <v>4.5999999999999996</v>
      </c>
      <c r="N202" s="457">
        <v>4.5999999999999996</v>
      </c>
    </row>
    <row r="203" spans="1:14" s="839" customFormat="1" ht="15.75" customHeight="1" x14ac:dyDescent="0.2">
      <c r="A203" s="801" t="s">
        <v>6433</v>
      </c>
      <c r="B203" s="801" t="s">
        <v>6434</v>
      </c>
      <c r="C203" s="832"/>
      <c r="D203" s="749">
        <v>120</v>
      </c>
      <c r="E203" s="586"/>
      <c r="F203" s="586"/>
      <c r="G203" s="856"/>
      <c r="H203" s="859"/>
      <c r="I203" s="860"/>
      <c r="J203" s="861"/>
      <c r="K203" s="845"/>
      <c r="L203" s="838"/>
      <c r="M203" s="850"/>
      <c r="N203" s="850"/>
    </row>
    <row r="204" spans="1:14" s="839" customFormat="1" ht="15.75" customHeight="1" x14ac:dyDescent="0.2">
      <c r="A204" s="40" t="s">
        <v>6435</v>
      </c>
      <c r="B204" s="40" t="s">
        <v>6436</v>
      </c>
      <c r="C204" s="629"/>
      <c r="D204" s="598">
        <v>125</v>
      </c>
      <c r="E204" s="586"/>
      <c r="F204" s="586"/>
      <c r="G204" s="856"/>
      <c r="H204" s="859"/>
      <c r="I204" s="860"/>
      <c r="J204" s="861"/>
      <c r="K204" s="845"/>
      <c r="L204" s="838"/>
      <c r="M204" s="850"/>
      <c r="N204" s="850"/>
    </row>
    <row r="205" spans="1:14" s="48" customFormat="1" ht="15.75" customHeight="1" x14ac:dyDescent="0.2">
      <c r="A205" s="11" t="s">
        <v>6437</v>
      </c>
      <c r="B205" s="11" t="s">
        <v>6438</v>
      </c>
      <c r="C205" s="590"/>
      <c r="D205" s="596">
        <v>121.71</v>
      </c>
      <c r="E205" s="20">
        <v>20</v>
      </c>
      <c r="F205" s="20">
        <v>24</v>
      </c>
      <c r="G205" s="856">
        <v>112.61249999999998</v>
      </c>
      <c r="H205" s="859">
        <v>97.33</v>
      </c>
      <c r="I205" s="860">
        <v>109.33</v>
      </c>
      <c r="J205" s="861">
        <v>112.61249999999998</v>
      </c>
      <c r="K205" s="478">
        <f t="shared" si="17"/>
        <v>3.2824999999999847</v>
      </c>
      <c r="L205" s="332">
        <f t="shared" si="18"/>
        <v>3.0023781212841716E-2</v>
      </c>
      <c r="M205" s="457">
        <v>4.5999999999999996</v>
      </c>
      <c r="N205" s="457">
        <v>4.5999999999999996</v>
      </c>
    </row>
    <row r="206" spans="1:14" s="48" customFormat="1" ht="15.75" customHeight="1" x14ac:dyDescent="0.2">
      <c r="A206" s="11" t="s">
        <v>6439</v>
      </c>
      <c r="B206" s="11" t="s">
        <v>6440</v>
      </c>
      <c r="C206" s="590"/>
      <c r="D206" s="596">
        <v>124.06</v>
      </c>
      <c r="E206" s="20"/>
      <c r="F206" s="20"/>
      <c r="G206" s="856">
        <v>114.88750000000002</v>
      </c>
      <c r="H206" s="859"/>
      <c r="I206" s="860"/>
      <c r="J206" s="861">
        <v>114.88750000000002</v>
      </c>
      <c r="K206" s="478"/>
      <c r="L206" s="332"/>
      <c r="M206" s="457">
        <v>4.5999999999999996</v>
      </c>
      <c r="N206" s="457">
        <v>4.5999999999999996</v>
      </c>
    </row>
    <row r="207" spans="1:14" s="41" customFormat="1" ht="15.75" customHeight="1" x14ac:dyDescent="0.2">
      <c r="A207" s="25" t="s">
        <v>6441</v>
      </c>
      <c r="B207" s="25" t="s">
        <v>6442</v>
      </c>
      <c r="C207" s="636"/>
      <c r="D207" s="637">
        <v>121.98</v>
      </c>
      <c r="E207" s="110"/>
      <c r="F207" s="110"/>
      <c r="G207" s="856"/>
      <c r="H207" s="859"/>
      <c r="I207" s="860"/>
      <c r="J207" s="861"/>
      <c r="K207" s="501"/>
      <c r="L207" s="502"/>
      <c r="M207" s="638"/>
      <c r="N207" s="638"/>
    </row>
    <row r="208" spans="1:14" s="839" customFormat="1" ht="15.75" customHeight="1" x14ac:dyDescent="0.2">
      <c r="A208" s="801" t="s">
        <v>6443</v>
      </c>
      <c r="B208" s="801" t="s">
        <v>6444</v>
      </c>
      <c r="C208" s="832"/>
      <c r="D208" s="749">
        <v>150</v>
      </c>
      <c r="E208" s="586"/>
      <c r="F208" s="586"/>
      <c r="G208" s="856"/>
      <c r="H208" s="859"/>
      <c r="I208" s="860"/>
      <c r="J208" s="861"/>
      <c r="K208" s="845"/>
      <c r="L208" s="838"/>
      <c r="M208" s="850"/>
      <c r="N208" s="850"/>
    </row>
    <row r="209" spans="1:14" s="839" customFormat="1" ht="15.75" customHeight="1" x14ac:dyDescent="0.2">
      <c r="A209" s="801" t="s">
        <v>6445</v>
      </c>
      <c r="B209" s="801" t="s">
        <v>6446</v>
      </c>
      <c r="C209" s="832"/>
      <c r="D209" s="749">
        <v>160</v>
      </c>
      <c r="E209" s="586"/>
      <c r="F209" s="586"/>
      <c r="G209" s="856"/>
      <c r="H209" s="859"/>
      <c r="I209" s="860"/>
      <c r="J209" s="861"/>
      <c r="K209" s="845"/>
      <c r="L209" s="838"/>
      <c r="M209" s="850"/>
      <c r="N209" s="850"/>
    </row>
    <row r="210" spans="1:14" s="48" customFormat="1" ht="15.75" customHeight="1" x14ac:dyDescent="0.2">
      <c r="A210" s="11" t="s">
        <v>6447</v>
      </c>
      <c r="B210" s="11" t="s">
        <v>6448</v>
      </c>
      <c r="C210" s="590"/>
      <c r="D210" s="596">
        <v>195.35</v>
      </c>
      <c r="E210" s="20"/>
      <c r="F210" s="20"/>
      <c r="G210" s="856">
        <v>260</v>
      </c>
      <c r="H210" s="859"/>
      <c r="I210" s="860"/>
      <c r="J210" s="861"/>
      <c r="K210" s="478"/>
      <c r="L210" s="332"/>
      <c r="M210" s="457"/>
      <c r="N210" s="457"/>
    </row>
    <row r="211" spans="1:14" s="48" customFormat="1" ht="15.75" customHeight="1" x14ac:dyDescent="0.2">
      <c r="A211" s="11"/>
      <c r="B211" s="11"/>
      <c r="C211" s="590"/>
      <c r="D211" s="530"/>
      <c r="E211" s="20"/>
      <c r="F211" s="20"/>
      <c r="G211" s="856"/>
      <c r="H211" s="859"/>
      <c r="I211" s="860"/>
      <c r="J211" s="861"/>
      <c r="K211" s="478"/>
      <c r="L211" s="332"/>
      <c r="M211" s="457"/>
      <c r="N211" s="457"/>
    </row>
    <row r="212" spans="1:14" s="48" customFormat="1" ht="15.75" customHeight="1" x14ac:dyDescent="0.2">
      <c r="A212" s="11" t="s">
        <v>6449</v>
      </c>
      <c r="B212" s="11" t="s">
        <v>6450</v>
      </c>
      <c r="C212" s="590"/>
      <c r="D212" s="596">
        <v>250</v>
      </c>
      <c r="E212" s="20">
        <v>16</v>
      </c>
      <c r="F212" s="20">
        <v>20</v>
      </c>
      <c r="G212" s="856">
        <v>250</v>
      </c>
      <c r="H212" s="859">
        <v>250</v>
      </c>
      <c r="I212" s="860">
        <v>250</v>
      </c>
      <c r="J212" s="861">
        <v>250</v>
      </c>
      <c r="K212" s="478">
        <f t="shared" si="17"/>
        <v>0</v>
      </c>
      <c r="L212" s="332">
        <f t="shared" si="18"/>
        <v>0</v>
      </c>
      <c r="M212" s="457">
        <v>4.1500000000000004</v>
      </c>
      <c r="N212" s="457">
        <v>4.5999999999999996</v>
      </c>
    </row>
    <row r="213" spans="1:14" s="48" customFormat="1" ht="15.75" customHeight="1" x14ac:dyDescent="0.2">
      <c r="A213" s="11"/>
      <c r="B213" s="11"/>
      <c r="C213" s="590"/>
      <c r="D213" s="530"/>
      <c r="E213" s="20"/>
      <c r="F213" s="20"/>
      <c r="G213" s="856"/>
      <c r="H213" s="488"/>
      <c r="I213" s="489"/>
      <c r="J213" s="490"/>
      <c r="K213" s="478"/>
      <c r="L213" s="353"/>
      <c r="M213" s="90"/>
    </row>
    <row r="214" spans="1:14" s="48" customFormat="1" ht="15.75" customHeight="1" x14ac:dyDescent="0.2">
      <c r="A214" s="40" t="s">
        <v>6451</v>
      </c>
      <c r="B214" s="40" t="s">
        <v>6452</v>
      </c>
      <c r="C214" s="590"/>
      <c r="D214" s="663">
        <v>80</v>
      </c>
      <c r="E214" s="20"/>
      <c r="F214" s="20"/>
      <c r="G214" s="858"/>
      <c r="H214" s="488"/>
      <c r="I214" s="489"/>
      <c r="J214" s="490"/>
      <c r="K214" s="478"/>
      <c r="L214" s="353"/>
      <c r="M214" s="90"/>
    </row>
    <row r="215" spans="1:14" s="839" customFormat="1" ht="15.75" customHeight="1" x14ac:dyDescent="0.2">
      <c r="A215" s="801" t="s">
        <v>6453</v>
      </c>
      <c r="B215" s="801" t="s">
        <v>6454</v>
      </c>
      <c r="C215" s="832"/>
      <c r="D215" s="851">
        <v>70</v>
      </c>
      <c r="E215" s="586"/>
      <c r="F215" s="586"/>
      <c r="G215" s="858"/>
      <c r="H215" s="488"/>
      <c r="I215" s="489"/>
      <c r="J215" s="490"/>
      <c r="K215" s="845"/>
      <c r="L215" s="846"/>
      <c r="M215" s="800"/>
    </row>
    <row r="216" spans="1:14" s="839" customFormat="1" ht="15.75" customHeight="1" x14ac:dyDescent="0.2">
      <c r="A216" s="40" t="s">
        <v>6455</v>
      </c>
      <c r="B216" s="40" t="s">
        <v>6456</v>
      </c>
      <c r="C216" s="832"/>
      <c r="D216" s="663">
        <v>84</v>
      </c>
      <c r="E216" s="586"/>
      <c r="F216" s="586"/>
      <c r="G216" s="858"/>
      <c r="H216" s="488"/>
      <c r="I216" s="489"/>
      <c r="J216" s="490"/>
      <c r="K216" s="845"/>
      <c r="L216" s="846"/>
      <c r="M216" s="800"/>
    </row>
    <row r="217" spans="1:14" s="839" customFormat="1" ht="15.75" customHeight="1" x14ac:dyDescent="0.2">
      <c r="A217" s="801" t="s">
        <v>6457</v>
      </c>
      <c r="B217" s="801" t="s">
        <v>6458</v>
      </c>
      <c r="C217" s="832"/>
      <c r="D217" s="851">
        <v>83.35</v>
      </c>
      <c r="E217" s="586"/>
      <c r="F217" s="586"/>
      <c r="G217" s="858"/>
      <c r="H217" s="488"/>
      <c r="I217" s="489"/>
      <c r="J217" s="490"/>
      <c r="K217" s="845"/>
      <c r="L217" s="846"/>
      <c r="M217" s="800"/>
    </row>
    <row r="218" spans="1:14" ht="15.75" customHeight="1" x14ac:dyDescent="0.2">
      <c r="A218" s="11" t="s">
        <v>6459</v>
      </c>
      <c r="B218" s="103" t="s">
        <v>6460</v>
      </c>
      <c r="C218" s="590"/>
      <c r="D218" s="597">
        <v>85.52</v>
      </c>
      <c r="E218" s="20">
        <v>18</v>
      </c>
      <c r="F218" s="20">
        <v>24</v>
      </c>
      <c r="G218" s="492">
        <v>74.725000000000009</v>
      </c>
      <c r="H218" s="488">
        <v>71.95</v>
      </c>
      <c r="I218" s="489">
        <v>74.847500000000011</v>
      </c>
      <c r="J218" s="490">
        <v>74.725000000000009</v>
      </c>
      <c r="K218" s="478">
        <f>J218-I218</f>
        <v>-0.12250000000000227</v>
      </c>
      <c r="L218" s="332">
        <f>K218/I218</f>
        <v>-1.6366612111293265E-3</v>
      </c>
      <c r="M218" s="321">
        <v>4.1500000000000004</v>
      </c>
      <c r="N218" s="321">
        <v>4.5999999999999996</v>
      </c>
    </row>
    <row r="219" spans="1:14" ht="15.75" customHeight="1" x14ac:dyDescent="0.2">
      <c r="A219" s="40" t="s">
        <v>6461</v>
      </c>
      <c r="B219" s="882" t="s">
        <v>6462</v>
      </c>
      <c r="C219" s="590"/>
      <c r="D219" s="599">
        <v>89</v>
      </c>
      <c r="E219" s="20"/>
      <c r="F219" s="20"/>
      <c r="G219" s="492"/>
      <c r="H219" s="488"/>
      <c r="I219" s="489"/>
      <c r="J219" s="490"/>
      <c r="K219" s="478"/>
      <c r="L219" s="332"/>
      <c r="M219" s="321"/>
      <c r="N219" s="321"/>
    </row>
    <row r="220" spans="1:14" ht="15.75" customHeight="1" x14ac:dyDescent="0.2">
      <c r="A220" s="11" t="s">
        <v>6463</v>
      </c>
      <c r="B220" s="103" t="s">
        <v>6464</v>
      </c>
      <c r="C220" s="590"/>
      <c r="D220" s="597">
        <v>89.74</v>
      </c>
      <c r="E220" s="20">
        <v>24</v>
      </c>
      <c r="F220" s="20">
        <v>24</v>
      </c>
      <c r="G220" s="494">
        <v>78.75</v>
      </c>
      <c r="H220" s="488">
        <v>75.940000000000012</v>
      </c>
      <c r="I220" s="489">
        <v>78.644999999999996</v>
      </c>
      <c r="J220" s="490">
        <v>78.75</v>
      </c>
      <c r="K220" s="478">
        <f t="shared" ref="K220:K239" si="19">J220-I220</f>
        <v>0.10500000000000398</v>
      </c>
      <c r="L220" s="332">
        <f t="shared" ref="L220:L239" si="20">K220/I220</f>
        <v>1.3351134846462456E-3</v>
      </c>
      <c r="M220" s="321">
        <v>4.5999999999999996</v>
      </c>
      <c r="N220" s="321">
        <v>4.5999999999999996</v>
      </c>
    </row>
    <row r="221" spans="1:14" s="839" customFormat="1" ht="15.75" customHeight="1" x14ac:dyDescent="0.2">
      <c r="A221" s="801" t="s">
        <v>6465</v>
      </c>
      <c r="B221" s="852" t="s">
        <v>6466</v>
      </c>
      <c r="C221" s="832"/>
      <c r="D221" s="849">
        <v>110</v>
      </c>
      <c r="E221" s="586"/>
      <c r="F221" s="586"/>
      <c r="G221" s="494"/>
      <c r="H221" s="488"/>
      <c r="I221" s="489"/>
      <c r="J221" s="490"/>
      <c r="K221" s="845"/>
      <c r="L221" s="838"/>
      <c r="M221" s="841"/>
      <c r="N221" s="841"/>
    </row>
    <row r="222" spans="1:14" s="839" customFormat="1" ht="15.75" customHeight="1" x14ac:dyDescent="0.2">
      <c r="A222" s="801" t="s">
        <v>6467</v>
      </c>
      <c r="B222" s="852" t="s">
        <v>6468</v>
      </c>
      <c r="C222" s="832"/>
      <c r="D222" s="849">
        <v>111.6</v>
      </c>
      <c r="E222" s="586"/>
      <c r="F222" s="586"/>
      <c r="G222" s="494"/>
      <c r="H222" s="488"/>
      <c r="I222" s="489"/>
      <c r="J222" s="490"/>
      <c r="K222" s="845"/>
      <c r="L222" s="838"/>
      <c r="M222" s="841"/>
      <c r="N222" s="841"/>
    </row>
    <row r="223" spans="1:14" s="839" customFormat="1" ht="15.75" customHeight="1" x14ac:dyDescent="0.2">
      <c r="A223" s="40" t="s">
        <v>6469</v>
      </c>
      <c r="B223" s="882" t="s">
        <v>6470</v>
      </c>
      <c r="C223" s="832"/>
      <c r="D223" s="599">
        <v>125</v>
      </c>
      <c r="E223" s="586"/>
      <c r="F223" s="586"/>
      <c r="G223" s="494"/>
      <c r="H223" s="488"/>
      <c r="I223" s="489"/>
      <c r="J223" s="490"/>
      <c r="K223" s="845"/>
      <c r="L223" s="838"/>
      <c r="M223" s="841"/>
      <c r="N223" s="841"/>
    </row>
    <row r="224" spans="1:14" s="839" customFormat="1" ht="15.75" customHeight="1" x14ac:dyDescent="0.2">
      <c r="A224" s="40" t="s">
        <v>6471</v>
      </c>
      <c r="B224" s="882" t="s">
        <v>6472</v>
      </c>
      <c r="C224" s="832"/>
      <c r="D224" s="599">
        <v>115</v>
      </c>
      <c r="E224" s="586"/>
      <c r="F224" s="586"/>
      <c r="G224" s="494"/>
      <c r="H224" s="488"/>
      <c r="I224" s="489"/>
      <c r="J224" s="490"/>
      <c r="K224" s="845"/>
      <c r="L224" s="838"/>
      <c r="M224" s="841"/>
      <c r="N224" s="841"/>
    </row>
    <row r="225" spans="1:14" s="839" customFormat="1" ht="15.75" customHeight="1" x14ac:dyDescent="0.2">
      <c r="A225" s="40" t="s">
        <v>6473</v>
      </c>
      <c r="B225" s="882" t="s">
        <v>6474</v>
      </c>
      <c r="C225" s="832"/>
      <c r="D225" s="599">
        <v>130</v>
      </c>
      <c r="E225" s="586"/>
      <c r="F225" s="586"/>
      <c r="G225" s="494"/>
      <c r="H225" s="488"/>
      <c r="I225" s="489"/>
      <c r="J225" s="490"/>
      <c r="K225" s="845"/>
      <c r="L225" s="838"/>
      <c r="M225" s="841"/>
      <c r="N225" s="841"/>
    </row>
    <row r="226" spans="1:14" ht="15.75" customHeight="1" x14ac:dyDescent="0.2">
      <c r="A226" s="11" t="s">
        <v>6475</v>
      </c>
      <c r="B226" s="103" t="s">
        <v>6476</v>
      </c>
      <c r="C226" s="590"/>
      <c r="D226" s="597">
        <v>119.4</v>
      </c>
      <c r="E226" s="20">
        <v>36</v>
      </c>
      <c r="F226" s="20">
        <v>36</v>
      </c>
      <c r="G226" s="494">
        <v>105.4375</v>
      </c>
      <c r="H226" s="488">
        <v>96.89</v>
      </c>
      <c r="I226" s="489">
        <v>105.08749999999999</v>
      </c>
      <c r="J226" s="490">
        <v>105.4375</v>
      </c>
      <c r="K226" s="478">
        <f t="shared" si="19"/>
        <v>0.35000000000000853</v>
      </c>
      <c r="L226" s="332">
        <f t="shared" si="20"/>
        <v>3.3305578684430454E-3</v>
      </c>
      <c r="M226" s="321">
        <v>4.5999999999999996</v>
      </c>
      <c r="N226" s="321">
        <v>4.5999999999999996</v>
      </c>
    </row>
    <row r="227" spans="1:14" ht="15.75" customHeight="1" x14ac:dyDescent="0.2">
      <c r="A227" s="11" t="s">
        <v>6477</v>
      </c>
      <c r="B227" s="103" t="s">
        <v>6478</v>
      </c>
      <c r="C227" s="590"/>
      <c r="D227" s="597">
        <v>148.96</v>
      </c>
      <c r="E227" s="20">
        <v>36</v>
      </c>
      <c r="F227" s="20">
        <v>48</v>
      </c>
      <c r="G227" s="492">
        <v>131.07500000000002</v>
      </c>
      <c r="H227" s="488">
        <v>119.02000000000001</v>
      </c>
      <c r="I227" s="489">
        <v>130.51499999999999</v>
      </c>
      <c r="J227" s="490">
        <v>131.07500000000002</v>
      </c>
      <c r="K227" s="478">
        <f t="shared" si="19"/>
        <v>0.5600000000000307</v>
      </c>
      <c r="L227" s="332">
        <f t="shared" si="20"/>
        <v>4.2906945561815178E-3</v>
      </c>
      <c r="M227" s="321">
        <v>6.65</v>
      </c>
      <c r="N227" s="321">
        <v>6.65</v>
      </c>
    </row>
    <row r="228" spans="1:14" ht="15.75" customHeight="1" x14ac:dyDescent="0.2">
      <c r="A228" s="40" t="s">
        <v>6479</v>
      </c>
      <c r="B228" s="882" t="s">
        <v>6480</v>
      </c>
      <c r="C228" s="590"/>
      <c r="D228" s="599">
        <v>159.15</v>
      </c>
      <c r="E228" s="20"/>
      <c r="F228" s="20"/>
      <c r="G228" s="492"/>
      <c r="H228" s="488"/>
      <c r="I228" s="489"/>
      <c r="J228" s="490"/>
      <c r="K228" s="478"/>
      <c r="L228" s="332"/>
      <c r="M228" s="321"/>
      <c r="N228" s="321"/>
    </row>
    <row r="229" spans="1:14" ht="15.75" customHeight="1" x14ac:dyDescent="0.2">
      <c r="A229" s="40" t="s">
        <v>6481</v>
      </c>
      <c r="B229" s="882" t="s">
        <v>6482</v>
      </c>
      <c r="C229" s="590"/>
      <c r="D229" s="599">
        <v>230</v>
      </c>
      <c r="E229" s="20"/>
      <c r="F229" s="20"/>
      <c r="G229" s="492"/>
      <c r="H229" s="488"/>
      <c r="I229" s="489"/>
      <c r="J229" s="490"/>
      <c r="K229" s="478"/>
      <c r="L229" s="332"/>
      <c r="M229" s="321"/>
      <c r="N229" s="321"/>
    </row>
    <row r="230" spans="1:14" ht="15.75" customHeight="1" x14ac:dyDescent="0.2">
      <c r="A230" s="11" t="s">
        <v>6483</v>
      </c>
      <c r="B230" s="103" t="s">
        <v>6484</v>
      </c>
      <c r="C230" s="590"/>
      <c r="D230" s="597">
        <v>163.71</v>
      </c>
      <c r="E230" s="20">
        <v>40</v>
      </c>
      <c r="F230" s="20">
        <v>60</v>
      </c>
      <c r="G230" s="492">
        <v>144.375</v>
      </c>
      <c r="H230" s="488">
        <v>130.89999999999998</v>
      </c>
      <c r="I230" s="489">
        <v>143.78</v>
      </c>
      <c r="J230" s="490">
        <v>144.375</v>
      </c>
      <c r="K230" s="478">
        <f t="shared" si="19"/>
        <v>0.59499999999999886</v>
      </c>
      <c r="L230" s="332">
        <f t="shared" si="20"/>
        <v>4.1382667964946366E-3</v>
      </c>
      <c r="M230" s="321">
        <v>6.65</v>
      </c>
      <c r="N230" s="321">
        <v>6.65</v>
      </c>
    </row>
    <row r="231" spans="1:14" ht="15.75" customHeight="1" x14ac:dyDescent="0.2">
      <c r="A231" s="40" t="s">
        <v>6485</v>
      </c>
      <c r="B231" s="882" t="s">
        <v>6486</v>
      </c>
      <c r="C231" s="590"/>
      <c r="D231" s="599">
        <v>200</v>
      </c>
      <c r="E231" s="20"/>
      <c r="F231" s="20"/>
      <c r="G231" s="492"/>
      <c r="H231" s="488"/>
      <c r="I231" s="489"/>
      <c r="J231" s="490"/>
      <c r="K231" s="478"/>
      <c r="L231" s="332"/>
      <c r="M231" s="321"/>
      <c r="N231" s="321"/>
    </row>
    <row r="232" spans="1:14" ht="15.75" customHeight="1" x14ac:dyDescent="0.2">
      <c r="A232" s="11" t="s">
        <v>6487</v>
      </c>
      <c r="B232" s="103" t="s">
        <v>6488</v>
      </c>
      <c r="C232" s="590"/>
      <c r="D232" s="597">
        <v>160.44</v>
      </c>
      <c r="E232" s="20">
        <v>48</v>
      </c>
      <c r="F232" s="20">
        <v>48</v>
      </c>
      <c r="G232" s="492">
        <v>141.57500000000002</v>
      </c>
      <c r="H232" s="488">
        <v>129.16999999999999</v>
      </c>
      <c r="I232" s="489">
        <v>140.92750000000001</v>
      </c>
      <c r="J232" s="490">
        <v>141.57500000000002</v>
      </c>
      <c r="K232" s="478">
        <f t="shared" si="19"/>
        <v>0.64750000000000796</v>
      </c>
      <c r="L232" s="332">
        <f t="shared" si="20"/>
        <v>4.5945610331554016E-3</v>
      </c>
      <c r="M232" s="321">
        <v>6.65</v>
      </c>
      <c r="N232" s="321">
        <v>6.65</v>
      </c>
    </row>
    <row r="233" spans="1:14" ht="15.75" customHeight="1" x14ac:dyDescent="0.2">
      <c r="A233" s="40" t="s">
        <v>6489</v>
      </c>
      <c r="B233" s="882" t="s">
        <v>6490</v>
      </c>
      <c r="C233" s="590"/>
      <c r="D233" s="599">
        <v>245.75</v>
      </c>
      <c r="E233" s="20"/>
      <c r="F233" s="20"/>
      <c r="G233" s="492"/>
      <c r="H233" s="488"/>
      <c r="I233" s="489"/>
      <c r="J233" s="490"/>
      <c r="K233" s="478"/>
      <c r="L233" s="332"/>
      <c r="M233" s="321"/>
      <c r="N233" s="321"/>
    </row>
    <row r="234" spans="1:14" ht="15.75" customHeight="1" x14ac:dyDescent="0.2">
      <c r="A234" s="11" t="s">
        <v>6491</v>
      </c>
      <c r="B234" s="103" t="s">
        <v>6492</v>
      </c>
      <c r="C234" s="590"/>
      <c r="D234" s="597">
        <v>245.75</v>
      </c>
      <c r="E234" s="20">
        <v>48</v>
      </c>
      <c r="F234" s="20">
        <v>60</v>
      </c>
      <c r="G234" s="492">
        <v>214.54999999999998</v>
      </c>
      <c r="H234" s="488">
        <v>184.70999999999998</v>
      </c>
      <c r="I234" s="489">
        <v>213.55250000000001</v>
      </c>
      <c r="J234" s="490">
        <v>214.54999999999998</v>
      </c>
      <c r="K234" s="478">
        <f t="shared" si="19"/>
        <v>0.99749999999997385</v>
      </c>
      <c r="L234" s="332">
        <f t="shared" si="20"/>
        <v>4.6709825452756291E-3</v>
      </c>
      <c r="M234" s="321">
        <v>6.65</v>
      </c>
      <c r="N234" s="321">
        <v>6.65</v>
      </c>
    </row>
    <row r="235" spans="1:14" s="839" customFormat="1" ht="15.75" customHeight="1" x14ac:dyDescent="0.2">
      <c r="A235" s="801" t="s">
        <v>6493</v>
      </c>
      <c r="B235" s="852" t="s">
        <v>6494</v>
      </c>
      <c r="C235" s="832"/>
      <c r="D235" s="849">
        <v>300.97000000000003</v>
      </c>
      <c r="E235" s="586"/>
      <c r="F235" s="586"/>
      <c r="G235" s="492"/>
      <c r="H235" s="488"/>
      <c r="I235" s="489"/>
      <c r="J235" s="490"/>
      <c r="K235" s="845"/>
      <c r="L235" s="838"/>
      <c r="M235" s="841"/>
      <c r="N235" s="841"/>
    </row>
    <row r="236" spans="1:14" s="839" customFormat="1" ht="15.75" customHeight="1" x14ac:dyDescent="0.2">
      <c r="A236" s="801" t="s">
        <v>6495</v>
      </c>
      <c r="B236" s="852" t="s">
        <v>6496</v>
      </c>
      <c r="C236" s="832"/>
      <c r="D236" s="849">
        <v>301.72000000000003</v>
      </c>
      <c r="E236" s="586"/>
      <c r="F236" s="586"/>
      <c r="G236" s="492"/>
      <c r="H236" s="488"/>
      <c r="I236" s="489"/>
      <c r="J236" s="490"/>
      <c r="K236" s="845"/>
      <c r="L236" s="838"/>
      <c r="M236" s="841"/>
      <c r="N236" s="841"/>
    </row>
    <row r="237" spans="1:14" ht="15.75" customHeight="1" x14ac:dyDescent="0.2">
      <c r="A237" s="11" t="s">
        <v>6497</v>
      </c>
      <c r="B237" s="103" t="s">
        <v>6498</v>
      </c>
      <c r="C237" s="590"/>
      <c r="D237" s="597">
        <v>426.39</v>
      </c>
      <c r="E237" s="20">
        <v>60</v>
      </c>
      <c r="F237" s="20">
        <v>105</v>
      </c>
      <c r="G237" s="492">
        <v>363.03749999999997</v>
      </c>
      <c r="H237" s="488">
        <v>293.84999999999997</v>
      </c>
      <c r="I237" s="489">
        <v>296.41499999999996</v>
      </c>
      <c r="J237" s="490">
        <v>363.03749999999997</v>
      </c>
      <c r="K237" s="478">
        <f t="shared" si="19"/>
        <v>66.622500000000002</v>
      </c>
      <c r="L237" s="332">
        <f t="shared" si="20"/>
        <v>0.22476089266737517</v>
      </c>
      <c r="M237" s="321">
        <v>6.65</v>
      </c>
      <c r="N237" s="321">
        <v>6.65</v>
      </c>
    </row>
    <row r="238" spans="1:14" s="839" customFormat="1" ht="15.75" customHeight="1" x14ac:dyDescent="0.2">
      <c r="A238" s="801" t="s">
        <v>6499</v>
      </c>
      <c r="B238" s="852" t="s">
        <v>6500</v>
      </c>
      <c r="C238" s="832"/>
      <c r="D238" s="849">
        <v>380</v>
      </c>
      <c r="E238" s="586"/>
      <c r="F238" s="586"/>
      <c r="G238" s="492"/>
      <c r="H238" s="488"/>
      <c r="I238" s="489"/>
      <c r="J238" s="490"/>
      <c r="K238" s="845"/>
      <c r="L238" s="838"/>
      <c r="M238" s="841"/>
      <c r="N238" s="841"/>
    </row>
    <row r="239" spans="1:14" s="48" customFormat="1" ht="15.75" customHeight="1" x14ac:dyDescent="0.2">
      <c r="A239" s="11" t="s">
        <v>6501</v>
      </c>
      <c r="B239" s="103" t="s">
        <v>6502</v>
      </c>
      <c r="C239" s="590"/>
      <c r="D239" s="597">
        <v>251.58</v>
      </c>
      <c r="E239" s="20">
        <v>66</v>
      </c>
      <c r="F239" s="20">
        <v>52</v>
      </c>
      <c r="G239" s="492">
        <v>219.79999999999998</v>
      </c>
      <c r="H239" s="488">
        <v>193.29999999999998</v>
      </c>
      <c r="I239" s="489">
        <v>218.9075</v>
      </c>
      <c r="J239" s="490">
        <v>219.79999999999998</v>
      </c>
      <c r="K239" s="478">
        <f t="shared" si="19"/>
        <v>0.89249999999998408</v>
      </c>
      <c r="L239" s="332">
        <f t="shared" si="20"/>
        <v>4.0770645135501712E-3</v>
      </c>
      <c r="M239" s="321">
        <v>6.65</v>
      </c>
      <c r="N239" s="321">
        <v>6.65</v>
      </c>
    </row>
    <row r="240" spans="1:14" s="48" customFormat="1" ht="15.75" customHeight="1" x14ac:dyDescent="0.2">
      <c r="A240" s="11"/>
      <c r="B240" s="11"/>
      <c r="C240" s="590"/>
      <c r="D240" s="481"/>
      <c r="E240" s="20"/>
      <c r="F240" s="20"/>
      <c r="G240" s="663"/>
      <c r="H240" s="488"/>
      <c r="I240" s="489"/>
      <c r="J240" s="490"/>
      <c r="K240" s="478"/>
      <c r="L240" s="332"/>
      <c r="M240" s="321"/>
      <c r="N240" s="321"/>
    </row>
    <row r="241" spans="1:14" s="839" customFormat="1" ht="15.75" customHeight="1" x14ac:dyDescent="0.2">
      <c r="A241" s="800" t="s">
        <v>6503</v>
      </c>
      <c r="B241" s="800" t="s">
        <v>6504</v>
      </c>
      <c r="C241" s="832"/>
      <c r="D241" s="849">
        <v>91.28</v>
      </c>
      <c r="E241" s="586"/>
      <c r="F241" s="586"/>
      <c r="G241" s="589"/>
      <c r="H241" s="488"/>
      <c r="I241" s="489"/>
      <c r="J241" s="490"/>
      <c r="K241" s="845"/>
      <c r="L241" s="838"/>
      <c r="M241" s="841"/>
      <c r="N241" s="841"/>
    </row>
    <row r="242" spans="1:14" s="41" customFormat="1" ht="15.75" customHeight="1" x14ac:dyDescent="0.2">
      <c r="A242" s="81" t="s">
        <v>6505</v>
      </c>
      <c r="B242" s="81" t="s">
        <v>6504</v>
      </c>
      <c r="C242" s="590"/>
      <c r="D242" s="597">
        <v>91.28</v>
      </c>
      <c r="E242" s="110"/>
      <c r="F242" s="110"/>
      <c r="G242" s="862">
        <v>90.93</v>
      </c>
      <c r="H242" s="488"/>
      <c r="I242" s="489"/>
      <c r="J242" s="490"/>
      <c r="K242" s="501"/>
      <c r="L242" s="502"/>
      <c r="M242" s="499"/>
      <c r="N242" s="499"/>
    </row>
    <row r="243" spans="1:14" s="839" customFormat="1" ht="15.75" customHeight="1" x14ac:dyDescent="0.2">
      <c r="A243" s="800" t="s">
        <v>6506</v>
      </c>
      <c r="B243" s="800" t="s">
        <v>6504</v>
      </c>
      <c r="C243" s="832"/>
      <c r="D243" s="849">
        <v>105</v>
      </c>
      <c r="E243" s="586"/>
      <c r="F243" s="586"/>
      <c r="G243" s="862"/>
      <c r="H243" s="488"/>
      <c r="I243" s="489"/>
      <c r="J243" s="490"/>
      <c r="K243" s="845"/>
      <c r="L243" s="838"/>
      <c r="M243" s="841"/>
      <c r="N243" s="841"/>
    </row>
    <row r="244" spans="1:14" s="41" customFormat="1" ht="15.75" customHeight="1" x14ac:dyDescent="0.2">
      <c r="A244" s="81" t="s">
        <v>6507</v>
      </c>
      <c r="B244" s="81" t="s">
        <v>6504</v>
      </c>
      <c r="C244" s="590"/>
      <c r="D244" s="597">
        <v>107.065</v>
      </c>
      <c r="E244" s="110"/>
      <c r="F244" s="110"/>
      <c r="G244" s="862">
        <v>106.49</v>
      </c>
      <c r="H244" s="488"/>
      <c r="I244" s="489"/>
      <c r="J244" s="490"/>
      <c r="K244" s="501"/>
      <c r="L244" s="502"/>
      <c r="M244" s="499"/>
      <c r="N244" s="499"/>
    </row>
    <row r="245" spans="1:14" s="839" customFormat="1" ht="15.75" customHeight="1" x14ac:dyDescent="0.2">
      <c r="A245" s="800" t="s">
        <v>6508</v>
      </c>
      <c r="B245" s="800" t="s">
        <v>6509</v>
      </c>
      <c r="C245" s="832"/>
      <c r="D245" s="849">
        <v>140</v>
      </c>
      <c r="E245" s="586"/>
      <c r="F245" s="586"/>
      <c r="G245" s="862"/>
      <c r="H245" s="488"/>
      <c r="I245" s="489"/>
      <c r="J245" s="490"/>
      <c r="K245" s="845"/>
      <c r="L245" s="838"/>
      <c r="M245" s="841"/>
      <c r="N245" s="841"/>
    </row>
    <row r="246" spans="1:14" s="839" customFormat="1" ht="15.75" customHeight="1" x14ac:dyDescent="0.2">
      <c r="A246" s="800" t="s">
        <v>6510</v>
      </c>
      <c r="B246" s="800" t="s">
        <v>6511</v>
      </c>
      <c r="C246" s="832"/>
      <c r="D246" s="849">
        <v>119.63</v>
      </c>
      <c r="E246" s="586"/>
      <c r="F246" s="586"/>
      <c r="G246" s="862"/>
      <c r="H246" s="488"/>
      <c r="I246" s="489"/>
      <c r="J246" s="490"/>
      <c r="K246" s="845"/>
      <c r="L246" s="838"/>
      <c r="M246" s="841"/>
      <c r="N246" s="841"/>
    </row>
    <row r="247" spans="1:14" s="41" customFormat="1" ht="15.75" customHeight="1" x14ac:dyDescent="0.2">
      <c r="A247" s="81" t="s">
        <v>6512</v>
      </c>
      <c r="B247" s="81" t="s">
        <v>6504</v>
      </c>
      <c r="C247" s="590"/>
      <c r="D247" s="597">
        <v>119.9975</v>
      </c>
      <c r="E247" s="110"/>
      <c r="F247" s="110"/>
      <c r="G247" s="862">
        <v>119.4</v>
      </c>
      <c r="H247" s="488"/>
      <c r="I247" s="489"/>
      <c r="J247" s="490"/>
      <c r="K247" s="501"/>
      <c r="L247" s="502"/>
      <c r="M247" s="499"/>
      <c r="N247" s="499"/>
    </row>
    <row r="248" spans="1:14" s="41" customFormat="1" ht="15.75" customHeight="1" x14ac:dyDescent="0.2">
      <c r="A248" s="81" t="s">
        <v>6513</v>
      </c>
      <c r="B248" s="81" t="s">
        <v>6504</v>
      </c>
      <c r="C248" s="590"/>
      <c r="D248" s="597">
        <v>154.80500000000001</v>
      </c>
      <c r="E248" s="110"/>
      <c r="F248" s="110"/>
      <c r="G248" s="862">
        <v>153.74</v>
      </c>
      <c r="H248" s="488"/>
      <c r="I248" s="489"/>
      <c r="J248" s="490"/>
      <c r="K248" s="501"/>
      <c r="L248" s="502"/>
      <c r="M248" s="499"/>
      <c r="N248" s="499"/>
    </row>
    <row r="249" spans="1:14" s="41" customFormat="1" ht="15.75" customHeight="1" x14ac:dyDescent="0.2">
      <c r="A249" s="81" t="s">
        <v>6514</v>
      </c>
      <c r="B249" s="81" t="s">
        <v>6515</v>
      </c>
      <c r="C249" s="590"/>
      <c r="D249" s="597">
        <v>120.69750000000001</v>
      </c>
      <c r="E249" s="110"/>
      <c r="F249" s="110"/>
      <c r="G249" s="862">
        <v>120.1</v>
      </c>
      <c r="H249" s="488"/>
      <c r="I249" s="489"/>
      <c r="J249" s="490"/>
      <c r="K249" s="501"/>
      <c r="L249" s="502"/>
      <c r="M249" s="499"/>
      <c r="N249" s="499"/>
    </row>
    <row r="250" spans="1:14" s="41" customFormat="1" ht="15.75" customHeight="1" x14ac:dyDescent="0.2">
      <c r="A250" s="81" t="s">
        <v>6516</v>
      </c>
      <c r="B250" s="81" t="s">
        <v>6517</v>
      </c>
      <c r="C250" s="590"/>
      <c r="D250" s="597">
        <v>120.7</v>
      </c>
      <c r="E250" s="110"/>
      <c r="F250" s="110"/>
      <c r="G250" s="862">
        <v>120.1</v>
      </c>
      <c r="H250" s="488"/>
      <c r="I250" s="489"/>
      <c r="J250" s="490"/>
      <c r="K250" s="501"/>
      <c r="L250" s="502"/>
      <c r="M250" s="499"/>
      <c r="N250" s="499"/>
    </row>
    <row r="251" spans="1:14" s="839" customFormat="1" ht="15.75" customHeight="1" x14ac:dyDescent="0.2">
      <c r="A251" s="800" t="s">
        <v>6518</v>
      </c>
      <c r="B251" s="800" t="s">
        <v>6504</v>
      </c>
      <c r="C251" s="832"/>
      <c r="D251" s="849">
        <v>210</v>
      </c>
      <c r="E251" s="586"/>
      <c r="F251" s="586"/>
      <c r="G251" s="862"/>
      <c r="H251" s="488"/>
      <c r="I251" s="489"/>
      <c r="J251" s="490"/>
      <c r="K251" s="845"/>
      <c r="L251" s="838"/>
      <c r="M251" s="841"/>
      <c r="N251" s="841"/>
    </row>
    <row r="252" spans="1:14" s="41" customFormat="1" ht="15.75" customHeight="1" x14ac:dyDescent="0.2">
      <c r="A252" s="81" t="s">
        <v>6519</v>
      </c>
      <c r="B252" s="81" t="s">
        <v>6520</v>
      </c>
      <c r="C252" s="590"/>
      <c r="D252" s="597">
        <v>244.23</v>
      </c>
      <c r="E252" s="110"/>
      <c r="F252" s="110"/>
      <c r="G252" s="862">
        <v>242.55</v>
      </c>
      <c r="H252" s="488"/>
      <c r="I252" s="489"/>
      <c r="J252" s="490"/>
      <c r="K252" s="501"/>
      <c r="L252" s="502"/>
      <c r="M252" s="499"/>
      <c r="N252" s="499"/>
    </row>
    <row r="253" spans="1:14" s="41" customFormat="1" ht="15.75" customHeight="1" x14ac:dyDescent="0.2">
      <c r="A253" s="81" t="s">
        <v>6521</v>
      </c>
      <c r="B253" s="81" t="s">
        <v>6504</v>
      </c>
      <c r="C253" s="590"/>
      <c r="D253" s="597">
        <v>168.56</v>
      </c>
      <c r="E253" s="110"/>
      <c r="F253" s="110"/>
      <c r="G253" s="862">
        <v>167.48</v>
      </c>
      <c r="H253" s="488"/>
      <c r="I253" s="489"/>
      <c r="J253" s="490"/>
      <c r="K253" s="501"/>
      <c r="L253" s="502"/>
      <c r="M253" s="499"/>
      <c r="N253" s="499"/>
    </row>
    <row r="254" spans="1:14" s="41" customFormat="1" ht="15.75" customHeight="1" x14ac:dyDescent="0.2">
      <c r="A254" s="81" t="s">
        <v>6522</v>
      </c>
      <c r="B254" s="81" t="s">
        <v>6504</v>
      </c>
      <c r="C254" s="590"/>
      <c r="D254" s="597">
        <v>247.99250000000001</v>
      </c>
      <c r="E254" s="110"/>
      <c r="F254" s="110"/>
      <c r="G254" s="862">
        <v>246.31</v>
      </c>
      <c r="H254" s="488"/>
      <c r="I254" s="489"/>
      <c r="J254" s="490"/>
      <c r="K254" s="501"/>
      <c r="L254" s="502"/>
      <c r="M254" s="499"/>
      <c r="N254" s="499"/>
    </row>
    <row r="255" spans="1:14" s="41" customFormat="1" ht="15.75" customHeight="1" x14ac:dyDescent="0.2">
      <c r="A255" s="81" t="s">
        <v>6523</v>
      </c>
      <c r="B255" s="81" t="s">
        <v>6504</v>
      </c>
      <c r="C255" s="590"/>
      <c r="D255" s="597">
        <v>165.06</v>
      </c>
      <c r="E255" s="110"/>
      <c r="F255" s="110"/>
      <c r="G255" s="862">
        <v>163.98</v>
      </c>
      <c r="H255" s="488"/>
      <c r="I255" s="489"/>
      <c r="J255" s="490"/>
      <c r="K255" s="501"/>
      <c r="L255" s="502"/>
      <c r="M255" s="499"/>
      <c r="N255" s="499"/>
    </row>
    <row r="256" spans="1:14" s="41" customFormat="1" ht="15.75" customHeight="1" x14ac:dyDescent="0.2">
      <c r="A256" s="81" t="s">
        <v>6524</v>
      </c>
      <c r="B256" s="81" t="s">
        <v>6525</v>
      </c>
      <c r="C256" s="590"/>
      <c r="D256" s="597">
        <v>262.55</v>
      </c>
      <c r="E256" s="110"/>
      <c r="F256" s="110"/>
      <c r="G256" s="862">
        <v>244.39</v>
      </c>
      <c r="H256" s="488"/>
      <c r="I256" s="489"/>
      <c r="J256" s="490"/>
      <c r="K256" s="501"/>
      <c r="L256" s="502"/>
      <c r="M256" s="499"/>
      <c r="N256" s="499"/>
    </row>
    <row r="257" spans="1:15" s="41" customFormat="1" ht="15.75" customHeight="1" x14ac:dyDescent="0.2">
      <c r="A257" s="81" t="s">
        <v>6526</v>
      </c>
      <c r="B257" s="81" t="s">
        <v>6504</v>
      </c>
      <c r="C257" s="590"/>
      <c r="D257" s="597">
        <v>248.72749999999999</v>
      </c>
      <c r="E257" s="110"/>
      <c r="F257" s="110"/>
      <c r="G257" s="862">
        <v>247</v>
      </c>
      <c r="H257" s="488"/>
      <c r="I257" s="489"/>
      <c r="J257" s="490"/>
      <c r="K257" s="501"/>
      <c r="L257" s="502"/>
      <c r="M257" s="499"/>
      <c r="N257" s="499"/>
    </row>
    <row r="258" spans="1:15" s="41" customFormat="1" ht="15.75" customHeight="1" x14ac:dyDescent="0.2">
      <c r="A258" s="81" t="s">
        <v>6527</v>
      </c>
      <c r="B258" s="81" t="s">
        <v>6504</v>
      </c>
      <c r="C258" s="590"/>
      <c r="D258" s="597">
        <v>325.43</v>
      </c>
      <c r="E258" s="110"/>
      <c r="F258" s="110"/>
      <c r="G258" s="862">
        <v>323.75</v>
      </c>
      <c r="H258" s="488"/>
      <c r="I258" s="489"/>
      <c r="J258" s="490"/>
      <c r="K258" s="501"/>
      <c r="L258" s="502"/>
      <c r="M258" s="499"/>
      <c r="N258" s="499"/>
    </row>
    <row r="259" spans="1:15" s="839" customFormat="1" ht="15.75" customHeight="1" x14ac:dyDescent="0.2">
      <c r="A259" s="800" t="s">
        <v>6528</v>
      </c>
      <c r="B259" s="800" t="s">
        <v>6504</v>
      </c>
      <c r="C259" s="832"/>
      <c r="D259" s="849">
        <v>329</v>
      </c>
      <c r="E259" s="586"/>
      <c r="F259" s="586"/>
      <c r="G259" s="862"/>
      <c r="H259" s="488"/>
      <c r="I259" s="489"/>
      <c r="J259" s="490"/>
      <c r="K259" s="845"/>
      <c r="L259" s="838"/>
      <c r="M259" s="841"/>
      <c r="N259" s="841"/>
    </row>
    <row r="260" spans="1:15" s="41" customFormat="1" ht="15.75" customHeight="1" x14ac:dyDescent="0.2">
      <c r="A260" s="81" t="s">
        <v>6529</v>
      </c>
      <c r="B260" s="81" t="s">
        <v>6530</v>
      </c>
      <c r="C260" s="590"/>
      <c r="D260" s="597">
        <v>329.08749999999998</v>
      </c>
      <c r="E260" s="110"/>
      <c r="F260" s="110"/>
      <c r="G260" s="862">
        <v>327.33999999999997</v>
      </c>
      <c r="H260" s="488"/>
      <c r="I260" s="489"/>
      <c r="J260" s="490"/>
      <c r="K260" s="501"/>
      <c r="L260" s="502"/>
      <c r="M260" s="499"/>
      <c r="N260" s="499"/>
    </row>
    <row r="261" spans="1:15" s="839" customFormat="1" ht="15.75" customHeight="1" x14ac:dyDescent="0.2">
      <c r="A261" s="800" t="s">
        <v>6531</v>
      </c>
      <c r="B261" s="800" t="s">
        <v>6532</v>
      </c>
      <c r="C261" s="832"/>
      <c r="D261" s="849">
        <v>360</v>
      </c>
      <c r="E261" s="586"/>
      <c r="F261" s="586"/>
      <c r="G261" s="862"/>
      <c r="H261" s="488"/>
      <c r="I261" s="489"/>
      <c r="J261" s="490"/>
      <c r="K261" s="845"/>
      <c r="L261" s="838"/>
      <c r="M261" s="841"/>
      <c r="N261" s="841"/>
    </row>
    <row r="262" spans="1:15" s="839" customFormat="1" ht="15.75" customHeight="1" x14ac:dyDescent="0.2">
      <c r="A262" s="800" t="s">
        <v>6533</v>
      </c>
      <c r="B262" s="800" t="s">
        <v>6534</v>
      </c>
      <c r="C262" s="832"/>
      <c r="D262" s="849">
        <v>380</v>
      </c>
      <c r="E262" s="586"/>
      <c r="F262" s="586"/>
      <c r="G262" s="592">
        <v>336</v>
      </c>
      <c r="H262" s="488"/>
      <c r="I262" s="489"/>
      <c r="J262" s="490"/>
      <c r="K262" s="845"/>
      <c r="L262" s="838"/>
      <c r="M262" s="841"/>
      <c r="N262" s="841"/>
      <c r="O262" s="839" t="s">
        <v>6535</v>
      </c>
    </row>
    <row r="263" spans="1:15" s="41" customFormat="1" ht="15.75" customHeight="1" x14ac:dyDescent="0.2">
      <c r="A263" s="81" t="s">
        <v>6536</v>
      </c>
      <c r="B263" s="81" t="s">
        <v>6537</v>
      </c>
      <c r="C263" s="636"/>
      <c r="D263" s="691">
        <v>400</v>
      </c>
      <c r="E263" s="110"/>
      <c r="F263" s="110"/>
      <c r="G263" s="592"/>
      <c r="H263" s="488"/>
      <c r="I263" s="489"/>
      <c r="J263" s="490"/>
      <c r="K263" s="501"/>
      <c r="L263" s="502"/>
      <c r="M263" s="499"/>
      <c r="N263" s="499"/>
    </row>
    <row r="264" spans="1:15" s="41" customFormat="1" ht="15.75" customHeight="1" x14ac:dyDescent="0.2">
      <c r="A264" s="81"/>
      <c r="B264" s="81"/>
      <c r="C264" s="636"/>
      <c r="D264" s="691"/>
      <c r="E264" s="110"/>
      <c r="F264" s="110"/>
      <c r="G264" s="592"/>
      <c r="H264" s="488"/>
      <c r="I264" s="489"/>
      <c r="J264" s="490"/>
      <c r="K264" s="501"/>
      <c r="L264" s="502"/>
      <c r="M264" s="499"/>
      <c r="N264" s="499"/>
    </row>
    <row r="265" spans="1:15" s="839" customFormat="1" ht="15.75" customHeight="1" x14ac:dyDescent="0.2">
      <c r="A265" s="853" t="s">
        <v>6538</v>
      </c>
      <c r="B265" s="853" t="s">
        <v>6539</v>
      </c>
      <c r="C265" s="832"/>
      <c r="D265" s="849">
        <v>121.45</v>
      </c>
      <c r="E265" s="586"/>
      <c r="F265" s="586"/>
      <c r="G265" s="592"/>
      <c r="H265" s="488"/>
      <c r="I265" s="489"/>
      <c r="J265" s="490"/>
      <c r="K265" s="845"/>
      <c r="L265" s="838"/>
      <c r="M265" s="841"/>
      <c r="N265" s="841"/>
    </row>
    <row r="266" spans="1:15" s="839" customFormat="1" ht="15.75" customHeight="1" x14ac:dyDescent="0.2">
      <c r="A266" s="853" t="s">
        <v>6540</v>
      </c>
      <c r="B266" s="853" t="s">
        <v>6541</v>
      </c>
      <c r="C266" s="832"/>
      <c r="D266" s="849">
        <v>350.44</v>
      </c>
      <c r="E266" s="586"/>
      <c r="F266" s="586"/>
      <c r="G266" s="592"/>
      <c r="H266" s="488"/>
      <c r="I266" s="489"/>
      <c r="J266" s="490"/>
      <c r="K266" s="845"/>
      <c r="L266" s="838"/>
      <c r="M266" s="841"/>
      <c r="N266" s="841"/>
    </row>
    <row r="267" spans="1:15" s="44" customFormat="1" ht="15.75" customHeight="1" x14ac:dyDescent="0.2">
      <c r="A267" s="94"/>
      <c r="B267" s="94"/>
      <c r="C267" s="629"/>
      <c r="D267" s="599"/>
      <c r="E267" s="119"/>
      <c r="F267" s="119"/>
      <c r="G267" s="592"/>
      <c r="H267" s="488"/>
      <c r="I267" s="489"/>
      <c r="J267" s="490"/>
      <c r="K267" s="491"/>
      <c r="L267" s="547"/>
      <c r="M267" s="489"/>
      <c r="N267" s="489"/>
    </row>
    <row r="268" spans="1:15" s="839" customFormat="1" ht="15.75" customHeight="1" x14ac:dyDescent="0.2">
      <c r="A268" s="800" t="s">
        <v>6542</v>
      </c>
      <c r="B268" s="800" t="s">
        <v>6543</v>
      </c>
      <c r="C268" s="832"/>
      <c r="D268" s="849">
        <v>10</v>
      </c>
      <c r="E268" s="586"/>
      <c r="F268" s="586"/>
      <c r="G268" s="592"/>
      <c r="H268" s="488"/>
      <c r="I268" s="489"/>
      <c r="J268" s="490"/>
      <c r="K268" s="845"/>
      <c r="L268" s="838"/>
      <c r="M268" s="841"/>
      <c r="N268" s="841"/>
    </row>
    <row r="269" spans="1:15" s="839" customFormat="1" ht="15.75" customHeight="1" x14ac:dyDescent="0.2">
      <c r="A269" s="800" t="s">
        <v>6544</v>
      </c>
      <c r="B269" s="800" t="s">
        <v>6545</v>
      </c>
      <c r="C269" s="832"/>
      <c r="D269" s="849">
        <v>10</v>
      </c>
      <c r="E269" s="586"/>
      <c r="F269" s="586"/>
      <c r="G269" s="592"/>
      <c r="H269" s="488"/>
      <c r="I269" s="489"/>
      <c r="J269" s="490"/>
      <c r="K269" s="845"/>
      <c r="L269" s="838"/>
      <c r="M269" s="841"/>
      <c r="N269" s="841"/>
    </row>
    <row r="270" spans="1:15" s="48" customFormat="1" ht="15.75" customHeight="1" x14ac:dyDescent="0.2">
      <c r="A270" s="11"/>
      <c r="B270" s="11"/>
      <c r="C270" s="590"/>
      <c r="D270" s="610"/>
      <c r="E270" s="20" t="s">
        <v>6156</v>
      </c>
      <c r="F270" s="20"/>
      <c r="G270" s="858"/>
      <c r="H270" s="488"/>
      <c r="I270" s="489"/>
      <c r="J270" s="490"/>
      <c r="K270" s="478">
        <f t="shared" ref="K270" si="21">I270-H270</f>
        <v>0</v>
      </c>
      <c r="L270" s="332" t="str">
        <f t="shared" ref="L270" si="22">IF(H270="","NA",K270/H270)</f>
        <v>NA</v>
      </c>
      <c r="M270" s="90"/>
    </row>
    <row r="271" spans="1:15" ht="15.75" customHeight="1" x14ac:dyDescent="0.2">
      <c r="A271" s="11" t="s">
        <v>6546</v>
      </c>
      <c r="B271" s="11" t="s">
        <v>6547</v>
      </c>
      <c r="C271" s="590"/>
      <c r="D271" s="596">
        <v>74.287499999999994</v>
      </c>
      <c r="E271" s="20">
        <v>8.2799999999999994</v>
      </c>
      <c r="F271" s="20">
        <v>8.25</v>
      </c>
      <c r="G271" s="494">
        <v>69.125</v>
      </c>
      <c r="H271" s="488">
        <v>56.75</v>
      </c>
      <c r="I271" s="489">
        <v>69.125</v>
      </c>
      <c r="J271" s="490">
        <v>69.125</v>
      </c>
      <c r="K271" s="478">
        <f>J271-I271</f>
        <v>0</v>
      </c>
      <c r="L271" s="332">
        <f>K271/I271</f>
        <v>0</v>
      </c>
      <c r="M271" s="456">
        <v>4.1500000000000004</v>
      </c>
      <c r="N271" s="456">
        <v>4.1500000000000004</v>
      </c>
    </row>
    <row r="272" spans="1:15" s="839" customFormat="1" ht="15.75" customHeight="1" x14ac:dyDescent="0.2">
      <c r="A272" s="801" t="s">
        <v>6548</v>
      </c>
      <c r="B272" s="801" t="s">
        <v>6549</v>
      </c>
      <c r="C272" s="832"/>
      <c r="D272" s="749">
        <v>75</v>
      </c>
      <c r="E272" s="586"/>
      <c r="F272" s="586"/>
      <c r="G272" s="494"/>
      <c r="H272" s="488"/>
      <c r="I272" s="489"/>
      <c r="J272" s="490"/>
      <c r="K272" s="845"/>
      <c r="L272" s="838"/>
      <c r="M272" s="844"/>
      <c r="N272" s="844"/>
    </row>
    <row r="273" spans="1:15" s="41" customFormat="1" ht="15.75" customHeight="1" x14ac:dyDescent="0.2">
      <c r="A273" s="25" t="s">
        <v>6550</v>
      </c>
      <c r="B273" s="25" t="s">
        <v>6551</v>
      </c>
      <c r="C273" s="636"/>
      <c r="D273" s="637">
        <v>81.87</v>
      </c>
      <c r="E273" s="110"/>
      <c r="F273" s="110"/>
      <c r="G273" s="494"/>
      <c r="H273" s="488"/>
      <c r="I273" s="489"/>
      <c r="J273" s="490"/>
      <c r="K273" s="501"/>
      <c r="L273" s="502"/>
      <c r="M273" s="500"/>
      <c r="N273" s="500"/>
    </row>
    <row r="274" spans="1:15" ht="15.75" customHeight="1" x14ac:dyDescent="0.2">
      <c r="A274" s="11" t="s">
        <v>6552</v>
      </c>
      <c r="B274" s="11" t="s">
        <v>6553</v>
      </c>
      <c r="C274" s="590"/>
      <c r="D274" s="596">
        <v>76.37</v>
      </c>
      <c r="E274" s="20">
        <v>11</v>
      </c>
      <c r="F274" s="20">
        <v>13</v>
      </c>
      <c r="G274" s="494">
        <v>71.225000000000009</v>
      </c>
      <c r="H274" s="488">
        <v>60.949999999999996</v>
      </c>
      <c r="I274" s="489">
        <v>71.172499999999999</v>
      </c>
      <c r="J274" s="490">
        <v>71.225000000000009</v>
      </c>
      <c r="K274" s="478">
        <f t="shared" ref="K274:K360" si="23">J274-I274</f>
        <v>5.2500000000009095E-2</v>
      </c>
      <c r="L274" s="332">
        <f t="shared" ref="L274:L360" si="24">K274/I274</f>
        <v>7.3764445537263823E-4</v>
      </c>
      <c r="M274" s="456">
        <v>4.1500000000000004</v>
      </c>
      <c r="N274" s="456">
        <v>4.1500000000000004</v>
      </c>
    </row>
    <row r="275" spans="1:15" ht="15.75" customHeight="1" x14ac:dyDescent="0.2">
      <c r="A275" s="11" t="s">
        <v>6554</v>
      </c>
      <c r="B275" s="11" t="s">
        <v>6555</v>
      </c>
      <c r="C275" s="590"/>
      <c r="D275" s="596">
        <v>77.069999999999993</v>
      </c>
      <c r="E275" s="20">
        <v>11</v>
      </c>
      <c r="F275" s="20">
        <v>14</v>
      </c>
      <c r="G275" s="494">
        <v>71.924999999999997</v>
      </c>
      <c r="H275" s="488">
        <v>62.73</v>
      </c>
      <c r="I275" s="489">
        <v>71.855000000000004</v>
      </c>
      <c r="J275" s="490">
        <v>71.924999999999997</v>
      </c>
      <c r="K275" s="478">
        <f t="shared" si="23"/>
        <v>6.9999999999993179E-2</v>
      </c>
      <c r="L275" s="332">
        <f t="shared" si="24"/>
        <v>9.7418412079873604E-4</v>
      </c>
      <c r="M275" s="456">
        <v>4.1500000000000004</v>
      </c>
      <c r="N275" s="456">
        <v>4.1500000000000004</v>
      </c>
    </row>
    <row r="276" spans="1:15" s="839" customFormat="1" ht="15.75" customHeight="1" x14ac:dyDescent="0.2">
      <c r="A276" s="801" t="s">
        <v>6556</v>
      </c>
      <c r="B276" s="801" t="s">
        <v>6557</v>
      </c>
      <c r="C276" s="832"/>
      <c r="D276" s="749">
        <v>83</v>
      </c>
      <c r="E276" s="586"/>
      <c r="F276" s="586"/>
      <c r="G276" s="494"/>
      <c r="H276" s="488"/>
      <c r="I276" s="489"/>
      <c r="J276" s="490"/>
      <c r="K276" s="845"/>
      <c r="L276" s="838"/>
      <c r="M276" s="844"/>
      <c r="N276" s="844"/>
    </row>
    <row r="277" spans="1:15" s="839" customFormat="1" ht="15.75" customHeight="1" x14ac:dyDescent="0.2">
      <c r="A277" s="801" t="s">
        <v>6558</v>
      </c>
      <c r="B277" s="801" t="s">
        <v>6559</v>
      </c>
      <c r="C277" s="832"/>
      <c r="D277" s="749">
        <v>78</v>
      </c>
      <c r="E277" s="586"/>
      <c r="F277" s="586"/>
      <c r="G277" s="494"/>
      <c r="H277" s="488"/>
      <c r="I277" s="489"/>
      <c r="J277" s="490"/>
      <c r="K277" s="845"/>
      <c r="L277" s="838"/>
      <c r="M277" s="844"/>
      <c r="N277" s="844"/>
    </row>
    <row r="278" spans="1:15" s="41" customFormat="1" ht="15.75" customHeight="1" x14ac:dyDescent="0.2">
      <c r="A278" s="25" t="s">
        <v>6560</v>
      </c>
      <c r="B278" s="25" t="s">
        <v>6561</v>
      </c>
      <c r="C278" s="636"/>
      <c r="D278" s="637">
        <v>73</v>
      </c>
      <c r="E278" s="110">
        <v>12</v>
      </c>
      <c r="F278" s="110">
        <v>16</v>
      </c>
      <c r="G278" s="494">
        <v>73</v>
      </c>
      <c r="H278" s="488"/>
      <c r="I278" s="489"/>
      <c r="J278" s="490"/>
      <c r="K278" s="501"/>
      <c r="L278" s="502"/>
      <c r="M278" s="500"/>
      <c r="N278" s="500"/>
      <c r="O278" s="41" t="s">
        <v>6562</v>
      </c>
    </row>
    <row r="279" spans="1:15" s="839" customFormat="1" ht="15.75" customHeight="1" x14ac:dyDescent="0.2">
      <c r="A279" s="801" t="s">
        <v>6563</v>
      </c>
      <c r="B279" s="801" t="s">
        <v>6564</v>
      </c>
      <c r="C279" s="832"/>
      <c r="D279" s="749">
        <v>84.56</v>
      </c>
      <c r="E279" s="586"/>
      <c r="F279" s="586"/>
      <c r="G279" s="494"/>
      <c r="H279" s="488"/>
      <c r="I279" s="489"/>
      <c r="J279" s="490"/>
      <c r="K279" s="845"/>
      <c r="L279" s="838"/>
      <c r="M279" s="844"/>
      <c r="N279" s="844"/>
    </row>
    <row r="280" spans="1:15" s="839" customFormat="1" ht="15.75" customHeight="1" x14ac:dyDescent="0.2">
      <c r="A280" s="801" t="s">
        <v>6565</v>
      </c>
      <c r="B280" s="801" t="s">
        <v>6566</v>
      </c>
      <c r="C280" s="832"/>
      <c r="D280" s="749">
        <v>89.69</v>
      </c>
      <c r="E280" s="586"/>
      <c r="F280" s="586"/>
      <c r="G280" s="494"/>
      <c r="H280" s="488"/>
      <c r="I280" s="489"/>
      <c r="J280" s="490"/>
      <c r="K280" s="845"/>
      <c r="L280" s="838"/>
      <c r="M280" s="844"/>
      <c r="N280" s="844"/>
    </row>
    <row r="281" spans="1:15" ht="15.75" customHeight="1" x14ac:dyDescent="0.2">
      <c r="A281" s="11" t="s">
        <v>6567</v>
      </c>
      <c r="B281" s="11" t="s">
        <v>6568</v>
      </c>
      <c r="C281" s="590"/>
      <c r="D281" s="596">
        <v>81.462500000000006</v>
      </c>
      <c r="E281" s="20">
        <v>14</v>
      </c>
      <c r="F281" s="20">
        <v>20</v>
      </c>
      <c r="G281" s="494">
        <v>76.3</v>
      </c>
      <c r="H281" s="488">
        <v>68</v>
      </c>
      <c r="I281" s="489">
        <v>76.194999999999993</v>
      </c>
      <c r="J281" s="490">
        <v>76.3</v>
      </c>
      <c r="K281" s="478">
        <f t="shared" si="23"/>
        <v>0.10500000000000398</v>
      </c>
      <c r="L281" s="332">
        <f t="shared" si="24"/>
        <v>1.3780431786863179E-3</v>
      </c>
      <c r="M281" s="456">
        <v>4.1500000000000004</v>
      </c>
      <c r="N281" s="456">
        <v>4.5999999999999996</v>
      </c>
    </row>
    <row r="282" spans="1:15" ht="15.75" customHeight="1" x14ac:dyDescent="0.2">
      <c r="A282" s="40" t="s">
        <v>6569</v>
      </c>
      <c r="B282" s="40" t="s">
        <v>6570</v>
      </c>
      <c r="C282" s="590"/>
      <c r="D282" s="598">
        <v>82</v>
      </c>
      <c r="E282" s="20"/>
      <c r="F282" s="20"/>
      <c r="G282" s="494"/>
      <c r="H282" s="488"/>
      <c r="I282" s="489"/>
      <c r="J282" s="490"/>
      <c r="K282" s="478"/>
      <c r="L282" s="332"/>
      <c r="M282" s="456"/>
      <c r="N282" s="456"/>
    </row>
    <row r="283" spans="1:15" s="839" customFormat="1" ht="15.75" customHeight="1" x14ac:dyDescent="0.2">
      <c r="A283" s="801" t="s">
        <v>6571</v>
      </c>
      <c r="B283" s="801" t="s">
        <v>6572</v>
      </c>
      <c r="C283" s="832"/>
      <c r="D283" s="749">
        <v>82</v>
      </c>
      <c r="E283" s="586"/>
      <c r="F283" s="586"/>
      <c r="G283" s="494"/>
      <c r="H283" s="488"/>
      <c r="I283" s="489"/>
      <c r="J283" s="490"/>
      <c r="K283" s="845"/>
      <c r="L283" s="838"/>
      <c r="M283" s="844"/>
      <c r="N283" s="844"/>
    </row>
    <row r="284" spans="1:15" ht="15.75" customHeight="1" x14ac:dyDescent="0.2">
      <c r="A284" s="11" t="s">
        <v>6573</v>
      </c>
      <c r="B284" s="11" t="s">
        <v>6574</v>
      </c>
      <c r="C284" s="590"/>
      <c r="D284" s="596">
        <v>82.075000000000003</v>
      </c>
      <c r="E284" s="20">
        <v>15</v>
      </c>
      <c r="F284" s="20">
        <v>21</v>
      </c>
      <c r="G284" s="494">
        <v>76.912500000000009</v>
      </c>
      <c r="H284" s="488">
        <v>70.06</v>
      </c>
      <c r="I284" s="489">
        <v>76.790000000000006</v>
      </c>
      <c r="J284" s="490">
        <v>76.912500000000009</v>
      </c>
      <c r="K284" s="478">
        <f t="shared" si="23"/>
        <v>0.12250000000000227</v>
      </c>
      <c r="L284" s="332">
        <f t="shared" si="24"/>
        <v>1.5952597994530833E-3</v>
      </c>
      <c r="M284" s="456">
        <v>4.1500000000000004</v>
      </c>
      <c r="N284" s="456">
        <v>4.5999999999999996</v>
      </c>
    </row>
    <row r="285" spans="1:15" s="41" customFormat="1" ht="15.75" customHeight="1" x14ac:dyDescent="0.2">
      <c r="A285" s="25" t="s">
        <v>6575</v>
      </c>
      <c r="B285" s="25" t="s">
        <v>6576</v>
      </c>
      <c r="C285" s="636"/>
      <c r="D285" s="637">
        <v>77</v>
      </c>
      <c r="E285" s="110"/>
      <c r="F285" s="110"/>
      <c r="G285" s="494">
        <v>77</v>
      </c>
      <c r="H285" s="488"/>
      <c r="I285" s="489"/>
      <c r="J285" s="490"/>
      <c r="K285" s="501"/>
      <c r="L285" s="502"/>
      <c r="M285" s="500"/>
      <c r="N285" s="500"/>
      <c r="O285" s="41" t="s">
        <v>6562</v>
      </c>
    </row>
    <row r="286" spans="1:15" ht="15.75" customHeight="1" x14ac:dyDescent="0.2">
      <c r="A286" s="11" t="s">
        <v>6577</v>
      </c>
      <c r="B286" s="11" t="s">
        <v>6578</v>
      </c>
      <c r="C286" s="590"/>
      <c r="D286" s="596">
        <v>82.757499999999993</v>
      </c>
      <c r="E286" s="20">
        <v>16</v>
      </c>
      <c r="F286" s="20">
        <v>20</v>
      </c>
      <c r="G286" s="494">
        <v>77.612499999999997</v>
      </c>
      <c r="H286" s="488">
        <v>70.08</v>
      </c>
      <c r="I286" s="489">
        <v>77.472500000000011</v>
      </c>
      <c r="J286" s="490">
        <v>77.612499999999997</v>
      </c>
      <c r="K286" s="478">
        <f t="shared" si="23"/>
        <v>0.13999999999998636</v>
      </c>
      <c r="L286" s="332">
        <f t="shared" si="24"/>
        <v>1.8070928393944476E-3</v>
      </c>
      <c r="M286" s="456">
        <v>4.1500000000000004</v>
      </c>
      <c r="N286" s="456">
        <v>4.5999999999999996</v>
      </c>
    </row>
    <row r="287" spans="1:15" s="839" customFormat="1" ht="15.75" customHeight="1" x14ac:dyDescent="0.2">
      <c r="A287" s="801" t="s">
        <v>6579</v>
      </c>
      <c r="B287" s="801" t="s">
        <v>6580</v>
      </c>
      <c r="C287" s="832"/>
      <c r="D287" s="749">
        <v>82</v>
      </c>
      <c r="E287" s="586"/>
      <c r="F287" s="586"/>
      <c r="G287" s="494"/>
      <c r="H287" s="488"/>
      <c r="I287" s="489"/>
      <c r="J287" s="490"/>
      <c r="K287" s="845"/>
      <c r="L287" s="838"/>
      <c r="M287" s="844"/>
      <c r="N287" s="844"/>
    </row>
    <row r="288" spans="1:15" ht="15.75" customHeight="1" x14ac:dyDescent="0.2">
      <c r="A288" s="11" t="s">
        <v>6581</v>
      </c>
      <c r="B288" s="11" t="s">
        <v>6582</v>
      </c>
      <c r="C288" s="590"/>
      <c r="D288" s="596">
        <v>82.897499999999994</v>
      </c>
      <c r="E288" s="20">
        <v>17</v>
      </c>
      <c r="F288" s="20">
        <v>22</v>
      </c>
      <c r="G288" s="494">
        <v>77.7</v>
      </c>
      <c r="H288" s="488">
        <v>71.39</v>
      </c>
      <c r="I288" s="489">
        <v>77.594999999999999</v>
      </c>
      <c r="J288" s="490">
        <v>77.7</v>
      </c>
      <c r="K288" s="478">
        <f t="shared" si="23"/>
        <v>0.10500000000000398</v>
      </c>
      <c r="L288" s="332">
        <f t="shared" si="24"/>
        <v>1.3531799729364518E-3</v>
      </c>
      <c r="M288" s="456">
        <v>4.1500000000000004</v>
      </c>
      <c r="N288" s="456">
        <v>4.5999999999999996</v>
      </c>
    </row>
    <row r="289" spans="1:15" ht="15.75" customHeight="1" x14ac:dyDescent="0.2">
      <c r="A289" s="11" t="s">
        <v>6583</v>
      </c>
      <c r="B289" s="11" t="s">
        <v>6584</v>
      </c>
      <c r="C289" s="590"/>
      <c r="D289" s="596">
        <v>81.462500000000006</v>
      </c>
      <c r="E289" s="20">
        <v>14.5</v>
      </c>
      <c r="F289" s="20">
        <v>20.5</v>
      </c>
      <c r="G289" s="494">
        <v>76.3</v>
      </c>
      <c r="H289" s="488">
        <v>68.23</v>
      </c>
      <c r="I289" s="489">
        <v>76.212499999999991</v>
      </c>
      <c r="J289" s="490">
        <v>76.3</v>
      </c>
      <c r="K289" s="478">
        <f t="shared" si="23"/>
        <v>8.7500000000005684E-2</v>
      </c>
      <c r="L289" s="332">
        <f t="shared" si="24"/>
        <v>1.1481056257176406E-3</v>
      </c>
      <c r="M289" s="456">
        <v>4.1500000000000004</v>
      </c>
      <c r="N289" s="456">
        <v>4.5999999999999996</v>
      </c>
      <c r="O289" s="23"/>
    </row>
    <row r="290" spans="1:15" ht="15.75" customHeight="1" x14ac:dyDescent="0.2">
      <c r="A290" s="11" t="s">
        <v>6585</v>
      </c>
      <c r="B290" s="11" t="s">
        <v>6586</v>
      </c>
      <c r="C290" s="590"/>
      <c r="D290" s="596">
        <v>82.075000000000003</v>
      </c>
      <c r="E290" s="20">
        <v>18</v>
      </c>
      <c r="F290" s="20">
        <v>20</v>
      </c>
      <c r="G290" s="494">
        <v>76.912500000000009</v>
      </c>
      <c r="H290" s="488">
        <v>71.17</v>
      </c>
      <c r="I290" s="489">
        <v>76.807500000000005</v>
      </c>
      <c r="J290" s="490">
        <v>76.912500000000009</v>
      </c>
      <c r="K290" s="478">
        <f t="shared" si="23"/>
        <v>0.10500000000000398</v>
      </c>
      <c r="L290" s="332">
        <f t="shared" si="24"/>
        <v>1.3670539986329977E-3</v>
      </c>
      <c r="M290" s="456">
        <v>4.1500000000000004</v>
      </c>
      <c r="N290" s="456">
        <v>4.5999999999999996</v>
      </c>
    </row>
    <row r="291" spans="1:15" ht="15.75" customHeight="1" x14ac:dyDescent="0.2">
      <c r="A291" s="11" t="s">
        <v>6587</v>
      </c>
      <c r="B291" s="11" t="s">
        <v>6588</v>
      </c>
      <c r="C291" s="590"/>
      <c r="D291" s="596">
        <v>79.45</v>
      </c>
      <c r="E291" s="20">
        <v>18</v>
      </c>
      <c r="F291" s="20">
        <v>24</v>
      </c>
      <c r="G291" s="492">
        <v>79.45</v>
      </c>
      <c r="H291" s="488">
        <v>74.300000000000011</v>
      </c>
      <c r="I291" s="489">
        <v>79.327500000000001</v>
      </c>
      <c r="J291" s="490">
        <v>79.45</v>
      </c>
      <c r="K291" s="478">
        <f t="shared" si="23"/>
        <v>0.12250000000000227</v>
      </c>
      <c r="L291" s="332">
        <f t="shared" si="24"/>
        <v>1.5442311934701367E-3</v>
      </c>
      <c r="M291" s="456">
        <v>4.1500000000000004</v>
      </c>
      <c r="N291" s="456">
        <v>4.5999999999999996</v>
      </c>
    </row>
    <row r="292" spans="1:15" ht="15.75" customHeight="1" x14ac:dyDescent="0.2">
      <c r="A292" s="11" t="s">
        <v>6589</v>
      </c>
      <c r="B292" s="11" t="s">
        <v>6590</v>
      </c>
      <c r="C292" s="590"/>
      <c r="D292" s="596">
        <v>90.53</v>
      </c>
      <c r="E292" s="20">
        <v>20</v>
      </c>
      <c r="F292" s="20">
        <v>24</v>
      </c>
      <c r="G292" s="494">
        <v>79.45</v>
      </c>
      <c r="H292" s="488">
        <v>75.400000000000006</v>
      </c>
      <c r="I292" s="489">
        <v>79.344999999999999</v>
      </c>
      <c r="J292" s="490">
        <v>79.45</v>
      </c>
      <c r="K292" s="478">
        <f t="shared" si="23"/>
        <v>0.10500000000000398</v>
      </c>
      <c r="L292" s="332">
        <f t="shared" si="24"/>
        <v>1.3233348037053876E-3</v>
      </c>
      <c r="M292" s="456">
        <v>4.5999999999999996</v>
      </c>
      <c r="N292" s="456">
        <v>4.5999999999999996</v>
      </c>
    </row>
    <row r="293" spans="1:15" s="48" customFormat="1" ht="15.75" customHeight="1" x14ac:dyDescent="0.2">
      <c r="A293" s="11" t="s">
        <v>6591</v>
      </c>
      <c r="B293" s="11" t="s">
        <v>6592</v>
      </c>
      <c r="C293" s="590"/>
      <c r="D293" s="596">
        <v>89.16</v>
      </c>
      <c r="E293" s="20">
        <v>20</v>
      </c>
      <c r="F293" s="20">
        <v>30</v>
      </c>
      <c r="G293" s="494">
        <v>89.162500000000009</v>
      </c>
      <c r="H293" s="488">
        <v>88.41</v>
      </c>
      <c r="I293" s="489">
        <v>88.41</v>
      </c>
      <c r="J293" s="490">
        <v>89.162500000000009</v>
      </c>
      <c r="K293" s="478">
        <f t="shared" si="23"/>
        <v>0.75250000000001194</v>
      </c>
      <c r="L293" s="332">
        <f t="shared" si="24"/>
        <v>8.5114806017420191E-3</v>
      </c>
      <c r="M293" s="456">
        <v>4.5999999999999996</v>
      </c>
      <c r="N293" s="456">
        <v>4.5999999999999996</v>
      </c>
    </row>
    <row r="294" spans="1:15" s="41" customFormat="1" ht="15.75" customHeight="1" x14ac:dyDescent="0.2">
      <c r="A294" s="25" t="s">
        <v>6593</v>
      </c>
      <c r="B294" s="25" t="s">
        <v>6594</v>
      </c>
      <c r="C294" s="636"/>
      <c r="D294" s="637">
        <v>122.71</v>
      </c>
      <c r="E294" s="110"/>
      <c r="F294" s="110"/>
      <c r="G294" s="492"/>
      <c r="H294" s="488"/>
      <c r="I294" s="489"/>
      <c r="J294" s="490"/>
      <c r="K294" s="501"/>
      <c r="L294" s="502"/>
      <c r="M294" s="500"/>
      <c r="N294" s="500"/>
    </row>
    <row r="295" spans="1:15" ht="15.75" customHeight="1" x14ac:dyDescent="0.2">
      <c r="A295" s="11" t="s">
        <v>6595</v>
      </c>
      <c r="B295" s="11" t="s">
        <v>6596</v>
      </c>
      <c r="C295" s="590"/>
      <c r="D295" s="596">
        <v>89.232500000000002</v>
      </c>
      <c r="E295" s="20">
        <v>22</v>
      </c>
      <c r="F295" s="20">
        <v>24</v>
      </c>
      <c r="G295" s="492">
        <v>83.912500000000009</v>
      </c>
      <c r="H295" s="488">
        <v>77.540000000000006</v>
      </c>
      <c r="I295" s="489">
        <v>83.72</v>
      </c>
      <c r="J295" s="490">
        <v>83.912500000000009</v>
      </c>
      <c r="K295" s="478">
        <f t="shared" si="23"/>
        <v>0.19250000000000966</v>
      </c>
      <c r="L295" s="332">
        <f t="shared" si="24"/>
        <v>2.2993311036790453E-3</v>
      </c>
      <c r="M295" s="456">
        <v>4.5999999999999996</v>
      </c>
      <c r="N295" s="456">
        <v>4.5999999999999996</v>
      </c>
    </row>
    <row r="296" spans="1:15" s="839" customFormat="1" ht="15.75" customHeight="1" x14ac:dyDescent="0.2">
      <c r="A296" s="801" t="s">
        <v>6597</v>
      </c>
      <c r="B296" s="801" t="s">
        <v>6598</v>
      </c>
      <c r="C296" s="832"/>
      <c r="D296" s="749">
        <v>105</v>
      </c>
      <c r="E296" s="586"/>
      <c r="F296" s="586"/>
      <c r="G296" s="492"/>
      <c r="H296" s="488"/>
      <c r="I296" s="489"/>
      <c r="J296" s="490"/>
      <c r="K296" s="845"/>
      <c r="L296" s="838"/>
      <c r="M296" s="844"/>
      <c r="N296" s="844"/>
    </row>
    <row r="297" spans="1:15" ht="15.75" customHeight="1" x14ac:dyDescent="0.2">
      <c r="A297" s="11" t="s">
        <v>6599</v>
      </c>
      <c r="B297" s="11" t="s">
        <v>6600</v>
      </c>
      <c r="C297" s="590"/>
      <c r="D297" s="596">
        <v>93.42</v>
      </c>
      <c r="E297" s="20">
        <v>24</v>
      </c>
      <c r="F297" s="20">
        <v>24</v>
      </c>
      <c r="G297" s="492">
        <v>83.912500000000009</v>
      </c>
      <c r="H297" s="488">
        <v>78.67</v>
      </c>
      <c r="I297" s="489">
        <v>82.285000000000011</v>
      </c>
      <c r="J297" s="490">
        <v>83.912500000000009</v>
      </c>
      <c r="K297" s="478">
        <f t="shared" si="23"/>
        <v>1.6274999999999977</v>
      </c>
      <c r="L297" s="332">
        <f t="shared" si="24"/>
        <v>1.9778817524457648E-2</v>
      </c>
      <c r="M297" s="456">
        <v>4.5999999999999996</v>
      </c>
      <c r="N297" s="456">
        <v>4.5999999999999996</v>
      </c>
    </row>
    <row r="298" spans="1:15" ht="15.75" customHeight="1" x14ac:dyDescent="0.2">
      <c r="A298" s="11" t="s">
        <v>6601</v>
      </c>
      <c r="B298" s="11" t="s">
        <v>6602</v>
      </c>
      <c r="C298" s="590"/>
      <c r="D298" s="596">
        <v>109.34</v>
      </c>
      <c r="E298" s="20">
        <v>24</v>
      </c>
      <c r="F298" s="20">
        <v>28</v>
      </c>
      <c r="G298" s="492">
        <v>103.425</v>
      </c>
      <c r="H298" s="488">
        <v>86.67</v>
      </c>
      <c r="I298" s="489">
        <v>102.14749999999999</v>
      </c>
      <c r="J298" s="490">
        <v>103.425</v>
      </c>
      <c r="K298" s="478">
        <f t="shared" si="23"/>
        <v>1.2775000000000034</v>
      </c>
      <c r="L298" s="332">
        <f t="shared" si="24"/>
        <v>1.2506424533150625E-2</v>
      </c>
      <c r="M298" s="456">
        <v>4.5999999999999996</v>
      </c>
      <c r="N298" s="456">
        <v>4.5999999999999996</v>
      </c>
    </row>
    <row r="299" spans="1:15" ht="15.75" customHeight="1" x14ac:dyDescent="0.2">
      <c r="A299" s="11" t="s">
        <v>6603</v>
      </c>
      <c r="B299" s="11" t="s">
        <v>6604</v>
      </c>
      <c r="C299" s="590"/>
      <c r="D299" s="596">
        <v>117.29</v>
      </c>
      <c r="E299" s="20">
        <v>24</v>
      </c>
      <c r="F299" s="20">
        <v>30</v>
      </c>
      <c r="G299" s="492">
        <v>103.425</v>
      </c>
      <c r="H299" s="488">
        <v>87.210000000000008</v>
      </c>
      <c r="I299" s="489">
        <v>102.84750000000001</v>
      </c>
      <c r="J299" s="490">
        <v>103.425</v>
      </c>
      <c r="K299" s="478">
        <f t="shared" si="23"/>
        <v>0.57749999999998636</v>
      </c>
      <c r="L299" s="332">
        <f t="shared" si="24"/>
        <v>5.6151097498722503E-3</v>
      </c>
      <c r="M299" s="456">
        <v>4.5999999999999996</v>
      </c>
      <c r="N299" s="456">
        <v>4.5999999999999996</v>
      </c>
    </row>
    <row r="300" spans="1:15" s="839" customFormat="1" ht="15.75" customHeight="1" x14ac:dyDescent="0.2">
      <c r="A300" s="801" t="s">
        <v>6605</v>
      </c>
      <c r="B300" s="801" t="s">
        <v>6606</v>
      </c>
      <c r="C300" s="832"/>
      <c r="D300" s="749">
        <v>110</v>
      </c>
      <c r="E300" s="586"/>
      <c r="F300" s="586"/>
      <c r="G300" s="492"/>
      <c r="H300" s="488"/>
      <c r="I300" s="489"/>
      <c r="J300" s="490"/>
      <c r="K300" s="845"/>
      <c r="L300" s="838"/>
      <c r="M300" s="844"/>
      <c r="N300" s="844"/>
    </row>
    <row r="301" spans="1:15" ht="15.75" customHeight="1" x14ac:dyDescent="0.2">
      <c r="A301" s="11" t="s">
        <v>6607</v>
      </c>
      <c r="B301" s="11" t="s">
        <v>6608</v>
      </c>
      <c r="C301" s="590"/>
      <c r="D301" s="596">
        <v>120.02</v>
      </c>
      <c r="E301" s="20">
        <v>24</v>
      </c>
      <c r="F301" s="20">
        <v>36</v>
      </c>
      <c r="G301" s="492">
        <v>106.05</v>
      </c>
      <c r="H301" s="488">
        <v>91.03</v>
      </c>
      <c r="I301" s="489">
        <v>105.42</v>
      </c>
      <c r="J301" s="490">
        <v>106.05</v>
      </c>
      <c r="K301" s="478">
        <f t="shared" si="23"/>
        <v>0.62999999999999545</v>
      </c>
      <c r="L301" s="332">
        <f t="shared" si="24"/>
        <v>5.976095617529837E-3</v>
      </c>
      <c r="M301" s="456">
        <v>4.5999999999999996</v>
      </c>
      <c r="N301" s="456">
        <v>4.5999999999999996</v>
      </c>
    </row>
    <row r="302" spans="1:15" s="839" customFormat="1" ht="15.75" customHeight="1" x14ac:dyDescent="0.2">
      <c r="A302" s="801" t="s">
        <v>6609</v>
      </c>
      <c r="B302" s="801" t="s">
        <v>6610</v>
      </c>
      <c r="C302" s="832"/>
      <c r="D302" s="749">
        <v>110</v>
      </c>
      <c r="E302" s="586"/>
      <c r="F302" s="586"/>
      <c r="G302" s="492"/>
      <c r="H302" s="488"/>
      <c r="I302" s="489"/>
      <c r="J302" s="490"/>
      <c r="K302" s="845"/>
      <c r="L302" s="838"/>
      <c r="M302" s="844"/>
      <c r="N302" s="844"/>
    </row>
    <row r="303" spans="1:15" s="48" customFormat="1" ht="15.75" customHeight="1" x14ac:dyDescent="0.2">
      <c r="A303" s="11" t="s">
        <v>6611</v>
      </c>
      <c r="B303" s="11" t="s">
        <v>6612</v>
      </c>
      <c r="C303" s="590"/>
      <c r="D303" s="596">
        <v>112.6125</v>
      </c>
      <c r="E303" s="20">
        <v>36</v>
      </c>
      <c r="F303" s="20">
        <v>27</v>
      </c>
      <c r="G303" s="492">
        <v>106.05</v>
      </c>
      <c r="H303" s="488">
        <v>94.210000000000008</v>
      </c>
      <c r="I303" s="489">
        <v>105.36750000000001</v>
      </c>
      <c r="J303" s="490">
        <v>106.05</v>
      </c>
      <c r="K303" s="478">
        <f t="shared" si="23"/>
        <v>0.68249999999999034</v>
      </c>
      <c r="L303" s="332">
        <f t="shared" si="24"/>
        <v>6.4773293472844117E-3</v>
      </c>
      <c r="M303" s="456">
        <v>4.5999999999999996</v>
      </c>
      <c r="N303" s="456">
        <v>4.5999999999999996</v>
      </c>
    </row>
    <row r="304" spans="1:15" ht="15.75" customHeight="1" x14ac:dyDescent="0.2">
      <c r="A304" s="11" t="s">
        <v>6613</v>
      </c>
      <c r="B304" s="11" t="s">
        <v>6614</v>
      </c>
      <c r="C304" s="590"/>
      <c r="D304" s="596">
        <v>110.145</v>
      </c>
      <c r="E304" s="20">
        <v>27.5</v>
      </c>
      <c r="F304" s="20">
        <v>27.5</v>
      </c>
      <c r="G304" s="492">
        <v>103.5125</v>
      </c>
      <c r="H304" s="488">
        <v>88.14</v>
      </c>
      <c r="I304" s="489">
        <v>102.9175</v>
      </c>
      <c r="J304" s="490">
        <v>103.5125</v>
      </c>
      <c r="K304" s="478">
        <f t="shared" si="23"/>
        <v>0.59499999999999886</v>
      </c>
      <c r="L304" s="332">
        <f t="shared" si="24"/>
        <v>5.7813297058323301E-3</v>
      </c>
      <c r="M304" s="456">
        <v>4.5999999999999996</v>
      </c>
      <c r="N304" s="456">
        <v>4.5999999999999996</v>
      </c>
      <c r="O304" s="23"/>
    </row>
    <row r="305" spans="1:15" ht="15.75" customHeight="1" x14ac:dyDescent="0.2">
      <c r="A305" s="11" t="s">
        <v>6615</v>
      </c>
      <c r="B305" s="11" t="s">
        <v>6616</v>
      </c>
      <c r="C305" s="590"/>
      <c r="D305" s="596">
        <v>115.27249999999999</v>
      </c>
      <c r="E305" s="20">
        <v>27.5</v>
      </c>
      <c r="F305" s="20">
        <v>39.5</v>
      </c>
      <c r="G305" s="494">
        <v>108.675</v>
      </c>
      <c r="H305" s="488">
        <v>97.56</v>
      </c>
      <c r="I305" s="489">
        <v>107.97500000000001</v>
      </c>
      <c r="J305" s="490">
        <v>108.675</v>
      </c>
      <c r="K305" s="478">
        <f t="shared" si="23"/>
        <v>0.69999999999998863</v>
      </c>
      <c r="L305" s="332">
        <f t="shared" si="24"/>
        <v>6.4829821717989214E-3</v>
      </c>
      <c r="M305" s="456">
        <v>4.5999999999999996</v>
      </c>
      <c r="N305" s="456">
        <v>6.65</v>
      </c>
      <c r="O305" s="23"/>
    </row>
    <row r="306" spans="1:15" ht="15.75" customHeight="1" x14ac:dyDescent="0.2">
      <c r="A306" s="11" t="s">
        <v>6617</v>
      </c>
      <c r="B306" s="11" t="s">
        <v>6618</v>
      </c>
      <c r="C306" s="590"/>
      <c r="D306" s="596">
        <v>119.2625</v>
      </c>
      <c r="E306" s="20">
        <v>24</v>
      </c>
      <c r="F306" s="20">
        <v>48</v>
      </c>
      <c r="G306" s="494">
        <v>112.70000000000002</v>
      </c>
      <c r="H306" s="488">
        <v>100.79</v>
      </c>
      <c r="I306" s="489">
        <v>111.91250000000001</v>
      </c>
      <c r="J306" s="490">
        <v>112.70000000000002</v>
      </c>
      <c r="K306" s="478">
        <f t="shared" si="23"/>
        <v>0.78750000000000853</v>
      </c>
      <c r="L306" s="332">
        <f t="shared" si="24"/>
        <v>7.0367474589523825E-3</v>
      </c>
      <c r="M306" s="456">
        <v>4.5999999999999996</v>
      </c>
      <c r="N306" s="456">
        <v>6.65</v>
      </c>
    </row>
    <row r="307" spans="1:15" s="41" customFormat="1" ht="15.75" customHeight="1" x14ac:dyDescent="0.2">
      <c r="A307" s="25" t="s">
        <v>6619</v>
      </c>
      <c r="B307" s="25" t="s">
        <v>6620</v>
      </c>
      <c r="C307" s="636"/>
      <c r="D307" s="637">
        <v>154.65</v>
      </c>
      <c r="E307" s="110"/>
      <c r="F307" s="110"/>
      <c r="G307" s="494"/>
      <c r="H307" s="488"/>
      <c r="I307" s="489"/>
      <c r="J307" s="490"/>
      <c r="K307" s="501"/>
      <c r="L307" s="502"/>
      <c r="M307" s="500"/>
      <c r="N307" s="500"/>
    </row>
    <row r="308" spans="1:15" s="48" customFormat="1" ht="15.75" customHeight="1" x14ac:dyDescent="0.2">
      <c r="A308" s="11" t="s">
        <v>6621</v>
      </c>
      <c r="B308" s="11" t="s">
        <v>6622</v>
      </c>
      <c r="C308" s="590"/>
      <c r="D308" s="596">
        <v>106.75</v>
      </c>
      <c r="E308" s="20">
        <v>30</v>
      </c>
      <c r="F308" s="20">
        <v>30</v>
      </c>
      <c r="G308" s="494">
        <v>106.75</v>
      </c>
      <c r="H308" s="488"/>
      <c r="I308" s="489">
        <v>105.77</v>
      </c>
      <c r="J308" s="490">
        <v>106.75</v>
      </c>
      <c r="K308" s="478">
        <f t="shared" si="23"/>
        <v>0.98000000000000398</v>
      </c>
      <c r="L308" s="332">
        <f t="shared" si="24"/>
        <v>9.2653871608206866E-3</v>
      </c>
      <c r="M308" s="456">
        <v>4.5999999999999996</v>
      </c>
      <c r="N308" s="456">
        <v>4.5999999999999996</v>
      </c>
    </row>
    <row r="309" spans="1:15" ht="15.75" customHeight="1" x14ac:dyDescent="0.2">
      <c r="A309" s="11" t="s">
        <v>6623</v>
      </c>
      <c r="B309" s="11" t="s">
        <v>6624</v>
      </c>
      <c r="C309" s="590"/>
      <c r="D309" s="596">
        <v>115.185</v>
      </c>
      <c r="E309" s="20">
        <v>30</v>
      </c>
      <c r="F309" s="20">
        <v>36</v>
      </c>
      <c r="G309" s="494">
        <v>108.58749999999999</v>
      </c>
      <c r="H309" s="488">
        <v>96.38000000000001</v>
      </c>
      <c r="I309" s="489">
        <v>107.9225</v>
      </c>
      <c r="J309" s="490">
        <v>108.58749999999999</v>
      </c>
      <c r="K309" s="478">
        <f t="shared" si="23"/>
        <v>0.66499999999999204</v>
      </c>
      <c r="L309" s="332">
        <f t="shared" si="24"/>
        <v>6.1618290903193689E-3</v>
      </c>
      <c r="M309" s="456">
        <v>4.5999999999999996</v>
      </c>
      <c r="N309" s="456">
        <v>4.5999999999999996</v>
      </c>
    </row>
    <row r="310" spans="1:15" ht="15.75" customHeight="1" x14ac:dyDescent="0.2">
      <c r="A310" s="11" t="s">
        <v>6625</v>
      </c>
      <c r="B310" s="11" t="s">
        <v>6626</v>
      </c>
      <c r="C310" s="590"/>
      <c r="D310" s="596">
        <v>124.6</v>
      </c>
      <c r="E310" s="20">
        <v>30</v>
      </c>
      <c r="F310" s="20">
        <v>40</v>
      </c>
      <c r="G310" s="494">
        <v>110.425</v>
      </c>
      <c r="H310" s="488">
        <v>99.18</v>
      </c>
      <c r="I310" s="489">
        <v>109.77749999999999</v>
      </c>
      <c r="J310" s="490">
        <v>110.425</v>
      </c>
      <c r="K310" s="478">
        <f t="shared" si="23"/>
        <v>0.64750000000000796</v>
      </c>
      <c r="L310" s="332">
        <f t="shared" si="24"/>
        <v>5.898294277060491E-3</v>
      </c>
      <c r="M310" s="456">
        <v>4.5999999999999996</v>
      </c>
      <c r="N310" s="456">
        <v>6.65</v>
      </c>
    </row>
    <row r="311" spans="1:15" ht="15.75" customHeight="1" x14ac:dyDescent="0.2">
      <c r="A311" s="40" t="s">
        <v>6627</v>
      </c>
      <c r="B311" s="40" t="s">
        <v>6628</v>
      </c>
      <c r="C311" s="590"/>
      <c r="D311" s="598">
        <v>150</v>
      </c>
      <c r="E311" s="20"/>
      <c r="F311" s="20"/>
      <c r="G311" s="494"/>
      <c r="H311" s="488"/>
      <c r="I311" s="489"/>
      <c r="J311" s="490"/>
      <c r="K311" s="478"/>
      <c r="L311" s="332"/>
      <c r="M311" s="456"/>
      <c r="N311" s="456"/>
    </row>
    <row r="312" spans="1:15" ht="15.75" customHeight="1" x14ac:dyDescent="0.2">
      <c r="A312" s="11" t="s">
        <v>6629</v>
      </c>
      <c r="B312" s="11" t="s">
        <v>6630</v>
      </c>
      <c r="C312" s="590"/>
      <c r="D312" s="596">
        <v>115.2375</v>
      </c>
      <c r="E312" s="20">
        <v>32</v>
      </c>
      <c r="F312" s="20">
        <v>36</v>
      </c>
      <c r="G312" s="494">
        <v>108.675</v>
      </c>
      <c r="H312" s="488">
        <v>98.64</v>
      </c>
      <c r="I312" s="489">
        <v>107.97500000000001</v>
      </c>
      <c r="J312" s="490">
        <v>108.675</v>
      </c>
      <c r="K312" s="478">
        <f t="shared" si="23"/>
        <v>0.69999999999998863</v>
      </c>
      <c r="L312" s="332">
        <f t="shared" si="24"/>
        <v>6.4829821717989214E-3</v>
      </c>
      <c r="M312" s="456">
        <v>4.5999999999999996</v>
      </c>
      <c r="N312" s="456">
        <v>4.5999999999999996</v>
      </c>
    </row>
    <row r="313" spans="1:15" s="839" customFormat="1" ht="15.75" customHeight="1" x14ac:dyDescent="0.2">
      <c r="A313" s="801" t="s">
        <v>6631</v>
      </c>
      <c r="B313" s="801" t="s">
        <v>6632</v>
      </c>
      <c r="C313" s="832"/>
      <c r="D313" s="749">
        <v>126.7</v>
      </c>
      <c r="E313" s="586"/>
      <c r="F313" s="586"/>
      <c r="G313" s="494"/>
      <c r="H313" s="488"/>
      <c r="I313" s="489"/>
      <c r="J313" s="490"/>
      <c r="K313" s="845"/>
      <c r="L313" s="838"/>
      <c r="M313" s="844"/>
      <c r="N313" s="844"/>
    </row>
    <row r="314" spans="1:15" s="839" customFormat="1" ht="15.75" customHeight="1" x14ac:dyDescent="0.2">
      <c r="A314" s="801" t="s">
        <v>6633</v>
      </c>
      <c r="B314" s="801" t="s">
        <v>6634</v>
      </c>
      <c r="C314" s="832"/>
      <c r="D314" s="749">
        <v>164</v>
      </c>
      <c r="E314" s="586"/>
      <c r="F314" s="586"/>
      <c r="G314" s="494"/>
      <c r="H314" s="488"/>
      <c r="I314" s="489"/>
      <c r="J314" s="490"/>
      <c r="K314" s="845"/>
      <c r="L314" s="838"/>
      <c r="M314" s="844"/>
      <c r="N314" s="844"/>
    </row>
    <row r="315" spans="1:15" ht="15.75" customHeight="1" x14ac:dyDescent="0.2">
      <c r="A315" s="11" t="s">
        <v>6635</v>
      </c>
      <c r="B315" s="11" t="s">
        <v>6636</v>
      </c>
      <c r="C315" s="590"/>
      <c r="D315" s="596">
        <v>153.45750000000001</v>
      </c>
      <c r="E315" s="20">
        <v>33</v>
      </c>
      <c r="F315" s="20">
        <v>50</v>
      </c>
      <c r="G315" s="494">
        <v>144.11249999999998</v>
      </c>
      <c r="H315" s="488">
        <v>123.2</v>
      </c>
      <c r="I315" s="489">
        <v>143.0625</v>
      </c>
      <c r="J315" s="490">
        <v>144.11249999999998</v>
      </c>
      <c r="K315" s="478">
        <f t="shared" si="23"/>
        <v>1.0499999999999829</v>
      </c>
      <c r="L315" s="332">
        <f t="shared" si="24"/>
        <v>7.3394495412842844E-3</v>
      </c>
      <c r="M315" s="456">
        <v>4.5999999999999996</v>
      </c>
      <c r="N315" s="456">
        <v>6.65</v>
      </c>
    </row>
    <row r="316" spans="1:15" s="48" customFormat="1" ht="15.75" customHeight="1" x14ac:dyDescent="0.2">
      <c r="A316" s="11" t="s">
        <v>6637</v>
      </c>
      <c r="B316" s="11" t="s">
        <v>6638</v>
      </c>
      <c r="C316" s="590"/>
      <c r="D316" s="596">
        <v>154.17500000000001</v>
      </c>
      <c r="E316" s="20">
        <v>35</v>
      </c>
      <c r="F316" s="20">
        <v>47</v>
      </c>
      <c r="G316" s="494">
        <v>144.8125</v>
      </c>
      <c r="H316" s="488">
        <v>123.62</v>
      </c>
      <c r="I316" s="489">
        <v>143.63999999999999</v>
      </c>
      <c r="J316" s="490">
        <v>144.8125</v>
      </c>
      <c r="K316" s="478">
        <f t="shared" si="23"/>
        <v>1.1725000000000136</v>
      </c>
      <c r="L316" s="332">
        <f t="shared" si="24"/>
        <v>8.1627680311891788E-3</v>
      </c>
      <c r="M316" s="456">
        <v>4.5999999999999996</v>
      </c>
      <c r="N316" s="456">
        <v>6.65</v>
      </c>
    </row>
    <row r="317" spans="1:15" ht="15.75" customHeight="1" x14ac:dyDescent="0.2">
      <c r="A317" s="11" t="s">
        <v>6639</v>
      </c>
      <c r="B317" s="11" t="s">
        <v>6640</v>
      </c>
      <c r="C317" s="590"/>
      <c r="D317" s="596">
        <v>127.65</v>
      </c>
      <c r="E317" s="20">
        <v>36</v>
      </c>
      <c r="F317" s="20">
        <v>36</v>
      </c>
      <c r="G317" s="494">
        <v>113.3125</v>
      </c>
      <c r="H317" s="488">
        <v>102.75</v>
      </c>
      <c r="I317" s="489">
        <v>112.4725</v>
      </c>
      <c r="J317" s="490">
        <v>113.3125</v>
      </c>
      <c r="K317" s="478">
        <f t="shared" si="23"/>
        <v>0.84000000000000341</v>
      </c>
      <c r="L317" s="332">
        <f t="shared" si="24"/>
        <v>7.4684922981173478E-3</v>
      </c>
      <c r="M317" s="456">
        <v>4.5999999999999996</v>
      </c>
      <c r="N317" s="456">
        <v>4.5999999999999996</v>
      </c>
    </row>
    <row r="318" spans="1:15" ht="15.75" customHeight="1" x14ac:dyDescent="0.2">
      <c r="A318" s="11" t="s">
        <v>6641</v>
      </c>
      <c r="B318" s="11" t="s">
        <v>6642</v>
      </c>
      <c r="C318" s="590"/>
      <c r="D318" s="596">
        <v>152.3725</v>
      </c>
      <c r="E318" s="20">
        <v>36</v>
      </c>
      <c r="F318" s="20">
        <v>44</v>
      </c>
      <c r="G318" s="492">
        <v>142.97499999999999</v>
      </c>
      <c r="H318" s="488">
        <v>120.84</v>
      </c>
      <c r="I318" s="489">
        <v>141.83750000000001</v>
      </c>
      <c r="J318" s="490">
        <v>142.97499999999999</v>
      </c>
      <c r="K318" s="478">
        <f t="shared" si="23"/>
        <v>1.1374999999999886</v>
      </c>
      <c r="L318" s="332">
        <f t="shared" si="24"/>
        <v>8.0197409006785136E-3</v>
      </c>
      <c r="M318" s="456">
        <v>4.5999999999999996</v>
      </c>
      <c r="N318" s="456">
        <v>6.65</v>
      </c>
    </row>
    <row r="319" spans="1:15" ht="15.75" customHeight="1" x14ac:dyDescent="0.2">
      <c r="A319" s="11" t="s">
        <v>6643</v>
      </c>
      <c r="B319" s="11" t="s">
        <v>6644</v>
      </c>
      <c r="C319" s="590"/>
      <c r="D319" s="596">
        <v>152.3725</v>
      </c>
      <c r="E319" s="20">
        <v>36</v>
      </c>
      <c r="F319" s="20">
        <v>45</v>
      </c>
      <c r="G319" s="494">
        <v>142.97499999999999</v>
      </c>
      <c r="H319" s="488">
        <v>121.75</v>
      </c>
      <c r="I319" s="489">
        <v>141.83750000000001</v>
      </c>
      <c r="J319" s="490">
        <v>142.97499999999999</v>
      </c>
      <c r="K319" s="478">
        <f t="shared" si="23"/>
        <v>1.1374999999999886</v>
      </c>
      <c r="L319" s="332">
        <f t="shared" si="24"/>
        <v>8.0197409006785136E-3</v>
      </c>
      <c r="M319" s="456">
        <v>4.5999999999999996</v>
      </c>
      <c r="N319" s="456">
        <v>6.65</v>
      </c>
    </row>
    <row r="320" spans="1:15" ht="15.75" customHeight="1" x14ac:dyDescent="0.2">
      <c r="A320" s="11" t="s">
        <v>6645</v>
      </c>
      <c r="B320" s="11" t="s">
        <v>6646</v>
      </c>
      <c r="C320" s="590"/>
      <c r="D320" s="596">
        <v>164.8</v>
      </c>
      <c r="E320" s="20">
        <v>36</v>
      </c>
      <c r="F320" s="20">
        <v>48</v>
      </c>
      <c r="G320" s="494">
        <v>145.51250000000002</v>
      </c>
      <c r="H320" s="488">
        <v>124.34</v>
      </c>
      <c r="I320" s="489">
        <v>144.32249999999999</v>
      </c>
      <c r="J320" s="490">
        <v>145.51250000000002</v>
      </c>
      <c r="K320" s="478">
        <f t="shared" si="23"/>
        <v>1.1900000000000261</v>
      </c>
      <c r="L320" s="332">
        <f t="shared" si="24"/>
        <v>8.2454225779072989E-3</v>
      </c>
      <c r="M320" s="456">
        <v>4.5999999999999996</v>
      </c>
      <c r="N320" s="456">
        <v>6.65</v>
      </c>
      <c r="O320" s="23"/>
    </row>
    <row r="321" spans="1:15" s="839" customFormat="1" ht="15.75" customHeight="1" x14ac:dyDescent="0.2">
      <c r="A321" s="801" t="s">
        <v>6647</v>
      </c>
      <c r="B321" s="801" t="s">
        <v>6648</v>
      </c>
      <c r="C321" s="832"/>
      <c r="D321" s="749">
        <v>200</v>
      </c>
      <c r="E321" s="586"/>
      <c r="F321" s="586"/>
      <c r="G321" s="492"/>
      <c r="H321" s="488"/>
      <c r="I321" s="489"/>
      <c r="J321" s="490"/>
      <c r="K321" s="845"/>
      <c r="L321" s="838"/>
      <c r="M321" s="844"/>
      <c r="N321" s="844"/>
      <c r="O321" s="14"/>
    </row>
    <row r="322" spans="1:15" ht="15.75" customHeight="1" x14ac:dyDescent="0.2">
      <c r="A322" s="11" t="s">
        <v>6649</v>
      </c>
      <c r="B322" s="11" t="s">
        <v>6650</v>
      </c>
      <c r="C322" s="590"/>
      <c r="D322" s="596">
        <v>240.03</v>
      </c>
      <c r="E322" s="20">
        <v>36</v>
      </c>
      <c r="F322" s="20">
        <v>72</v>
      </c>
      <c r="G322" s="492">
        <v>224.26250000000002</v>
      </c>
      <c r="H322" s="488">
        <v>188.82</v>
      </c>
      <c r="I322" s="489">
        <v>222.58249999999998</v>
      </c>
      <c r="J322" s="490">
        <v>224.26250000000002</v>
      </c>
      <c r="K322" s="478">
        <f t="shared" si="23"/>
        <v>1.6800000000000352</v>
      </c>
      <c r="L322" s="332">
        <f t="shared" si="24"/>
        <v>7.5477631889301067E-3</v>
      </c>
      <c r="M322" s="456">
        <v>4.5999999999999996</v>
      </c>
      <c r="N322" s="456">
        <v>6.65</v>
      </c>
    </row>
    <row r="323" spans="1:15" ht="15.75" customHeight="1" x14ac:dyDescent="0.2">
      <c r="A323" s="11" t="s">
        <v>6651</v>
      </c>
      <c r="B323" s="11" t="s">
        <v>6652</v>
      </c>
      <c r="C323" s="590"/>
      <c r="D323" s="596">
        <v>154.96250000000001</v>
      </c>
      <c r="E323" s="20">
        <v>37.5</v>
      </c>
      <c r="F323" s="20">
        <v>49.5</v>
      </c>
      <c r="G323" s="492">
        <v>145.6</v>
      </c>
      <c r="H323" s="488">
        <v>126.05000000000001</v>
      </c>
      <c r="I323" s="489">
        <v>144.39250000000001</v>
      </c>
      <c r="J323" s="490">
        <v>145.6</v>
      </c>
      <c r="K323" s="478">
        <f t="shared" si="23"/>
        <v>1.2074999999999818</v>
      </c>
      <c r="L323" s="332">
        <f t="shared" si="24"/>
        <v>8.3626227123983713E-3</v>
      </c>
      <c r="M323" s="456">
        <v>4.5999999999999996</v>
      </c>
      <c r="N323" s="456">
        <v>6.65</v>
      </c>
    </row>
    <row r="324" spans="1:15" s="48" customFormat="1" ht="15.75" customHeight="1" x14ac:dyDescent="0.2">
      <c r="A324" s="11" t="s">
        <v>6653</v>
      </c>
      <c r="B324" s="11" t="s">
        <v>6654</v>
      </c>
      <c r="C324" s="590"/>
      <c r="D324" s="596">
        <v>154.91</v>
      </c>
      <c r="E324" s="20">
        <v>38</v>
      </c>
      <c r="F324" s="20">
        <v>48</v>
      </c>
      <c r="G324" s="492">
        <v>145.51250000000002</v>
      </c>
      <c r="H324" s="488">
        <v>125.72</v>
      </c>
      <c r="I324" s="489">
        <v>144.34</v>
      </c>
      <c r="J324" s="490">
        <v>145.51250000000002</v>
      </c>
      <c r="K324" s="478">
        <f t="shared" si="23"/>
        <v>1.1725000000000136</v>
      </c>
      <c r="L324" s="332">
        <f t="shared" si="24"/>
        <v>8.1231813773036832E-3</v>
      </c>
      <c r="M324" s="456">
        <v>4.5999999999999996</v>
      </c>
      <c r="N324" s="456">
        <v>6.65</v>
      </c>
    </row>
    <row r="325" spans="1:15" ht="15.75" customHeight="1" x14ac:dyDescent="0.2">
      <c r="A325" s="11" t="s">
        <v>6655</v>
      </c>
      <c r="B325" s="11" t="s">
        <v>6656</v>
      </c>
      <c r="C325" s="590"/>
      <c r="D325" s="596">
        <v>157.43</v>
      </c>
      <c r="E325" s="20">
        <v>38</v>
      </c>
      <c r="F325" s="20">
        <v>50</v>
      </c>
      <c r="G325" s="492">
        <v>148.04999999999998</v>
      </c>
      <c r="H325" s="488">
        <v>128.03</v>
      </c>
      <c r="I325" s="489">
        <v>146.82500000000002</v>
      </c>
      <c r="J325" s="490">
        <v>148.04999999999998</v>
      </c>
      <c r="K325" s="478">
        <f t="shared" si="23"/>
        <v>1.2249999999999659</v>
      </c>
      <c r="L325" s="332">
        <f t="shared" si="24"/>
        <v>8.3432657926100166E-3</v>
      </c>
      <c r="M325" s="456">
        <v>4.5999999999999996</v>
      </c>
      <c r="N325" s="456">
        <v>6.65</v>
      </c>
      <c r="O325" s="23"/>
    </row>
    <row r="326" spans="1:15" ht="15.75" customHeight="1" x14ac:dyDescent="0.2">
      <c r="A326" s="11" t="s">
        <v>6657</v>
      </c>
      <c r="B326" s="11" t="s">
        <v>6658</v>
      </c>
      <c r="C326" s="590"/>
      <c r="D326" s="596">
        <v>152.32</v>
      </c>
      <c r="E326" s="20">
        <v>39.5</v>
      </c>
      <c r="F326" s="20">
        <v>39.5</v>
      </c>
      <c r="G326" s="492">
        <v>142.88750000000002</v>
      </c>
      <c r="H326" s="488">
        <v>121.15</v>
      </c>
      <c r="I326" s="489">
        <v>141.785</v>
      </c>
      <c r="J326" s="490">
        <v>142.88750000000002</v>
      </c>
      <c r="K326" s="478">
        <f t="shared" si="23"/>
        <v>1.1025000000000205</v>
      </c>
      <c r="L326" s="332">
        <f t="shared" si="24"/>
        <v>7.7758578128858521E-3</v>
      </c>
      <c r="M326" s="456">
        <v>6.65</v>
      </c>
      <c r="N326" s="456">
        <v>6.65</v>
      </c>
    </row>
    <row r="327" spans="1:15" ht="15.75" customHeight="1" x14ac:dyDescent="0.2">
      <c r="A327" s="11" t="s">
        <v>6659</v>
      </c>
      <c r="B327" s="11" t="s">
        <v>6660</v>
      </c>
      <c r="C327" s="590"/>
      <c r="D327" s="596">
        <v>152.32</v>
      </c>
      <c r="E327" s="20">
        <v>39</v>
      </c>
      <c r="F327" s="20">
        <v>39</v>
      </c>
      <c r="G327" s="492">
        <v>142.88750000000002</v>
      </c>
      <c r="H327" s="488">
        <v>120.19000000000001</v>
      </c>
      <c r="I327" s="489">
        <v>141.785</v>
      </c>
      <c r="J327" s="490">
        <v>142.88750000000002</v>
      </c>
      <c r="K327" s="478">
        <f t="shared" si="23"/>
        <v>1.1025000000000205</v>
      </c>
      <c r="L327" s="332">
        <f t="shared" si="24"/>
        <v>7.7758578128858521E-3</v>
      </c>
      <c r="M327" s="456">
        <v>6.65</v>
      </c>
      <c r="N327" s="456">
        <v>6.65</v>
      </c>
      <c r="O327" s="23"/>
    </row>
    <row r="328" spans="1:15" ht="15.75" customHeight="1" x14ac:dyDescent="0.2">
      <c r="A328" s="11" t="s">
        <v>6661</v>
      </c>
      <c r="B328" s="11" t="s">
        <v>6662</v>
      </c>
      <c r="C328" s="590"/>
      <c r="D328" s="596">
        <v>154.91</v>
      </c>
      <c r="E328" s="20">
        <v>39</v>
      </c>
      <c r="F328" s="20">
        <v>47</v>
      </c>
      <c r="G328" s="492">
        <v>145.51250000000002</v>
      </c>
      <c r="H328" s="488">
        <v>125.79</v>
      </c>
      <c r="I328" s="489">
        <v>144.34</v>
      </c>
      <c r="J328" s="490">
        <v>145.51250000000002</v>
      </c>
      <c r="K328" s="478">
        <f t="shared" si="23"/>
        <v>1.1725000000000136</v>
      </c>
      <c r="L328" s="332">
        <f t="shared" si="24"/>
        <v>8.1231813773036832E-3</v>
      </c>
      <c r="M328" s="456">
        <v>6.65</v>
      </c>
      <c r="N328" s="456">
        <v>6.65</v>
      </c>
      <c r="O328" s="23"/>
    </row>
    <row r="329" spans="1:15" s="48" customFormat="1" ht="15.75" customHeight="1" x14ac:dyDescent="0.2">
      <c r="A329" s="11" t="s">
        <v>6663</v>
      </c>
      <c r="B329" s="11" t="s">
        <v>6664</v>
      </c>
      <c r="C329" s="590"/>
      <c r="D329" s="596">
        <v>157.5</v>
      </c>
      <c r="E329" s="20">
        <v>39</v>
      </c>
      <c r="F329" s="20">
        <v>52</v>
      </c>
      <c r="G329" s="494">
        <v>148.04999999999998</v>
      </c>
      <c r="H329" s="488">
        <v>129.70999999999998</v>
      </c>
      <c r="I329" s="489">
        <v>146.89499999999998</v>
      </c>
      <c r="J329" s="490">
        <v>148.04999999999998</v>
      </c>
      <c r="K329" s="478">
        <f t="shared" si="23"/>
        <v>1.1550000000000011</v>
      </c>
      <c r="L329" s="332">
        <f t="shared" si="24"/>
        <v>7.8627591136526172E-3</v>
      </c>
      <c r="M329" s="456">
        <v>6.65</v>
      </c>
      <c r="N329" s="456">
        <v>6.65</v>
      </c>
      <c r="O329" s="23"/>
    </row>
    <row r="330" spans="1:15" ht="15.75" customHeight="1" x14ac:dyDescent="0.2">
      <c r="A330" s="11" t="s">
        <v>6665</v>
      </c>
      <c r="B330" s="11" t="s">
        <v>6666</v>
      </c>
      <c r="C330" s="590"/>
      <c r="D330" s="596">
        <v>160.05500000000001</v>
      </c>
      <c r="E330" s="20">
        <v>39</v>
      </c>
      <c r="F330" s="20">
        <v>55</v>
      </c>
      <c r="G330" s="494">
        <v>150.58750000000001</v>
      </c>
      <c r="H330" s="488">
        <v>132.94999999999999</v>
      </c>
      <c r="I330" s="489">
        <v>149.41499999999999</v>
      </c>
      <c r="J330" s="490">
        <v>150.58750000000001</v>
      </c>
      <c r="K330" s="478">
        <f t="shared" si="23"/>
        <v>1.1725000000000136</v>
      </c>
      <c r="L330" s="332">
        <f t="shared" si="24"/>
        <v>7.847271023659029E-3</v>
      </c>
      <c r="M330" s="456">
        <v>6.65</v>
      </c>
      <c r="N330" s="456">
        <v>6.65</v>
      </c>
    </row>
    <row r="331" spans="1:15" ht="15.75" customHeight="1" x14ac:dyDescent="0.2">
      <c r="A331" s="11" t="s">
        <v>6667</v>
      </c>
      <c r="B331" s="11" t="s">
        <v>6668</v>
      </c>
      <c r="C331" s="590"/>
      <c r="D331" s="596">
        <v>152.6</v>
      </c>
      <c r="E331" s="20">
        <v>40</v>
      </c>
      <c r="F331" s="20">
        <v>40</v>
      </c>
      <c r="G331" s="494">
        <v>143.15</v>
      </c>
      <c r="H331" s="488">
        <v>121.5</v>
      </c>
      <c r="I331" s="489">
        <v>142.04750000000001</v>
      </c>
      <c r="J331" s="490">
        <v>143.15</v>
      </c>
      <c r="K331" s="478">
        <f t="shared" si="23"/>
        <v>1.102499999999992</v>
      </c>
      <c r="L331" s="332">
        <f t="shared" si="24"/>
        <v>7.7614882345693652E-3</v>
      </c>
      <c r="M331" s="456">
        <v>6.65</v>
      </c>
      <c r="N331" s="456">
        <v>6.65</v>
      </c>
      <c r="O331" s="23"/>
    </row>
    <row r="332" spans="1:15" s="839" customFormat="1" ht="15.75" customHeight="1" x14ac:dyDescent="0.2">
      <c r="A332" s="801" t="s">
        <v>6669</v>
      </c>
      <c r="B332" s="801" t="s">
        <v>6670</v>
      </c>
      <c r="C332" s="832"/>
      <c r="D332" s="749">
        <v>160</v>
      </c>
      <c r="E332" s="586"/>
      <c r="F332" s="586"/>
      <c r="G332" s="494"/>
      <c r="H332" s="488"/>
      <c r="I332" s="489"/>
      <c r="J332" s="490"/>
      <c r="K332" s="845"/>
      <c r="L332" s="838"/>
      <c r="M332" s="844"/>
      <c r="N332" s="844"/>
      <c r="O332" s="14"/>
    </row>
    <row r="333" spans="1:15" s="839" customFormat="1" ht="15.75" customHeight="1" x14ac:dyDescent="0.2">
      <c r="A333" s="801" t="s">
        <v>6671</v>
      </c>
      <c r="B333" s="801" t="s">
        <v>6672</v>
      </c>
      <c r="C333" s="832"/>
      <c r="D333" s="749">
        <v>160</v>
      </c>
      <c r="E333" s="586"/>
      <c r="F333" s="586"/>
      <c r="G333" s="494"/>
      <c r="H333" s="488"/>
      <c r="I333" s="489"/>
      <c r="J333" s="490"/>
      <c r="K333" s="845"/>
      <c r="L333" s="838"/>
      <c r="M333" s="844"/>
      <c r="N333" s="844"/>
      <c r="O333" s="14"/>
    </row>
    <row r="334" spans="1:15" s="48" customFormat="1" ht="15.75" customHeight="1" x14ac:dyDescent="0.2">
      <c r="A334" s="11" t="s">
        <v>6673</v>
      </c>
      <c r="B334" s="11" t="s">
        <v>6674</v>
      </c>
      <c r="C334" s="590"/>
      <c r="D334" s="596">
        <v>160.26499999999999</v>
      </c>
      <c r="E334" s="20">
        <v>40</v>
      </c>
      <c r="F334" s="20">
        <v>54</v>
      </c>
      <c r="G334" s="494">
        <v>150.85</v>
      </c>
      <c r="H334" s="488">
        <v>133.01999999999998</v>
      </c>
      <c r="I334" s="489">
        <v>149.60749999999999</v>
      </c>
      <c r="J334" s="490">
        <v>150.85</v>
      </c>
      <c r="K334" s="478">
        <f t="shared" si="23"/>
        <v>1.2425000000000068</v>
      </c>
      <c r="L334" s="332">
        <f t="shared" si="24"/>
        <v>8.3050649198737163E-3</v>
      </c>
      <c r="M334" s="456">
        <v>6.65</v>
      </c>
      <c r="N334" s="456">
        <v>6.65</v>
      </c>
    </row>
    <row r="335" spans="1:15" s="48" customFormat="1" ht="15.75" customHeight="1" x14ac:dyDescent="0.2">
      <c r="A335" s="11" t="s">
        <v>6675</v>
      </c>
      <c r="B335" s="11" t="s">
        <v>6676</v>
      </c>
      <c r="C335" s="590"/>
      <c r="D335" s="596">
        <v>175.23</v>
      </c>
      <c r="E335" s="20">
        <v>40</v>
      </c>
      <c r="F335" s="20">
        <v>60</v>
      </c>
      <c r="G335" s="494">
        <v>155.48749999999998</v>
      </c>
      <c r="H335" s="488">
        <v>137.38</v>
      </c>
      <c r="I335" s="489">
        <v>154.13999999999999</v>
      </c>
      <c r="J335" s="490">
        <v>155.48749999999998</v>
      </c>
      <c r="K335" s="478">
        <f t="shared" si="23"/>
        <v>1.3474999999999966</v>
      </c>
      <c r="L335" s="332">
        <f t="shared" si="24"/>
        <v>8.7420526793823578E-3</v>
      </c>
      <c r="M335" s="456">
        <v>6.65</v>
      </c>
      <c r="N335" s="456">
        <v>6.65</v>
      </c>
    </row>
    <row r="336" spans="1:15" s="48" customFormat="1" ht="15.75" customHeight="1" x14ac:dyDescent="0.2">
      <c r="A336" s="11" t="s">
        <v>6677</v>
      </c>
      <c r="B336" s="11" t="s">
        <v>6678</v>
      </c>
      <c r="C336" s="590"/>
      <c r="D336" s="596">
        <v>238.17500000000001</v>
      </c>
      <c r="E336" s="20">
        <v>40</v>
      </c>
      <c r="F336" s="20">
        <v>65</v>
      </c>
      <c r="G336" s="494">
        <v>222.42499999999998</v>
      </c>
      <c r="H336" s="488">
        <v>188.45</v>
      </c>
      <c r="I336" s="489">
        <v>220.745</v>
      </c>
      <c r="J336" s="490">
        <v>222.42499999999998</v>
      </c>
      <c r="K336" s="478">
        <f t="shared" si="23"/>
        <v>1.6799999999999784</v>
      </c>
      <c r="L336" s="332">
        <f t="shared" si="24"/>
        <v>7.6105914063737722E-3</v>
      </c>
      <c r="M336" s="456">
        <v>6.65</v>
      </c>
      <c r="N336" s="456">
        <v>6.65</v>
      </c>
    </row>
    <row r="337" spans="1:15" ht="15.75" customHeight="1" x14ac:dyDescent="0.2">
      <c r="A337" s="11" t="s">
        <v>6679</v>
      </c>
      <c r="B337" s="11" t="s">
        <v>6680</v>
      </c>
      <c r="C337" s="590"/>
      <c r="D337" s="596">
        <v>155.155</v>
      </c>
      <c r="E337" s="20">
        <v>41.5</v>
      </c>
      <c r="F337" s="20">
        <v>42.5</v>
      </c>
      <c r="G337" s="494">
        <v>145.77500000000001</v>
      </c>
      <c r="H337" s="488">
        <v>125.13000000000001</v>
      </c>
      <c r="I337" s="489">
        <v>144.5675</v>
      </c>
      <c r="J337" s="490">
        <v>145.77500000000001</v>
      </c>
      <c r="K337" s="478">
        <f t="shared" si="23"/>
        <v>1.2075000000000102</v>
      </c>
      <c r="L337" s="332">
        <f t="shared" si="24"/>
        <v>8.3524996973732696E-3</v>
      </c>
      <c r="M337" s="456">
        <v>6.65</v>
      </c>
      <c r="N337" s="456">
        <v>6.65</v>
      </c>
    </row>
    <row r="338" spans="1:15" ht="15.75" customHeight="1" x14ac:dyDescent="0.2">
      <c r="A338" s="11" t="s">
        <v>6681</v>
      </c>
      <c r="B338" s="11" t="s">
        <v>6682</v>
      </c>
      <c r="C338" s="590"/>
      <c r="D338" s="596">
        <v>219.54</v>
      </c>
      <c r="E338" s="20">
        <v>41.25</v>
      </c>
      <c r="F338" s="20">
        <v>61.25</v>
      </c>
      <c r="G338" s="494">
        <v>219.53749999999999</v>
      </c>
      <c r="H338" s="488">
        <v>186.10999999999999</v>
      </c>
      <c r="I338" s="489">
        <v>217.98000000000002</v>
      </c>
      <c r="J338" s="490">
        <v>219.53749999999999</v>
      </c>
      <c r="K338" s="478">
        <f t="shared" si="23"/>
        <v>1.5574999999999761</v>
      </c>
      <c r="L338" s="332">
        <f t="shared" si="24"/>
        <v>7.145150931277989E-3</v>
      </c>
      <c r="M338" s="456">
        <v>6.65</v>
      </c>
      <c r="N338" s="456">
        <v>6.65</v>
      </c>
    </row>
    <row r="339" spans="1:15" ht="15.75" customHeight="1" x14ac:dyDescent="0.2">
      <c r="A339" s="11" t="s">
        <v>6683</v>
      </c>
      <c r="B339" s="11" t="s">
        <v>6684</v>
      </c>
      <c r="C339" s="590"/>
      <c r="D339" s="596">
        <v>235.5325</v>
      </c>
      <c r="E339" s="20">
        <v>41.5</v>
      </c>
      <c r="F339" s="20">
        <v>61.5</v>
      </c>
      <c r="G339" s="494">
        <v>217.78749999999999</v>
      </c>
      <c r="H339" s="488">
        <v>187.92999999999998</v>
      </c>
      <c r="I339" s="489">
        <v>217.98000000000002</v>
      </c>
      <c r="J339" s="490">
        <v>217.78749999999999</v>
      </c>
      <c r="K339" s="478">
        <f t="shared" si="23"/>
        <v>-0.19250000000002387</v>
      </c>
      <c r="L339" s="332">
        <f t="shared" si="24"/>
        <v>-8.8310854206818913E-4</v>
      </c>
      <c r="M339" s="456">
        <v>6.65</v>
      </c>
      <c r="N339" s="456">
        <v>6.65</v>
      </c>
    </row>
    <row r="340" spans="1:15" ht="15.75" customHeight="1" x14ac:dyDescent="0.2">
      <c r="A340" s="11" t="s">
        <v>6685</v>
      </c>
      <c r="B340" s="11" t="s">
        <v>6686</v>
      </c>
      <c r="C340" s="590"/>
      <c r="D340" s="596">
        <v>160.17750000000001</v>
      </c>
      <c r="E340" s="20">
        <v>42</v>
      </c>
      <c r="F340" s="20">
        <v>50</v>
      </c>
      <c r="G340" s="492">
        <v>150.76250000000002</v>
      </c>
      <c r="H340" s="488">
        <v>130.82999999999998</v>
      </c>
      <c r="I340" s="489">
        <v>149.51999999999998</v>
      </c>
      <c r="J340" s="490">
        <v>150.76250000000002</v>
      </c>
      <c r="K340" s="478">
        <f t="shared" si="23"/>
        <v>1.2425000000000352</v>
      </c>
      <c r="L340" s="332">
        <f t="shared" si="24"/>
        <v>8.3099250936331959E-3</v>
      </c>
      <c r="M340" s="456">
        <v>6.65</v>
      </c>
      <c r="N340" s="456">
        <v>6.65</v>
      </c>
    </row>
    <row r="341" spans="1:15" ht="15.75" customHeight="1" x14ac:dyDescent="0.2">
      <c r="A341" s="11" t="s">
        <v>6687</v>
      </c>
      <c r="B341" s="11" t="s">
        <v>6688</v>
      </c>
      <c r="C341" s="590"/>
      <c r="D341" s="596">
        <v>160.19499999999999</v>
      </c>
      <c r="E341" s="20">
        <v>42</v>
      </c>
      <c r="F341" s="20">
        <v>52</v>
      </c>
      <c r="G341" s="494">
        <v>150.76250000000002</v>
      </c>
      <c r="H341" s="488">
        <v>133.16</v>
      </c>
      <c r="I341" s="489">
        <v>149.51999999999998</v>
      </c>
      <c r="J341" s="490">
        <v>150.76250000000002</v>
      </c>
      <c r="K341" s="478">
        <f t="shared" si="23"/>
        <v>1.2425000000000352</v>
      </c>
      <c r="L341" s="332">
        <f t="shared" si="24"/>
        <v>8.3099250936331959E-3</v>
      </c>
      <c r="M341" s="456">
        <v>6.65</v>
      </c>
      <c r="N341" s="456">
        <v>6.65</v>
      </c>
      <c r="O341" s="23"/>
    </row>
    <row r="342" spans="1:15" ht="15.75" customHeight="1" x14ac:dyDescent="0.2">
      <c r="A342" s="11" t="s">
        <v>6689</v>
      </c>
      <c r="B342" s="11" t="s">
        <v>6690</v>
      </c>
      <c r="C342" s="590"/>
      <c r="D342" s="596">
        <v>165.69</v>
      </c>
      <c r="E342" s="20">
        <v>43</v>
      </c>
      <c r="F342" s="20">
        <v>43</v>
      </c>
      <c r="G342" s="494">
        <v>146.38750000000002</v>
      </c>
      <c r="H342" s="488">
        <v>126.44000000000001</v>
      </c>
      <c r="I342" s="489">
        <v>145.19749999999999</v>
      </c>
      <c r="J342" s="490">
        <v>146.38750000000002</v>
      </c>
      <c r="K342" s="478">
        <f t="shared" si="23"/>
        <v>1.1900000000000261</v>
      </c>
      <c r="L342" s="332">
        <f t="shared" si="24"/>
        <v>8.1957333976137754E-3</v>
      </c>
      <c r="M342" s="456">
        <v>6.65</v>
      </c>
      <c r="N342" s="456">
        <v>6.65</v>
      </c>
    </row>
    <row r="343" spans="1:15" ht="15.75" customHeight="1" x14ac:dyDescent="0.2">
      <c r="A343" s="11" t="s">
        <v>6691</v>
      </c>
      <c r="B343" s="11" t="s">
        <v>6692</v>
      </c>
      <c r="C343" s="590"/>
      <c r="D343" s="596">
        <v>240.66</v>
      </c>
      <c r="E343" s="20">
        <v>46</v>
      </c>
      <c r="F343" s="20">
        <v>62</v>
      </c>
      <c r="G343" s="492">
        <v>224.96250000000003</v>
      </c>
      <c r="H343" s="488">
        <v>191.41</v>
      </c>
      <c r="I343" s="489">
        <v>223.21250000000001</v>
      </c>
      <c r="J343" s="490">
        <v>224.96250000000003</v>
      </c>
      <c r="K343" s="478">
        <f t="shared" si="23"/>
        <v>1.7500000000000284</v>
      </c>
      <c r="L343" s="332">
        <f t="shared" si="24"/>
        <v>7.8400627205018909E-3</v>
      </c>
      <c r="M343" s="456">
        <v>6.65</v>
      </c>
      <c r="N343" s="456">
        <v>6.65</v>
      </c>
    </row>
    <row r="344" spans="1:15" ht="15.75" customHeight="1" x14ac:dyDescent="0.2">
      <c r="A344" s="11" t="s">
        <v>6693</v>
      </c>
      <c r="B344" s="11" t="s">
        <v>6694</v>
      </c>
      <c r="C344" s="590"/>
      <c r="D344" s="596">
        <v>244.02</v>
      </c>
      <c r="E344" s="20">
        <v>46</v>
      </c>
      <c r="F344" s="20">
        <v>70</v>
      </c>
      <c r="G344" s="492">
        <v>228.28749999999997</v>
      </c>
      <c r="H344" s="488">
        <v>198.29999999999998</v>
      </c>
      <c r="I344" s="489">
        <v>226.48499999999999</v>
      </c>
      <c r="J344" s="490">
        <v>228.28749999999997</v>
      </c>
      <c r="K344" s="478">
        <f t="shared" si="23"/>
        <v>1.8024999999999807</v>
      </c>
      <c r="L344" s="332">
        <f t="shared" si="24"/>
        <v>7.9585844537164961E-3</v>
      </c>
      <c r="M344" s="456">
        <v>6.65</v>
      </c>
      <c r="N344" s="456">
        <v>6.65</v>
      </c>
    </row>
    <row r="345" spans="1:15" ht="15.75" customHeight="1" x14ac:dyDescent="0.2">
      <c r="A345" s="11" t="s">
        <v>6695</v>
      </c>
      <c r="B345" s="11" t="s">
        <v>6696</v>
      </c>
      <c r="C345" s="590"/>
      <c r="D345" s="596">
        <v>160.19499999999999</v>
      </c>
      <c r="E345" s="20">
        <v>47</v>
      </c>
      <c r="F345" s="20">
        <v>47</v>
      </c>
      <c r="G345" s="492">
        <v>150.85</v>
      </c>
      <c r="H345" s="488">
        <v>133.88</v>
      </c>
      <c r="I345" s="489">
        <v>149.55499999999998</v>
      </c>
      <c r="J345" s="490">
        <v>150.85</v>
      </c>
      <c r="K345" s="478">
        <f t="shared" si="23"/>
        <v>1.2950000000000159</v>
      </c>
      <c r="L345" s="332">
        <f t="shared" si="24"/>
        <v>8.6590217645683264E-3</v>
      </c>
      <c r="M345" s="456">
        <v>6.65</v>
      </c>
      <c r="N345" s="456">
        <v>6.65</v>
      </c>
    </row>
    <row r="346" spans="1:15" ht="15.75" customHeight="1" x14ac:dyDescent="0.2">
      <c r="A346" s="11" t="s">
        <v>6697</v>
      </c>
      <c r="B346" s="11" t="s">
        <v>6698</v>
      </c>
      <c r="C346" s="590"/>
      <c r="D346" s="596">
        <v>238.80500000000001</v>
      </c>
      <c r="E346" s="20">
        <v>47</v>
      </c>
      <c r="F346" s="20">
        <v>57</v>
      </c>
      <c r="G346" s="492">
        <v>223.03749999999999</v>
      </c>
      <c r="H346" s="488">
        <v>189.32999999999998</v>
      </c>
      <c r="I346" s="489">
        <v>221.375</v>
      </c>
      <c r="J346" s="490">
        <v>223.03749999999999</v>
      </c>
      <c r="K346" s="478">
        <f t="shared" si="23"/>
        <v>1.6624999999999943</v>
      </c>
      <c r="L346" s="332">
        <f t="shared" si="24"/>
        <v>7.5098814229248752E-3</v>
      </c>
      <c r="M346" s="456">
        <v>6.65</v>
      </c>
      <c r="N346" s="456">
        <v>6.65</v>
      </c>
      <c r="O346" s="23"/>
    </row>
    <row r="347" spans="1:15" s="48" customFormat="1" ht="15.75" customHeight="1" x14ac:dyDescent="0.2">
      <c r="A347" s="11" t="s">
        <v>6699</v>
      </c>
      <c r="B347" s="11" t="s">
        <v>6700</v>
      </c>
      <c r="C347" s="590"/>
      <c r="D347" s="596">
        <v>240.625</v>
      </c>
      <c r="E347" s="20">
        <v>47</v>
      </c>
      <c r="F347" s="20">
        <v>59</v>
      </c>
      <c r="G347" s="492">
        <v>224.875</v>
      </c>
      <c r="H347" s="488">
        <v>190.13</v>
      </c>
      <c r="I347" s="489">
        <v>223.17750000000001</v>
      </c>
      <c r="J347" s="490">
        <v>224.875</v>
      </c>
      <c r="K347" s="478">
        <f t="shared" si="23"/>
        <v>1.6974999999999909</v>
      </c>
      <c r="L347" s="332">
        <f t="shared" si="24"/>
        <v>7.6060534776130695E-3</v>
      </c>
      <c r="M347" s="456">
        <v>6.65</v>
      </c>
      <c r="N347" s="456">
        <v>6.65</v>
      </c>
      <c r="O347" s="23"/>
    </row>
    <row r="348" spans="1:15" s="48" customFormat="1" ht="15.75" customHeight="1" x14ac:dyDescent="0.2">
      <c r="A348" s="11" t="s">
        <v>6701</v>
      </c>
      <c r="B348" s="11" t="s">
        <v>6702</v>
      </c>
      <c r="C348" s="590"/>
      <c r="D348" s="596">
        <v>241.41249999999999</v>
      </c>
      <c r="E348" s="20">
        <v>47</v>
      </c>
      <c r="F348" s="20">
        <v>63</v>
      </c>
      <c r="G348" s="492">
        <v>225.66249999999997</v>
      </c>
      <c r="H348" s="488">
        <v>193.85999999999999</v>
      </c>
      <c r="I348" s="489">
        <v>223.92999999999998</v>
      </c>
      <c r="J348" s="490">
        <v>225.66249999999997</v>
      </c>
      <c r="K348" s="478">
        <f t="shared" si="23"/>
        <v>1.7324999999999875</v>
      </c>
      <c r="L348" s="332">
        <f t="shared" si="24"/>
        <v>7.7367927477336113E-3</v>
      </c>
      <c r="M348" s="456">
        <v>6.65</v>
      </c>
      <c r="N348" s="456">
        <v>6.65</v>
      </c>
      <c r="O348" s="23"/>
    </row>
    <row r="349" spans="1:15" ht="15.75" customHeight="1" x14ac:dyDescent="0.2">
      <c r="A349" s="11" t="s">
        <v>6703</v>
      </c>
      <c r="B349" s="11" t="s">
        <v>6704</v>
      </c>
      <c r="C349" s="590"/>
      <c r="D349" s="596">
        <v>243.98500000000001</v>
      </c>
      <c r="E349" s="20">
        <v>47</v>
      </c>
      <c r="F349" s="20">
        <v>68</v>
      </c>
      <c r="G349" s="492">
        <v>228.20000000000002</v>
      </c>
      <c r="H349" s="488">
        <v>198.04</v>
      </c>
      <c r="I349" s="489">
        <v>226.4675</v>
      </c>
      <c r="J349" s="490">
        <v>228.20000000000002</v>
      </c>
      <c r="K349" s="478">
        <f t="shared" si="23"/>
        <v>1.7325000000000159</v>
      </c>
      <c r="L349" s="332">
        <f t="shared" si="24"/>
        <v>7.6501043196044284E-3</v>
      </c>
      <c r="M349" s="456">
        <v>6.65</v>
      </c>
      <c r="N349" s="456">
        <v>6.65</v>
      </c>
    </row>
    <row r="350" spans="1:15" ht="15.75" customHeight="1" x14ac:dyDescent="0.2">
      <c r="A350" s="11" t="s">
        <v>6705</v>
      </c>
      <c r="B350" s="11" t="s">
        <v>6706</v>
      </c>
      <c r="C350" s="590"/>
      <c r="D350" s="596">
        <v>244.0025</v>
      </c>
      <c r="E350" s="20">
        <v>47</v>
      </c>
      <c r="F350" s="20">
        <v>69</v>
      </c>
      <c r="G350" s="494">
        <v>228.20000000000002</v>
      </c>
      <c r="H350" s="488">
        <v>198.42999999999998</v>
      </c>
      <c r="I350" s="489">
        <v>226.4675</v>
      </c>
      <c r="J350" s="490">
        <v>228.20000000000002</v>
      </c>
      <c r="K350" s="478">
        <f t="shared" si="23"/>
        <v>1.7325000000000159</v>
      </c>
      <c r="L350" s="332">
        <f t="shared" si="24"/>
        <v>7.6501043196044284E-3</v>
      </c>
      <c r="M350" s="456">
        <v>6.65</v>
      </c>
      <c r="N350" s="456">
        <v>6.65</v>
      </c>
    </row>
    <row r="351" spans="1:15" ht="15.75" customHeight="1" x14ac:dyDescent="0.2">
      <c r="A351" s="11" t="s">
        <v>6707</v>
      </c>
      <c r="B351" s="11" t="s">
        <v>6708</v>
      </c>
      <c r="C351" s="590"/>
      <c r="D351" s="596">
        <v>171.26</v>
      </c>
      <c r="E351" s="20">
        <v>48</v>
      </c>
      <c r="F351" s="20">
        <v>48</v>
      </c>
      <c r="G351" s="494">
        <v>151.9</v>
      </c>
      <c r="H351" s="488">
        <v>135.26</v>
      </c>
      <c r="I351" s="489">
        <v>150.6225</v>
      </c>
      <c r="J351" s="490">
        <v>151.9</v>
      </c>
      <c r="K351" s="478">
        <f t="shared" si="23"/>
        <v>1.2775000000000034</v>
      </c>
      <c r="L351" s="332">
        <f t="shared" si="24"/>
        <v>8.481468572092506E-3</v>
      </c>
      <c r="M351" s="456">
        <v>6.65</v>
      </c>
      <c r="N351" s="456">
        <v>6.65</v>
      </c>
    </row>
    <row r="352" spans="1:15" ht="15.75" customHeight="1" x14ac:dyDescent="0.2">
      <c r="A352" s="11" t="s">
        <v>6709</v>
      </c>
      <c r="B352" s="11" t="s">
        <v>6710</v>
      </c>
      <c r="C352" s="590"/>
      <c r="D352" s="596">
        <v>236.23249999999999</v>
      </c>
      <c r="E352" s="20">
        <v>48</v>
      </c>
      <c r="F352" s="20">
        <v>54</v>
      </c>
      <c r="G352" s="494">
        <v>220.5</v>
      </c>
      <c r="H352" s="488">
        <v>186.95999999999998</v>
      </c>
      <c r="I352" s="489">
        <v>218.89</v>
      </c>
      <c r="J352" s="490">
        <v>220.5</v>
      </c>
      <c r="K352" s="478">
        <f t="shared" si="23"/>
        <v>1.6100000000000136</v>
      </c>
      <c r="L352" s="332">
        <f t="shared" si="24"/>
        <v>7.3552926127279173E-3</v>
      </c>
      <c r="M352" s="456">
        <v>6.65</v>
      </c>
      <c r="N352" s="456">
        <v>6.65</v>
      </c>
      <c r="O352" s="23"/>
    </row>
    <row r="353" spans="1:15" ht="15.75" customHeight="1" x14ac:dyDescent="0.2">
      <c r="A353" s="11" t="s">
        <v>6711</v>
      </c>
      <c r="B353" s="11" t="s">
        <v>6712</v>
      </c>
      <c r="C353" s="590"/>
      <c r="D353" s="596">
        <v>236.23249999999999</v>
      </c>
      <c r="E353" s="20">
        <v>48</v>
      </c>
      <c r="F353" s="20">
        <v>55</v>
      </c>
      <c r="G353" s="494">
        <v>220.5</v>
      </c>
      <c r="H353" s="488">
        <v>188.98</v>
      </c>
      <c r="I353" s="489">
        <v>218.89</v>
      </c>
      <c r="J353" s="490">
        <v>220.5</v>
      </c>
      <c r="K353" s="478">
        <f t="shared" si="23"/>
        <v>1.6100000000000136</v>
      </c>
      <c r="L353" s="332">
        <f t="shared" si="24"/>
        <v>7.3552926127279173E-3</v>
      </c>
      <c r="M353" s="456">
        <v>6.65</v>
      </c>
      <c r="N353" s="456">
        <v>6.65</v>
      </c>
      <c r="O353" s="23"/>
    </row>
    <row r="354" spans="1:15" s="839" customFormat="1" ht="15.75" customHeight="1" x14ac:dyDescent="0.2">
      <c r="A354" s="801" t="s">
        <v>6713</v>
      </c>
      <c r="B354" s="801" t="s">
        <v>6714</v>
      </c>
      <c r="C354" s="832"/>
      <c r="D354" s="749">
        <v>240</v>
      </c>
      <c r="E354" s="586"/>
      <c r="F354" s="586"/>
      <c r="G354" s="494"/>
      <c r="H354" s="488"/>
      <c r="I354" s="489"/>
      <c r="J354" s="490"/>
      <c r="K354" s="845"/>
      <c r="L354" s="838"/>
      <c r="M354" s="844"/>
      <c r="N354" s="844"/>
      <c r="O354" s="14"/>
    </row>
    <row r="355" spans="1:15" ht="15.75" customHeight="1" x14ac:dyDescent="0.2">
      <c r="A355" s="11" t="s">
        <v>6715</v>
      </c>
      <c r="B355" s="11" t="s">
        <v>6716</v>
      </c>
      <c r="C355" s="590"/>
      <c r="D355" s="596">
        <v>258.27999999999997</v>
      </c>
      <c r="E355" s="20">
        <v>48</v>
      </c>
      <c r="F355" s="20">
        <v>60</v>
      </c>
      <c r="G355" s="494">
        <v>226.1875</v>
      </c>
      <c r="H355" s="488">
        <v>191.54999999999998</v>
      </c>
      <c r="I355" s="489">
        <v>224.4375</v>
      </c>
      <c r="J355" s="490">
        <v>226.1875</v>
      </c>
      <c r="K355" s="478">
        <f t="shared" si="23"/>
        <v>1.75</v>
      </c>
      <c r="L355" s="332">
        <f t="shared" si="24"/>
        <v>7.7972709551656916E-3</v>
      </c>
      <c r="M355" s="456">
        <v>6.65</v>
      </c>
      <c r="N355" s="456">
        <v>6.65</v>
      </c>
      <c r="O355" s="23"/>
    </row>
    <row r="356" spans="1:15" s="839" customFormat="1" ht="15.75" customHeight="1" x14ac:dyDescent="0.2">
      <c r="A356" s="801" t="s">
        <v>6717</v>
      </c>
      <c r="B356" s="801" t="s">
        <v>6718</v>
      </c>
      <c r="C356" s="832"/>
      <c r="D356" s="749">
        <v>245</v>
      </c>
      <c r="E356" s="586"/>
      <c r="F356" s="586"/>
      <c r="G356" s="494"/>
      <c r="H356" s="488"/>
      <c r="I356" s="489"/>
      <c r="J356" s="490"/>
      <c r="K356" s="845"/>
      <c r="L356" s="838"/>
      <c r="M356" s="844"/>
      <c r="N356" s="844"/>
      <c r="O356" s="14"/>
    </row>
    <row r="357" spans="1:15" s="839" customFormat="1" ht="15.75" customHeight="1" x14ac:dyDescent="0.2">
      <c r="A357" s="40" t="s">
        <v>6719</v>
      </c>
      <c r="B357" s="40" t="s">
        <v>6720</v>
      </c>
      <c r="C357" s="832"/>
      <c r="D357" s="749">
        <v>263</v>
      </c>
      <c r="E357" s="586"/>
      <c r="F357" s="586"/>
      <c r="G357" s="494"/>
      <c r="H357" s="488"/>
      <c r="I357" s="489"/>
      <c r="J357" s="490"/>
      <c r="K357" s="845"/>
      <c r="L357" s="838"/>
      <c r="M357" s="844"/>
      <c r="N357" s="844"/>
      <c r="O357" s="14"/>
    </row>
    <row r="358" spans="1:15" ht="15.75" customHeight="1" x14ac:dyDescent="0.2">
      <c r="A358" s="11" t="s">
        <v>6721</v>
      </c>
      <c r="B358" s="11" t="s">
        <v>6722</v>
      </c>
      <c r="C358" s="590"/>
      <c r="D358" s="596">
        <v>263.8</v>
      </c>
      <c r="E358" s="20">
        <v>48</v>
      </c>
      <c r="F358" s="20">
        <v>72</v>
      </c>
      <c r="G358" s="494">
        <v>231.4375</v>
      </c>
      <c r="H358" s="488">
        <v>202.32999999999998</v>
      </c>
      <c r="I358" s="489">
        <v>229.65249999999997</v>
      </c>
      <c r="J358" s="490">
        <v>231.4375</v>
      </c>
      <c r="K358" s="478">
        <f t="shared" si="23"/>
        <v>1.785000000000025</v>
      </c>
      <c r="L358" s="332">
        <f t="shared" si="24"/>
        <v>7.7726129695954767E-3</v>
      </c>
      <c r="M358" s="456">
        <v>6.65</v>
      </c>
      <c r="N358" s="456">
        <v>6.65</v>
      </c>
    </row>
    <row r="359" spans="1:15" s="839" customFormat="1" ht="15.75" customHeight="1" x14ac:dyDescent="0.2">
      <c r="A359" s="801" t="s">
        <v>6723</v>
      </c>
      <c r="B359" s="801" t="s">
        <v>6724</v>
      </c>
      <c r="C359" s="832"/>
      <c r="D359" s="749"/>
      <c r="E359" s="586">
        <v>49</v>
      </c>
      <c r="F359" s="586">
        <v>61</v>
      </c>
      <c r="G359" s="494">
        <v>226.27500000000003</v>
      </c>
      <c r="H359" s="488">
        <v>194.03</v>
      </c>
      <c r="I359" s="489">
        <v>224.54250000000002</v>
      </c>
      <c r="J359" s="490">
        <v>226.27500000000003</v>
      </c>
      <c r="K359" s="845">
        <f t="shared" si="23"/>
        <v>1.7325000000000159</v>
      </c>
      <c r="L359" s="838">
        <f t="shared" si="24"/>
        <v>7.7156885667524671E-3</v>
      </c>
      <c r="M359" s="844">
        <v>6.65</v>
      </c>
      <c r="N359" s="844">
        <v>6.65</v>
      </c>
    </row>
    <row r="360" spans="1:15" ht="15.75" customHeight="1" x14ac:dyDescent="0.2">
      <c r="A360" s="11" t="s">
        <v>6725</v>
      </c>
      <c r="B360" s="11" t="s">
        <v>6726</v>
      </c>
      <c r="C360" s="590"/>
      <c r="D360" s="596">
        <v>241.9025</v>
      </c>
      <c r="E360" s="20">
        <v>50</v>
      </c>
      <c r="F360" s="20">
        <v>60</v>
      </c>
      <c r="G360" s="494">
        <v>226.27500000000003</v>
      </c>
      <c r="H360" s="488">
        <v>194.66</v>
      </c>
      <c r="I360" s="489">
        <v>224.4375</v>
      </c>
      <c r="J360" s="490">
        <v>226.27500000000003</v>
      </c>
      <c r="K360" s="478">
        <f t="shared" si="23"/>
        <v>1.8375000000000341</v>
      </c>
      <c r="L360" s="332">
        <f t="shared" si="24"/>
        <v>8.1871345029241281E-3</v>
      </c>
      <c r="M360" s="456">
        <v>6.65</v>
      </c>
      <c r="N360" s="456">
        <v>6.65</v>
      </c>
      <c r="O360" s="23"/>
    </row>
    <row r="361" spans="1:15" ht="16" x14ac:dyDescent="0.2">
      <c r="A361" s="11" t="s">
        <v>6727</v>
      </c>
      <c r="B361" s="11" t="s">
        <v>6728</v>
      </c>
      <c r="C361" s="590"/>
      <c r="D361" s="596">
        <v>247.17</v>
      </c>
      <c r="E361" s="20">
        <v>50</v>
      </c>
      <c r="F361" s="20">
        <v>68</v>
      </c>
      <c r="G361" s="494">
        <v>231.4375</v>
      </c>
      <c r="H361" s="488">
        <v>200.16</v>
      </c>
      <c r="I361" s="489">
        <v>229.63499999999999</v>
      </c>
      <c r="J361" s="490">
        <v>231.4375</v>
      </c>
      <c r="K361" s="478">
        <f t="shared" ref="K361:K378" si="25">J361-I361</f>
        <v>1.8025000000000091</v>
      </c>
      <c r="L361" s="332">
        <f t="shared" ref="L361:L378" si="26">K361/I361</f>
        <v>7.8494131992074782E-3</v>
      </c>
      <c r="M361" s="456">
        <v>6.65</v>
      </c>
      <c r="N361" s="456">
        <v>6.65</v>
      </c>
      <c r="O361" s="23"/>
    </row>
    <row r="362" spans="1:15" s="41" customFormat="1" ht="15.75" customHeight="1" x14ac:dyDescent="0.2">
      <c r="A362" s="25" t="s">
        <v>6729</v>
      </c>
      <c r="B362" s="25" t="s">
        <v>6730</v>
      </c>
      <c r="C362" s="636"/>
      <c r="D362" s="637">
        <v>250</v>
      </c>
      <c r="E362" s="110"/>
      <c r="F362" s="110"/>
      <c r="G362" s="492"/>
      <c r="H362" s="488"/>
      <c r="I362" s="489"/>
      <c r="J362" s="490"/>
      <c r="K362" s="501"/>
      <c r="L362" s="502"/>
      <c r="M362" s="500"/>
      <c r="N362" s="500"/>
      <c r="O362" s="695"/>
    </row>
    <row r="363" spans="1:15" s="48" customFormat="1" ht="15.75" customHeight="1" x14ac:dyDescent="0.2">
      <c r="A363" s="11" t="s">
        <v>6731</v>
      </c>
      <c r="B363" s="11" t="s">
        <v>6732</v>
      </c>
      <c r="C363" s="590"/>
      <c r="D363" s="596">
        <v>244.54499999999999</v>
      </c>
      <c r="E363" s="20">
        <v>51</v>
      </c>
      <c r="F363" s="20">
        <v>64</v>
      </c>
      <c r="G363" s="492">
        <v>228.8125</v>
      </c>
      <c r="H363" s="488">
        <v>199</v>
      </c>
      <c r="I363" s="489">
        <v>226.86999999999998</v>
      </c>
      <c r="J363" s="490">
        <v>228.8125</v>
      </c>
      <c r="K363" s="478">
        <f t="shared" si="25"/>
        <v>1.9425000000000239</v>
      </c>
      <c r="L363" s="332">
        <f t="shared" si="26"/>
        <v>8.5621721690837226E-3</v>
      </c>
      <c r="M363" s="456">
        <v>6.65</v>
      </c>
      <c r="N363" s="456">
        <v>6.65</v>
      </c>
      <c r="O363" s="23"/>
    </row>
    <row r="364" spans="1:15" ht="15.75" customHeight="1" x14ac:dyDescent="0.2">
      <c r="A364" s="11" t="s">
        <v>6733</v>
      </c>
      <c r="B364" s="11" t="s">
        <v>6734</v>
      </c>
      <c r="C364" s="590"/>
      <c r="D364" s="596">
        <v>320.565</v>
      </c>
      <c r="E364" s="20">
        <v>52</v>
      </c>
      <c r="F364" s="20">
        <v>72</v>
      </c>
      <c r="G364" s="494">
        <v>295.96000000000004</v>
      </c>
      <c r="H364" s="488">
        <v>268.70999999999998</v>
      </c>
      <c r="I364" s="489">
        <v>295.96000000000004</v>
      </c>
      <c r="J364" s="490">
        <v>295.96000000000004</v>
      </c>
      <c r="K364" s="478">
        <f t="shared" si="25"/>
        <v>0</v>
      </c>
      <c r="L364" s="332">
        <f t="shared" si="26"/>
        <v>0</v>
      </c>
      <c r="M364" s="456">
        <v>6.65</v>
      </c>
      <c r="N364" s="456">
        <v>6.65</v>
      </c>
      <c r="O364" s="23"/>
    </row>
    <row r="365" spans="1:15" s="48" customFormat="1" ht="15.75" customHeight="1" x14ac:dyDescent="0.2">
      <c r="A365" s="11" t="s">
        <v>6735</v>
      </c>
      <c r="B365" s="11" t="s">
        <v>6736</v>
      </c>
      <c r="C365" s="590"/>
      <c r="D365" s="596">
        <v>326.02499999999998</v>
      </c>
      <c r="E365" s="20">
        <v>52</v>
      </c>
      <c r="F365" s="20">
        <v>84</v>
      </c>
      <c r="G365" s="494">
        <v>301.33249999999998</v>
      </c>
      <c r="H365" s="488">
        <v>278.17</v>
      </c>
      <c r="I365" s="489">
        <v>301.33249999999998</v>
      </c>
      <c r="J365" s="490">
        <v>301.33249999999998</v>
      </c>
      <c r="K365" s="478">
        <f t="shared" si="25"/>
        <v>0</v>
      </c>
      <c r="L365" s="332">
        <f t="shared" si="26"/>
        <v>0</v>
      </c>
      <c r="M365" s="456">
        <v>6.65</v>
      </c>
      <c r="N365" s="456">
        <v>6.65</v>
      </c>
      <c r="O365" s="23"/>
    </row>
    <row r="366" spans="1:15" s="48" customFormat="1" ht="15.75" customHeight="1" x14ac:dyDescent="0.2">
      <c r="A366" s="40" t="s">
        <v>6737</v>
      </c>
      <c r="B366" s="40" t="s">
        <v>6738</v>
      </c>
      <c r="C366" s="590"/>
      <c r="D366" s="598">
        <v>262.85000000000002</v>
      </c>
      <c r="E366" s="20"/>
      <c r="F366" s="20"/>
      <c r="G366" s="492"/>
      <c r="H366" s="488"/>
      <c r="I366" s="489"/>
      <c r="J366" s="490"/>
      <c r="K366" s="478"/>
      <c r="L366" s="332"/>
      <c r="M366" s="456"/>
      <c r="N366" s="456"/>
      <c r="O366" s="23"/>
    </row>
    <row r="367" spans="1:15" ht="15.75" customHeight="1" x14ac:dyDescent="0.2">
      <c r="A367" s="11" t="s">
        <v>6739</v>
      </c>
      <c r="B367" s="11" t="s">
        <v>6740</v>
      </c>
      <c r="C367" s="590"/>
      <c r="D367" s="596">
        <v>320.565</v>
      </c>
      <c r="E367" s="20">
        <v>54</v>
      </c>
      <c r="F367" s="20">
        <v>72</v>
      </c>
      <c r="G367" s="492">
        <v>298.55</v>
      </c>
      <c r="H367" s="488">
        <v>269.78999999999996</v>
      </c>
      <c r="I367" s="489">
        <v>295.9425</v>
      </c>
      <c r="J367" s="490">
        <v>298.55</v>
      </c>
      <c r="K367" s="478">
        <f t="shared" si="25"/>
        <v>2.6075000000000159</v>
      </c>
      <c r="L367" s="332">
        <f t="shared" si="26"/>
        <v>8.8108331855006154E-3</v>
      </c>
      <c r="M367" s="456">
        <v>6.65</v>
      </c>
      <c r="N367" s="456">
        <v>6.65</v>
      </c>
      <c r="O367" s="23"/>
    </row>
    <row r="368" spans="1:15" s="41" customFormat="1" ht="15.75" customHeight="1" x14ac:dyDescent="0.2">
      <c r="A368" s="25" t="s">
        <v>6741</v>
      </c>
      <c r="B368" s="25" t="s">
        <v>6742</v>
      </c>
      <c r="C368" s="636"/>
      <c r="D368" s="637">
        <v>332.64</v>
      </c>
      <c r="E368" s="110"/>
      <c r="F368" s="110"/>
      <c r="G368" s="492"/>
      <c r="H368" s="488"/>
      <c r="I368" s="489"/>
      <c r="J368" s="490"/>
      <c r="K368" s="501"/>
      <c r="L368" s="502"/>
      <c r="M368" s="500"/>
      <c r="N368" s="500"/>
      <c r="O368" s="695"/>
    </row>
    <row r="369" spans="1:15" s="48" customFormat="1" ht="15.75" customHeight="1" x14ac:dyDescent="0.2">
      <c r="A369" s="11" t="s">
        <v>6743</v>
      </c>
      <c r="B369" s="11" t="s">
        <v>6744</v>
      </c>
      <c r="C369" s="590"/>
      <c r="D369" s="596">
        <v>320.58249999999998</v>
      </c>
      <c r="E369" s="20">
        <v>55</v>
      </c>
      <c r="F369" s="20">
        <v>70</v>
      </c>
      <c r="G369" s="492">
        <v>298.55</v>
      </c>
      <c r="H369" s="488">
        <v>269.44</v>
      </c>
      <c r="I369" s="489">
        <v>295.96000000000004</v>
      </c>
      <c r="J369" s="490">
        <v>298.55</v>
      </c>
      <c r="K369" s="478">
        <f t="shared" si="25"/>
        <v>2.589999999999975</v>
      </c>
      <c r="L369" s="332">
        <f t="shared" si="26"/>
        <v>8.7511825922421092E-3</v>
      </c>
      <c r="M369" s="456">
        <v>6.65</v>
      </c>
      <c r="N369" s="456">
        <v>6.65</v>
      </c>
      <c r="O369" s="23"/>
    </row>
    <row r="370" spans="1:15" s="48" customFormat="1" ht="15.75" customHeight="1" x14ac:dyDescent="0.2">
      <c r="A370" s="109" t="s">
        <v>6745</v>
      </c>
      <c r="B370" s="109" t="s">
        <v>6746</v>
      </c>
      <c r="C370" s="590"/>
      <c r="D370" s="598">
        <v>320</v>
      </c>
      <c r="E370" s="20"/>
      <c r="F370" s="20"/>
      <c r="G370" s="492"/>
      <c r="H370" s="488"/>
      <c r="I370" s="489"/>
      <c r="J370" s="490"/>
      <c r="K370" s="478"/>
      <c r="L370" s="332"/>
      <c r="M370" s="456"/>
      <c r="N370" s="456"/>
      <c r="O370" s="23"/>
    </row>
    <row r="371" spans="1:15" ht="15.75" customHeight="1" x14ac:dyDescent="0.2">
      <c r="A371" s="11" t="s">
        <v>6747</v>
      </c>
      <c r="B371" s="11" t="s">
        <v>6748</v>
      </c>
      <c r="C371" s="590"/>
      <c r="D371" s="596">
        <v>349.42</v>
      </c>
      <c r="E371" s="20">
        <v>60</v>
      </c>
      <c r="F371" s="20">
        <v>60</v>
      </c>
      <c r="G371" s="492">
        <v>232.57500000000002</v>
      </c>
      <c r="H371" s="488">
        <v>204.29</v>
      </c>
      <c r="I371" s="489">
        <v>230.77250000000001</v>
      </c>
      <c r="J371" s="490">
        <v>232.57500000000002</v>
      </c>
      <c r="K371" s="478">
        <f t="shared" si="25"/>
        <v>1.8025000000000091</v>
      </c>
      <c r="L371" s="332">
        <f t="shared" si="26"/>
        <v>7.810722681428719E-3</v>
      </c>
      <c r="M371" s="456">
        <v>6.65</v>
      </c>
      <c r="N371" s="456">
        <v>6.65</v>
      </c>
      <c r="O371" s="23"/>
    </row>
    <row r="372" spans="1:15" ht="15.75" customHeight="1" x14ac:dyDescent="0.2">
      <c r="A372" s="11" t="s">
        <v>6749</v>
      </c>
      <c r="B372" s="11" t="s">
        <v>6750</v>
      </c>
      <c r="C372" s="590"/>
      <c r="D372" s="596">
        <v>324.01249999999999</v>
      </c>
      <c r="E372" s="20">
        <v>60</v>
      </c>
      <c r="F372" s="20">
        <v>72</v>
      </c>
      <c r="G372" s="492">
        <v>301.96250000000003</v>
      </c>
      <c r="H372" s="488">
        <v>276.32</v>
      </c>
      <c r="I372" s="489">
        <v>299.33750000000003</v>
      </c>
      <c r="J372" s="490">
        <v>301.96250000000003</v>
      </c>
      <c r="K372" s="478">
        <f t="shared" si="25"/>
        <v>2.625</v>
      </c>
      <c r="L372" s="332">
        <f t="shared" si="26"/>
        <v>8.7693656825489612E-3</v>
      </c>
      <c r="M372" s="456">
        <v>6.65</v>
      </c>
      <c r="N372" s="456">
        <v>6.65</v>
      </c>
    </row>
    <row r="373" spans="1:15" ht="15.75" customHeight="1" x14ac:dyDescent="0.2">
      <c r="A373" s="11" t="s">
        <v>6751</v>
      </c>
      <c r="B373" s="11" t="s">
        <v>6752</v>
      </c>
      <c r="C373" s="590"/>
      <c r="D373" s="596">
        <v>349.82</v>
      </c>
      <c r="E373" s="20">
        <v>60</v>
      </c>
      <c r="F373" s="20">
        <v>80</v>
      </c>
      <c r="G373" s="492">
        <v>305.28749999999997</v>
      </c>
      <c r="H373" s="488">
        <v>283.83999999999997</v>
      </c>
      <c r="I373" s="489">
        <v>302.59249999999997</v>
      </c>
      <c r="J373" s="490">
        <v>305.28749999999997</v>
      </c>
      <c r="K373" s="478">
        <f t="shared" si="25"/>
        <v>2.6949999999999932</v>
      </c>
      <c r="L373" s="332">
        <f t="shared" si="26"/>
        <v>8.9063674744086305E-3</v>
      </c>
      <c r="M373" s="456">
        <v>6.65</v>
      </c>
      <c r="N373" s="456">
        <v>6.65</v>
      </c>
    </row>
    <row r="374" spans="1:15" s="41" customFormat="1" ht="15.75" customHeight="1" x14ac:dyDescent="0.2">
      <c r="A374" s="25" t="s">
        <v>6753</v>
      </c>
      <c r="B374" s="25" t="s">
        <v>6754</v>
      </c>
      <c r="C374" s="636"/>
      <c r="D374" s="637">
        <v>375</v>
      </c>
      <c r="E374" s="110"/>
      <c r="F374" s="110"/>
      <c r="G374" s="690"/>
      <c r="H374" s="498"/>
      <c r="I374" s="499"/>
      <c r="J374" s="500"/>
      <c r="K374" s="501"/>
      <c r="L374" s="502"/>
      <c r="M374" s="500"/>
      <c r="N374" s="500"/>
    </row>
    <row r="375" spans="1:15" s="41" customFormat="1" ht="15.75" customHeight="1" x14ac:dyDescent="0.2">
      <c r="A375" s="40" t="s">
        <v>6755</v>
      </c>
      <c r="B375" s="40" t="s">
        <v>6756</v>
      </c>
      <c r="C375" s="636"/>
      <c r="D375" s="598">
        <v>357.28</v>
      </c>
      <c r="E375" s="110"/>
      <c r="F375" s="110"/>
      <c r="G375" s="690"/>
      <c r="H375" s="498"/>
      <c r="I375" s="499"/>
      <c r="J375" s="500"/>
      <c r="K375" s="501"/>
      <c r="L375" s="502"/>
      <c r="M375" s="500"/>
      <c r="N375" s="500"/>
    </row>
    <row r="376" spans="1:15" s="41" customFormat="1" ht="15.75" customHeight="1" x14ac:dyDescent="0.2">
      <c r="A376" s="25" t="s">
        <v>6757</v>
      </c>
      <c r="B376" s="25" t="s">
        <v>6758</v>
      </c>
      <c r="C376" s="636"/>
      <c r="D376" s="637">
        <v>375</v>
      </c>
      <c r="E376" s="110"/>
      <c r="F376" s="110"/>
      <c r="G376" s="690"/>
      <c r="H376" s="498"/>
      <c r="I376" s="499"/>
      <c r="J376" s="500"/>
      <c r="K376" s="501"/>
      <c r="L376" s="502"/>
      <c r="M376" s="500"/>
      <c r="N376" s="500"/>
    </row>
    <row r="377" spans="1:15" s="41" customFormat="1" ht="15.75" customHeight="1" x14ac:dyDescent="0.2">
      <c r="A377" s="25" t="s">
        <v>6759</v>
      </c>
      <c r="B377" s="25" t="s">
        <v>6760</v>
      </c>
      <c r="C377" s="636"/>
      <c r="D377" s="637">
        <v>375</v>
      </c>
      <c r="E377" s="110"/>
      <c r="F377" s="110"/>
      <c r="G377" s="690"/>
      <c r="H377" s="498"/>
      <c r="I377" s="499"/>
      <c r="J377" s="500"/>
      <c r="K377" s="501"/>
      <c r="L377" s="502"/>
      <c r="M377" s="500"/>
      <c r="N377" s="500"/>
    </row>
    <row r="378" spans="1:15" s="48" customFormat="1" ht="15.75" customHeight="1" x14ac:dyDescent="0.2">
      <c r="A378" s="11" t="s">
        <v>6761</v>
      </c>
      <c r="B378" s="11" t="s">
        <v>6762</v>
      </c>
      <c r="C378" s="590"/>
      <c r="D378" s="596">
        <v>340.48</v>
      </c>
      <c r="E378" s="20">
        <v>72</v>
      </c>
      <c r="F378" s="20">
        <v>72</v>
      </c>
      <c r="G378" s="351">
        <v>318.41249999999997</v>
      </c>
      <c r="H378" s="319">
        <v>288.25</v>
      </c>
      <c r="I378" s="321">
        <v>315.47250000000003</v>
      </c>
      <c r="J378" s="456">
        <v>318.41249999999997</v>
      </c>
      <c r="K378" s="478">
        <f t="shared" si="25"/>
        <v>2.9399999999999409</v>
      </c>
      <c r="L378" s="332">
        <f t="shared" si="26"/>
        <v>9.3193543018803247E-3</v>
      </c>
      <c r="M378" s="456">
        <v>6.65</v>
      </c>
      <c r="N378" s="456">
        <v>6.65</v>
      </c>
    </row>
    <row r="379" spans="1:15" s="48" customFormat="1" ht="15.75" customHeight="1" x14ac:dyDescent="0.2">
      <c r="A379" s="11"/>
      <c r="B379" s="11"/>
      <c r="C379" s="590"/>
      <c r="D379" s="481"/>
      <c r="E379" s="20"/>
      <c r="F379" s="20"/>
      <c r="G379" s="351"/>
      <c r="H379" s="319"/>
      <c r="I379" s="321"/>
      <c r="J379" s="456"/>
      <c r="K379" s="478"/>
      <c r="L379" s="332"/>
      <c r="M379" s="90"/>
      <c r="N379" s="186"/>
    </row>
    <row r="380" spans="1:15" s="48" customFormat="1" ht="15.75" customHeight="1" x14ac:dyDescent="0.2">
      <c r="A380" s="11" t="s">
        <v>6763</v>
      </c>
      <c r="B380" s="11" t="s">
        <v>6764</v>
      </c>
      <c r="C380" s="590"/>
      <c r="D380" s="597">
        <v>186.83</v>
      </c>
      <c r="E380" s="20">
        <v>48</v>
      </c>
      <c r="F380" s="20">
        <v>48</v>
      </c>
      <c r="G380" s="351">
        <v>168.70000000000002</v>
      </c>
      <c r="H380" s="319"/>
      <c r="I380" s="321"/>
      <c r="J380" s="456">
        <v>168.70000000000002</v>
      </c>
      <c r="K380" s="478"/>
      <c r="L380" s="353"/>
      <c r="M380" s="456">
        <v>6.65</v>
      </c>
      <c r="N380" s="456">
        <v>6.65</v>
      </c>
      <c r="O380" s="48" t="s">
        <v>6765</v>
      </c>
    </row>
    <row r="381" spans="1:15" s="48" customFormat="1" ht="15.75" customHeight="1" x14ac:dyDescent="0.2">
      <c r="A381" s="11" t="s">
        <v>6766</v>
      </c>
      <c r="B381" s="11" t="s">
        <v>6767</v>
      </c>
      <c r="C381" s="590"/>
      <c r="D381" s="597">
        <v>270.45</v>
      </c>
      <c r="E381" s="20">
        <v>48</v>
      </c>
      <c r="F381" s="20">
        <v>60</v>
      </c>
      <c r="G381" s="351">
        <v>245</v>
      </c>
      <c r="H381" s="319"/>
      <c r="I381" s="321"/>
      <c r="J381" s="456">
        <v>245</v>
      </c>
      <c r="K381" s="478"/>
      <c r="L381" s="353"/>
      <c r="M381" s="456">
        <v>6.65</v>
      </c>
      <c r="N381" s="456">
        <v>6.65</v>
      </c>
    </row>
    <row r="382" spans="1:15" s="48" customFormat="1" ht="15.75" customHeight="1" x14ac:dyDescent="0.2">
      <c r="A382" s="11" t="s">
        <v>6768</v>
      </c>
      <c r="B382" s="11" t="s">
        <v>6769</v>
      </c>
      <c r="C382" s="590"/>
      <c r="D382" s="597">
        <v>357.77</v>
      </c>
      <c r="E382" s="20">
        <v>56</v>
      </c>
      <c r="F382" s="20">
        <v>74</v>
      </c>
      <c r="G382" s="351">
        <v>323.92500000000001</v>
      </c>
      <c r="H382" s="319"/>
      <c r="I382" s="321"/>
      <c r="J382" s="456">
        <v>323.92500000000001</v>
      </c>
      <c r="K382" s="478"/>
      <c r="L382" s="353"/>
      <c r="M382" s="456">
        <v>6.65</v>
      </c>
      <c r="N382" s="456">
        <v>6.65</v>
      </c>
    </row>
    <row r="383" spans="1:15" s="48" customFormat="1" ht="15.75" customHeight="1" x14ac:dyDescent="0.2">
      <c r="A383" s="11"/>
      <c r="B383" s="11"/>
      <c r="C383" s="590"/>
      <c r="D383" s="481"/>
      <c r="E383" s="20"/>
      <c r="F383" s="20"/>
      <c r="G383" s="351"/>
      <c r="H383" s="319"/>
      <c r="I383" s="321"/>
      <c r="J383" s="456"/>
      <c r="K383" s="478"/>
      <c r="L383" s="353"/>
      <c r="M383" s="456"/>
      <c r="N383" s="456"/>
    </row>
    <row r="384" spans="1:15" s="48" customFormat="1" ht="15.75" customHeight="1" x14ac:dyDescent="0.2">
      <c r="A384" s="11" t="s">
        <v>6770</v>
      </c>
      <c r="B384" s="11" t="s">
        <v>6771</v>
      </c>
      <c r="C384" s="590"/>
      <c r="D384" s="597">
        <v>140.05000000000001</v>
      </c>
      <c r="E384" s="20">
        <v>24</v>
      </c>
      <c r="F384" s="20">
        <v>36</v>
      </c>
      <c r="G384" s="351">
        <v>106.05</v>
      </c>
      <c r="H384" s="319"/>
      <c r="I384" s="321"/>
      <c r="J384" s="456"/>
      <c r="K384" s="478"/>
      <c r="L384" s="353"/>
      <c r="M384" s="456"/>
      <c r="N384" s="456"/>
    </row>
    <row r="385" spans="1:14" s="48" customFormat="1" ht="15.75" customHeight="1" x14ac:dyDescent="0.2">
      <c r="A385" s="11" t="s">
        <v>6772</v>
      </c>
      <c r="B385" s="11" t="s">
        <v>6773</v>
      </c>
      <c r="C385" s="590"/>
      <c r="D385" s="597">
        <v>149.41999999999999</v>
      </c>
      <c r="E385" s="20">
        <v>30</v>
      </c>
      <c r="F385" s="20">
        <v>40</v>
      </c>
      <c r="G385" s="351">
        <v>110.43</v>
      </c>
      <c r="H385" s="319"/>
      <c r="I385" s="321"/>
      <c r="J385" s="456"/>
      <c r="K385" s="478"/>
      <c r="L385" s="353"/>
      <c r="M385" s="456"/>
      <c r="N385" s="456"/>
    </row>
    <row r="386" spans="1:14" s="48" customFormat="1" ht="15.75" customHeight="1" x14ac:dyDescent="0.2">
      <c r="A386" s="11"/>
      <c r="B386" s="11"/>
      <c r="C386" s="590"/>
      <c r="D386" s="481"/>
      <c r="E386" s="20"/>
      <c r="F386" s="20"/>
      <c r="G386" s="351"/>
      <c r="H386" s="319"/>
      <c r="I386" s="321"/>
      <c r="J386" s="456"/>
      <c r="K386" s="478"/>
      <c r="L386" s="353"/>
      <c r="M386" s="456"/>
      <c r="N386" s="456"/>
    </row>
    <row r="387" spans="1:14" s="44" customFormat="1" ht="15.75" customHeight="1" x14ac:dyDescent="0.2">
      <c r="A387" s="40" t="s">
        <v>6774</v>
      </c>
      <c r="B387" s="40" t="s">
        <v>6775</v>
      </c>
      <c r="C387" s="629"/>
      <c r="D387" s="663">
        <v>110</v>
      </c>
      <c r="E387" s="119"/>
      <c r="F387" s="119"/>
      <c r="G387" s="492"/>
      <c r="H387" s="488"/>
      <c r="I387" s="489"/>
      <c r="J387" s="490"/>
      <c r="K387" s="491"/>
      <c r="L387" s="347"/>
      <c r="M387" s="490"/>
      <c r="N387" s="490"/>
    </row>
    <row r="388" spans="1:14" s="41" customFormat="1" ht="15.75" customHeight="1" x14ac:dyDescent="0.2">
      <c r="A388" s="25" t="s">
        <v>6776</v>
      </c>
      <c r="B388" s="25" t="s">
        <v>6777</v>
      </c>
      <c r="C388" s="636"/>
      <c r="D388" s="693">
        <v>115</v>
      </c>
      <c r="E388" s="110"/>
      <c r="F388" s="110"/>
      <c r="G388" s="690"/>
      <c r="H388" s="498"/>
      <c r="I388" s="499"/>
      <c r="J388" s="500"/>
      <c r="K388" s="501"/>
      <c r="L388" s="327"/>
      <c r="M388" s="500"/>
      <c r="N388" s="500"/>
    </row>
    <row r="389" spans="1:14" s="41" customFormat="1" ht="15.75" customHeight="1" x14ac:dyDescent="0.2">
      <c r="A389" s="40" t="s">
        <v>6778</v>
      </c>
      <c r="B389" s="40" t="s">
        <v>6779</v>
      </c>
      <c r="C389" s="636"/>
      <c r="D389" s="663">
        <v>125</v>
      </c>
      <c r="E389" s="110"/>
      <c r="F389" s="110"/>
      <c r="G389" s="690"/>
      <c r="H389" s="498"/>
      <c r="I389" s="499"/>
      <c r="J389" s="500"/>
      <c r="K389" s="501"/>
      <c r="L389" s="327"/>
      <c r="M389" s="500"/>
      <c r="N389" s="500"/>
    </row>
    <row r="390" spans="1:14" s="41" customFormat="1" ht="15.75" customHeight="1" x14ac:dyDescent="0.2">
      <c r="A390" s="25" t="s">
        <v>6780</v>
      </c>
      <c r="B390" s="25" t="s">
        <v>6777</v>
      </c>
      <c r="C390" s="636"/>
      <c r="D390" s="691">
        <v>121.50250000000001</v>
      </c>
      <c r="E390" s="110"/>
      <c r="F390" s="110"/>
      <c r="G390" s="690">
        <v>121.63</v>
      </c>
      <c r="H390" s="498"/>
      <c r="I390" s="499"/>
      <c r="J390" s="500"/>
      <c r="K390" s="501"/>
      <c r="L390" s="327"/>
      <c r="M390" s="500"/>
      <c r="N390" s="500"/>
    </row>
    <row r="391" spans="1:14" s="41" customFormat="1" ht="15.75" customHeight="1" x14ac:dyDescent="0.2">
      <c r="A391" s="40" t="s">
        <v>6781</v>
      </c>
      <c r="B391" s="40" t="s">
        <v>6777</v>
      </c>
      <c r="C391" s="636"/>
      <c r="D391" s="599">
        <v>125</v>
      </c>
      <c r="E391" s="110"/>
      <c r="F391" s="110"/>
      <c r="G391" s="690"/>
      <c r="H391" s="498"/>
      <c r="I391" s="499"/>
      <c r="J391" s="500"/>
      <c r="K391" s="501"/>
      <c r="L391" s="327"/>
      <c r="M391" s="500"/>
      <c r="N391" s="500"/>
    </row>
    <row r="392" spans="1:14" s="41" customFormat="1" ht="15.75" customHeight="1" x14ac:dyDescent="0.2">
      <c r="A392" s="25" t="s">
        <v>6782</v>
      </c>
      <c r="B392" s="25" t="s">
        <v>6777</v>
      </c>
      <c r="C392" s="636"/>
      <c r="D392" s="691">
        <v>129.68</v>
      </c>
      <c r="E392" s="110"/>
      <c r="F392" s="110"/>
      <c r="G392" s="690">
        <v>129.68</v>
      </c>
    </row>
    <row r="393" spans="1:14" s="44" customFormat="1" ht="15.75" customHeight="1" x14ac:dyDescent="0.2">
      <c r="A393" s="40" t="s">
        <v>6783</v>
      </c>
      <c r="B393" s="40" t="s">
        <v>6777</v>
      </c>
      <c r="C393" s="629"/>
      <c r="D393" s="599">
        <v>160</v>
      </c>
      <c r="E393" s="119"/>
      <c r="F393" s="119"/>
      <c r="G393" s="492"/>
    </row>
    <row r="394" spans="1:14" s="44" customFormat="1" ht="15.75" customHeight="1" x14ac:dyDescent="0.2">
      <c r="A394" s="40" t="s">
        <v>6784</v>
      </c>
      <c r="B394" s="40" t="s">
        <v>6785</v>
      </c>
      <c r="C394" s="629"/>
      <c r="D394" s="599">
        <v>200</v>
      </c>
      <c r="E394" s="119"/>
      <c r="F394" s="119"/>
      <c r="G394" s="492"/>
    </row>
    <row r="395" spans="1:14" s="41" customFormat="1" ht="15.75" customHeight="1" x14ac:dyDescent="0.2">
      <c r="A395" s="25" t="s">
        <v>6786</v>
      </c>
      <c r="B395" s="25" t="s">
        <v>6777</v>
      </c>
      <c r="C395" s="636"/>
      <c r="D395" s="691">
        <v>293.8075</v>
      </c>
      <c r="E395" s="110"/>
      <c r="F395" s="110"/>
      <c r="G395" s="690">
        <v>254.1</v>
      </c>
    </row>
    <row r="396" spans="1:14" s="41" customFormat="1" ht="15.75" customHeight="1" x14ac:dyDescent="0.2">
      <c r="A396" s="40" t="s">
        <v>6787</v>
      </c>
      <c r="B396" s="40" t="s">
        <v>6788</v>
      </c>
      <c r="C396" s="636"/>
      <c r="D396" s="599">
        <v>180</v>
      </c>
      <c r="E396" s="110"/>
      <c r="F396" s="110"/>
      <c r="G396" s="690"/>
    </row>
    <row r="397" spans="1:14" s="41" customFormat="1" ht="15.75" customHeight="1" x14ac:dyDescent="0.2">
      <c r="A397" s="25" t="s">
        <v>6789</v>
      </c>
      <c r="B397" s="25" t="s">
        <v>6777</v>
      </c>
      <c r="C397" s="636"/>
      <c r="D397" s="691">
        <v>178.33</v>
      </c>
      <c r="E397" s="110"/>
      <c r="F397" s="110"/>
      <c r="G397" s="690">
        <v>178.33</v>
      </c>
    </row>
    <row r="398" spans="1:14" s="41" customFormat="1" ht="15.75" customHeight="1" x14ac:dyDescent="0.2">
      <c r="A398" s="25" t="s">
        <v>6790</v>
      </c>
      <c r="B398" s="25" t="s">
        <v>6777</v>
      </c>
      <c r="C398" s="636"/>
      <c r="D398" s="691">
        <v>251.65</v>
      </c>
      <c r="E398" s="110"/>
      <c r="F398" s="110"/>
      <c r="G398" s="694">
        <v>251.65</v>
      </c>
    </row>
    <row r="399" spans="1:14" s="41" customFormat="1" ht="15.75" customHeight="1" x14ac:dyDescent="0.2">
      <c r="A399" s="25" t="s">
        <v>6791</v>
      </c>
      <c r="B399" s="25" t="s">
        <v>6777</v>
      </c>
      <c r="C399" s="636"/>
      <c r="D399" s="691">
        <v>173.82749999999999</v>
      </c>
      <c r="E399" s="110"/>
      <c r="F399" s="110"/>
      <c r="G399" s="690">
        <v>173.95</v>
      </c>
    </row>
    <row r="400" spans="1:14" s="41" customFormat="1" ht="15.75" customHeight="1" x14ac:dyDescent="0.2">
      <c r="A400" s="25" t="s">
        <v>6792</v>
      </c>
      <c r="B400" s="25" t="s">
        <v>6777</v>
      </c>
      <c r="C400" s="636"/>
      <c r="D400" s="691">
        <v>325</v>
      </c>
      <c r="E400" s="110"/>
      <c r="F400" s="110"/>
      <c r="G400" s="690"/>
    </row>
    <row r="401" spans="1:14" s="41" customFormat="1" ht="15.75" customHeight="1" x14ac:dyDescent="0.2">
      <c r="A401" s="25" t="s">
        <v>6793</v>
      </c>
      <c r="B401" s="25" t="s">
        <v>6777</v>
      </c>
      <c r="C401" s="636"/>
      <c r="D401" s="691">
        <v>392.12</v>
      </c>
      <c r="E401" s="110"/>
      <c r="F401" s="110"/>
      <c r="G401" s="690"/>
    </row>
    <row r="402" spans="1:14" s="41" customFormat="1" ht="15.75" customHeight="1" x14ac:dyDescent="0.2">
      <c r="A402" s="25" t="s">
        <v>6794</v>
      </c>
      <c r="B402" s="25" t="s">
        <v>6777</v>
      </c>
      <c r="C402" s="636"/>
      <c r="D402" s="691">
        <v>343.73499999999996</v>
      </c>
      <c r="E402" s="110"/>
      <c r="F402" s="110"/>
      <c r="G402" s="690">
        <v>343.88</v>
      </c>
    </row>
    <row r="403" spans="1:14" s="41" customFormat="1" ht="15.75" customHeight="1" x14ac:dyDescent="0.2">
      <c r="A403" s="25" t="s">
        <v>6795</v>
      </c>
      <c r="B403" s="25" t="s">
        <v>6777</v>
      </c>
      <c r="C403" s="636"/>
      <c r="D403" s="691">
        <v>272.89999999999998</v>
      </c>
      <c r="E403" s="110"/>
      <c r="F403" s="110"/>
      <c r="G403" s="690">
        <v>256.02999999999997</v>
      </c>
    </row>
    <row r="404" spans="1:14" s="41" customFormat="1" ht="15.75" customHeight="1" x14ac:dyDescent="0.2">
      <c r="A404" s="40" t="s">
        <v>6796</v>
      </c>
      <c r="B404" s="40" t="s">
        <v>6777</v>
      </c>
      <c r="C404" s="629"/>
      <c r="D404" s="599">
        <v>260</v>
      </c>
      <c r="E404" s="119"/>
      <c r="F404" s="110"/>
      <c r="G404" s="690"/>
    </row>
    <row r="405" spans="1:14" s="41" customFormat="1" ht="15.75" customHeight="1" x14ac:dyDescent="0.2">
      <c r="A405" s="40" t="s">
        <v>6797</v>
      </c>
      <c r="B405" s="40" t="s">
        <v>6798</v>
      </c>
      <c r="C405" s="629"/>
      <c r="D405" s="599">
        <v>275</v>
      </c>
      <c r="E405" s="119"/>
      <c r="F405" s="110"/>
      <c r="G405" s="690"/>
    </row>
    <row r="406" spans="1:14" s="41" customFormat="1" ht="15.75" customHeight="1" x14ac:dyDescent="0.2">
      <c r="A406" s="25" t="s">
        <v>6799</v>
      </c>
      <c r="B406" s="25" t="s">
        <v>6777</v>
      </c>
      <c r="C406" s="636"/>
      <c r="D406" s="691">
        <v>279.95</v>
      </c>
      <c r="E406" s="110"/>
      <c r="F406" s="110"/>
      <c r="G406" s="690">
        <v>262.85000000000002</v>
      </c>
    </row>
    <row r="407" spans="1:14" s="41" customFormat="1" ht="15.75" customHeight="1" x14ac:dyDescent="0.2">
      <c r="A407" s="40" t="s">
        <v>6800</v>
      </c>
      <c r="B407" s="40" t="s">
        <v>6801</v>
      </c>
      <c r="C407" s="636"/>
      <c r="D407" s="599">
        <v>380</v>
      </c>
      <c r="E407" s="110"/>
      <c r="F407" s="110"/>
      <c r="G407" s="690"/>
    </row>
    <row r="408" spans="1:14" s="41" customFormat="1" ht="15.75" customHeight="1" x14ac:dyDescent="0.2">
      <c r="A408" s="25" t="s">
        <v>6802</v>
      </c>
      <c r="B408" s="25" t="s">
        <v>6777</v>
      </c>
      <c r="C408" s="636"/>
      <c r="D408" s="691">
        <v>392.1225</v>
      </c>
      <c r="E408" s="110"/>
      <c r="F408" s="110"/>
      <c r="G408" s="690">
        <v>392.18</v>
      </c>
    </row>
    <row r="409" spans="1:14" s="41" customFormat="1" ht="15.75" customHeight="1" x14ac:dyDescent="0.2">
      <c r="A409" s="25" t="s">
        <v>6803</v>
      </c>
      <c r="B409" s="25" t="s">
        <v>6777</v>
      </c>
      <c r="C409" s="636"/>
      <c r="D409" s="691">
        <v>281.17</v>
      </c>
      <c r="E409" s="110"/>
      <c r="F409" s="110"/>
      <c r="G409" s="690">
        <v>263.89999999999998</v>
      </c>
    </row>
    <row r="410" spans="1:14" s="41" customFormat="1" ht="15.75" customHeight="1" x14ac:dyDescent="0.2">
      <c r="A410" s="40" t="s">
        <v>6804</v>
      </c>
      <c r="B410" s="40" t="s">
        <v>6805</v>
      </c>
      <c r="C410" s="636"/>
      <c r="D410" s="691">
        <v>371.28</v>
      </c>
      <c r="E410" s="110"/>
      <c r="F410" s="110"/>
      <c r="G410" s="690"/>
    </row>
    <row r="411" spans="1:14" s="41" customFormat="1" ht="15.75" customHeight="1" x14ac:dyDescent="0.2">
      <c r="A411" s="25" t="s">
        <v>6806</v>
      </c>
      <c r="B411" s="25" t="s">
        <v>6777</v>
      </c>
      <c r="C411" s="636"/>
      <c r="D411" s="691">
        <v>355.92</v>
      </c>
      <c r="E411" s="110"/>
      <c r="F411" s="110"/>
      <c r="G411" s="690"/>
    </row>
    <row r="412" spans="1:14" s="41" customFormat="1" ht="15.75" customHeight="1" x14ac:dyDescent="0.2">
      <c r="A412" s="40" t="s">
        <v>6807</v>
      </c>
      <c r="B412" s="40" t="s">
        <v>6808</v>
      </c>
      <c r="C412" s="636"/>
      <c r="D412" s="599">
        <v>377.97</v>
      </c>
      <c r="E412" s="110"/>
      <c r="F412" s="110"/>
      <c r="G412" s="690"/>
    </row>
    <row r="413" spans="1:14" s="41" customFormat="1" ht="15.75" customHeight="1" x14ac:dyDescent="0.2">
      <c r="A413" s="25" t="s">
        <v>6809</v>
      </c>
      <c r="B413" s="25" t="s">
        <v>6777</v>
      </c>
      <c r="C413" s="636"/>
      <c r="D413" s="691">
        <v>379.02</v>
      </c>
      <c r="E413" s="110"/>
      <c r="F413" s="110"/>
      <c r="G413" s="690"/>
    </row>
    <row r="414" spans="1:14" s="41" customFormat="1" ht="15.75" customHeight="1" x14ac:dyDescent="0.2">
      <c r="A414" s="25" t="s">
        <v>6810</v>
      </c>
      <c r="B414" s="25" t="s">
        <v>6777</v>
      </c>
      <c r="C414" s="636"/>
      <c r="D414" s="691">
        <v>376.6</v>
      </c>
      <c r="E414" s="110"/>
      <c r="F414" s="110"/>
      <c r="G414" s="690"/>
    </row>
    <row r="415" spans="1:14" s="48" customFormat="1" ht="15.75" customHeight="1" x14ac:dyDescent="0.2">
      <c r="A415" s="11"/>
      <c r="B415" s="11"/>
      <c r="C415" s="590"/>
      <c r="D415" s="481"/>
      <c r="E415" s="20"/>
      <c r="F415" s="20"/>
      <c r="G415" s="329"/>
    </row>
    <row r="416" spans="1:14" s="48" customFormat="1" ht="15.75" customHeight="1" x14ac:dyDescent="0.2">
      <c r="A416" s="11" t="s">
        <v>6811</v>
      </c>
      <c r="B416" s="11"/>
      <c r="C416" s="590"/>
      <c r="D416" s="530"/>
      <c r="E416" s="20"/>
      <c r="F416" s="20"/>
      <c r="G416" s="328"/>
      <c r="H416" s="319"/>
      <c r="I416" s="321"/>
      <c r="J416" s="456"/>
      <c r="K416" s="22"/>
      <c r="L416" s="191"/>
      <c r="M416" s="90"/>
      <c r="N416" s="186"/>
    </row>
    <row r="417" spans="1:14" s="48" customFormat="1" ht="15.75" customHeight="1" x14ac:dyDescent="0.2">
      <c r="A417" s="11" t="s">
        <v>6812</v>
      </c>
      <c r="B417" s="11" t="s">
        <v>6813</v>
      </c>
      <c r="C417" s="590"/>
      <c r="D417" s="596">
        <v>108.9375</v>
      </c>
      <c r="E417" s="20">
        <v>20</v>
      </c>
      <c r="F417" s="20">
        <v>24</v>
      </c>
      <c r="G417" s="350">
        <v>102.55</v>
      </c>
      <c r="H417" s="319">
        <v>86.92</v>
      </c>
      <c r="I417" s="321">
        <v>102.375</v>
      </c>
      <c r="J417" s="456">
        <v>102.55</v>
      </c>
      <c r="K417" s="478">
        <f>J417-I417</f>
        <v>0.17499999999999716</v>
      </c>
      <c r="L417" s="353">
        <f>K417/I417</f>
        <v>1.7094017094016816E-3</v>
      </c>
      <c r="M417" s="456">
        <v>4.5999999999999996</v>
      </c>
      <c r="N417" s="456">
        <v>4.5999999999999996</v>
      </c>
    </row>
    <row r="418" spans="1:14" s="48" customFormat="1" ht="15.75" customHeight="1" x14ac:dyDescent="0.2">
      <c r="A418" s="11" t="s">
        <v>6814</v>
      </c>
      <c r="B418" s="11" t="s">
        <v>6815</v>
      </c>
      <c r="C418" s="590"/>
      <c r="D418" s="596">
        <v>110.25</v>
      </c>
      <c r="E418" s="20">
        <v>24</v>
      </c>
      <c r="F418" s="20">
        <v>24</v>
      </c>
      <c r="G418" s="350">
        <v>103.95</v>
      </c>
      <c r="H418" s="319">
        <v>90.77</v>
      </c>
      <c r="I418" s="321">
        <v>103.705</v>
      </c>
      <c r="J418" s="456">
        <v>103.95</v>
      </c>
      <c r="K418" s="478">
        <f t="shared" ref="K418:K426" si="27">J418-I418</f>
        <v>0.24500000000000455</v>
      </c>
      <c r="L418" s="353">
        <f t="shared" ref="L418:L426" si="28">K418/I418</f>
        <v>2.3624704691191799E-3</v>
      </c>
      <c r="M418" s="456">
        <v>4.5999999999999996</v>
      </c>
      <c r="N418" s="456">
        <v>4.5999999999999996</v>
      </c>
    </row>
    <row r="419" spans="1:14" s="48" customFormat="1" ht="15.75" customHeight="1" x14ac:dyDescent="0.2">
      <c r="A419" s="11" t="s">
        <v>6816</v>
      </c>
      <c r="B419" s="11" t="s">
        <v>6817</v>
      </c>
      <c r="C419" s="590"/>
      <c r="D419" s="596">
        <v>132.5975</v>
      </c>
      <c r="E419" s="20">
        <v>30</v>
      </c>
      <c r="F419" s="20">
        <v>36</v>
      </c>
      <c r="G419" s="350">
        <v>126</v>
      </c>
      <c r="H419" s="319">
        <v>107.94</v>
      </c>
      <c r="I419" s="321">
        <v>125.895</v>
      </c>
      <c r="J419" s="456">
        <v>126</v>
      </c>
      <c r="K419" s="478">
        <f t="shared" si="27"/>
        <v>0.10500000000000398</v>
      </c>
      <c r="L419" s="353">
        <f t="shared" si="28"/>
        <v>8.3402835696416841E-4</v>
      </c>
      <c r="M419" s="456">
        <v>4.5999999999999996</v>
      </c>
      <c r="N419" s="456">
        <v>4.5999999999999996</v>
      </c>
    </row>
    <row r="420" spans="1:14" s="48" customFormat="1" ht="15.75" customHeight="1" x14ac:dyDescent="0.2">
      <c r="A420" s="11" t="s">
        <v>6818</v>
      </c>
      <c r="B420" s="11" t="s">
        <v>6819</v>
      </c>
      <c r="C420" s="590"/>
      <c r="D420" s="596">
        <v>132.5975</v>
      </c>
      <c r="E420" s="20">
        <v>32</v>
      </c>
      <c r="F420" s="20">
        <v>36</v>
      </c>
      <c r="G420" s="350">
        <v>142.065</v>
      </c>
      <c r="H420" s="319">
        <v>141.21</v>
      </c>
      <c r="I420" s="321">
        <v>142.065</v>
      </c>
      <c r="J420" s="456">
        <v>142.065</v>
      </c>
      <c r="K420" s="478">
        <f t="shared" si="27"/>
        <v>0</v>
      </c>
      <c r="L420" s="353">
        <f t="shared" si="28"/>
        <v>0</v>
      </c>
      <c r="M420" s="456">
        <v>4.5999999999999996</v>
      </c>
      <c r="N420" s="456">
        <v>4.5999999999999996</v>
      </c>
    </row>
    <row r="421" spans="1:14" s="48" customFormat="1" ht="15.75" customHeight="1" x14ac:dyDescent="0.2">
      <c r="A421" s="11" t="s">
        <v>6820</v>
      </c>
      <c r="B421" s="11" t="s">
        <v>6821</v>
      </c>
      <c r="C421" s="590"/>
      <c r="D421" s="596">
        <v>180.33750000000001</v>
      </c>
      <c r="E421" s="20">
        <v>36</v>
      </c>
      <c r="F421" s="20">
        <v>45</v>
      </c>
      <c r="G421" s="350">
        <v>170.79999999999998</v>
      </c>
      <c r="H421" s="319">
        <v>170.13</v>
      </c>
      <c r="I421" s="321">
        <v>170.27500000000001</v>
      </c>
      <c r="J421" s="456">
        <v>170.79999999999998</v>
      </c>
      <c r="K421" s="478">
        <f t="shared" si="27"/>
        <v>0.52499999999997726</v>
      </c>
      <c r="L421" s="353">
        <f t="shared" si="28"/>
        <v>3.0832476875641006E-3</v>
      </c>
      <c r="M421" s="456">
        <v>4.5999999999999996</v>
      </c>
      <c r="N421" s="456">
        <v>6.65</v>
      </c>
    </row>
    <row r="422" spans="1:14" s="48" customFormat="1" ht="15.75" customHeight="1" x14ac:dyDescent="0.2">
      <c r="A422" s="11" t="s">
        <v>6822</v>
      </c>
      <c r="B422" s="11" t="s">
        <v>6823</v>
      </c>
      <c r="C422" s="590"/>
      <c r="D422" s="596">
        <v>225.89000000000001</v>
      </c>
      <c r="E422" s="20">
        <v>36</v>
      </c>
      <c r="F422" s="20">
        <v>72</v>
      </c>
      <c r="G422" s="350">
        <v>213.67499999999998</v>
      </c>
      <c r="H422" s="319">
        <v>212.73</v>
      </c>
      <c r="I422" s="321">
        <v>212.87</v>
      </c>
      <c r="J422" s="456">
        <v>213.67499999999998</v>
      </c>
      <c r="K422" s="478">
        <f t="shared" si="27"/>
        <v>0.8049999999999784</v>
      </c>
      <c r="L422" s="353">
        <f t="shared" si="28"/>
        <v>3.7816507727720127E-3</v>
      </c>
      <c r="M422" s="456">
        <v>4.5999999999999996</v>
      </c>
      <c r="N422" s="456">
        <v>6.65</v>
      </c>
    </row>
    <row r="423" spans="1:14" s="48" customFormat="1" ht="15.75" customHeight="1" x14ac:dyDescent="0.2">
      <c r="A423" s="11" t="s">
        <v>6824</v>
      </c>
      <c r="B423" s="11" t="s">
        <v>6825</v>
      </c>
      <c r="C423" s="590"/>
      <c r="D423" s="596">
        <v>185.3775</v>
      </c>
      <c r="E423" s="20">
        <v>40</v>
      </c>
      <c r="F423" s="20">
        <v>60</v>
      </c>
      <c r="G423" s="350">
        <v>176.04999999999998</v>
      </c>
      <c r="H423" s="319">
        <v>175.32</v>
      </c>
      <c r="I423" s="321">
        <v>175.4375</v>
      </c>
      <c r="J423" s="456">
        <v>176.04999999999998</v>
      </c>
      <c r="K423" s="478">
        <f t="shared" si="27"/>
        <v>0.61249999999998295</v>
      </c>
      <c r="L423" s="353">
        <f t="shared" si="28"/>
        <v>3.4912718204487807E-3</v>
      </c>
      <c r="M423" s="456">
        <v>6.65</v>
      </c>
      <c r="N423" s="456">
        <v>6.65</v>
      </c>
    </row>
    <row r="424" spans="1:14" s="48" customFormat="1" ht="15.75" customHeight="1" x14ac:dyDescent="0.2">
      <c r="A424" s="11" t="s">
        <v>6826</v>
      </c>
      <c r="B424" s="11" t="s">
        <v>6827</v>
      </c>
      <c r="C424" s="590"/>
      <c r="D424" s="596">
        <v>224.24499999999998</v>
      </c>
      <c r="E424" s="20">
        <v>48</v>
      </c>
      <c r="F424" s="20">
        <v>72</v>
      </c>
      <c r="G424" s="350">
        <v>211.92499999999998</v>
      </c>
      <c r="H424" s="319">
        <v>210.93</v>
      </c>
      <c r="I424" s="321">
        <v>211.08500000000001</v>
      </c>
      <c r="J424" s="456">
        <v>211.92499999999998</v>
      </c>
      <c r="K424" s="478">
        <f t="shared" si="27"/>
        <v>0.83999999999997499</v>
      </c>
      <c r="L424" s="353">
        <f t="shared" si="28"/>
        <v>3.9794395622615294E-3</v>
      </c>
      <c r="M424" s="456">
        <v>6.65</v>
      </c>
      <c r="N424" s="456">
        <v>6.65</v>
      </c>
    </row>
    <row r="425" spans="1:14" s="48" customFormat="1" ht="15.75" customHeight="1" x14ac:dyDescent="0.2">
      <c r="A425" s="11" t="s">
        <v>6828</v>
      </c>
      <c r="B425" s="11" t="s">
        <v>6829</v>
      </c>
      <c r="C425" s="590"/>
      <c r="D425" s="596">
        <v>232.13750000000002</v>
      </c>
      <c r="E425" s="20">
        <v>50</v>
      </c>
      <c r="F425" s="20">
        <v>68</v>
      </c>
      <c r="G425" s="351">
        <v>219.97499999999999</v>
      </c>
      <c r="H425" s="319">
        <v>210.1</v>
      </c>
      <c r="I425" s="321">
        <v>219.17</v>
      </c>
      <c r="J425" s="456">
        <v>219.97499999999999</v>
      </c>
      <c r="K425" s="478">
        <f t="shared" si="27"/>
        <v>0.80500000000000682</v>
      </c>
      <c r="L425" s="353">
        <f t="shared" si="28"/>
        <v>3.6729479399553173E-3</v>
      </c>
      <c r="M425" s="456">
        <v>6.65</v>
      </c>
      <c r="N425" s="456">
        <v>6.65</v>
      </c>
    </row>
    <row r="426" spans="1:14" ht="15.75" customHeight="1" x14ac:dyDescent="0.2">
      <c r="A426" s="11" t="s">
        <v>6830</v>
      </c>
      <c r="B426" s="11" t="s">
        <v>6831</v>
      </c>
      <c r="C426" s="590"/>
      <c r="D426" s="596">
        <v>321.49250000000001</v>
      </c>
      <c r="E426" s="20">
        <v>60</v>
      </c>
      <c r="F426" s="20">
        <v>72</v>
      </c>
      <c r="G426" s="350">
        <v>302.05</v>
      </c>
      <c r="H426" s="319">
        <v>300.35000000000002</v>
      </c>
      <c r="I426" s="321">
        <v>300.49250000000001</v>
      </c>
      <c r="J426" s="456">
        <v>302.05</v>
      </c>
      <c r="K426" s="478">
        <f t="shared" si="27"/>
        <v>1.5575000000000045</v>
      </c>
      <c r="L426" s="353">
        <f t="shared" si="28"/>
        <v>5.1831576495253778E-3</v>
      </c>
      <c r="M426" s="456">
        <v>6.65</v>
      </c>
      <c r="N426" s="456">
        <v>6.65</v>
      </c>
    </row>
    <row r="427" spans="1:14" ht="15.75" customHeight="1" x14ac:dyDescent="0.2">
      <c r="A427" s="11"/>
      <c r="B427" s="11"/>
      <c r="C427" s="590"/>
      <c r="D427" s="22"/>
      <c r="E427" s="20"/>
      <c r="F427" s="20"/>
      <c r="G427" s="593"/>
      <c r="H427" s="319"/>
      <c r="I427" s="321"/>
      <c r="J427" s="456"/>
      <c r="K427" s="478"/>
      <c r="L427" s="353"/>
    </row>
    <row r="428" spans="1:14" ht="15.75" customHeight="1" x14ac:dyDescent="0.2">
      <c r="A428" s="591" t="s">
        <v>6832</v>
      </c>
      <c r="B428" s="591"/>
      <c r="C428" s="590"/>
      <c r="D428" s="452"/>
      <c r="E428" s="591"/>
      <c r="F428" s="591"/>
      <c r="G428" s="452"/>
      <c r="H428" s="591"/>
      <c r="I428" s="591"/>
      <c r="J428" s="479"/>
      <c r="K428" s="22"/>
      <c r="L428" s="191"/>
    </row>
    <row r="429" spans="1:14" ht="15.75" customHeight="1" x14ac:dyDescent="0.2">
      <c r="A429" s="11" t="s">
        <v>6833</v>
      </c>
      <c r="B429" s="11" t="s">
        <v>6834</v>
      </c>
      <c r="C429" s="590"/>
      <c r="D429" s="597">
        <v>71.19</v>
      </c>
      <c r="E429" s="20">
        <v>8.25</v>
      </c>
      <c r="F429" s="20">
        <v>8.25</v>
      </c>
      <c r="G429" s="351">
        <v>66.902499999999989</v>
      </c>
      <c r="H429" s="319">
        <v>57.239999999999995</v>
      </c>
      <c r="I429" s="321">
        <v>66.902499999999989</v>
      </c>
      <c r="J429" s="456">
        <v>66.902499999999989</v>
      </c>
      <c r="K429" s="478">
        <f t="shared" ref="K429:K473" si="29">J429-I429</f>
        <v>0</v>
      </c>
      <c r="L429" s="353">
        <f t="shared" ref="L429:L473" si="30">K429/I429</f>
        <v>0</v>
      </c>
      <c r="M429" s="456">
        <v>4.1500000000000004</v>
      </c>
      <c r="N429" s="456">
        <v>4.1500000000000004</v>
      </c>
    </row>
    <row r="430" spans="1:14" ht="15.75" customHeight="1" x14ac:dyDescent="0.2">
      <c r="A430" s="40" t="s">
        <v>6835</v>
      </c>
      <c r="B430" s="40" t="s">
        <v>6836</v>
      </c>
      <c r="C430" s="590"/>
      <c r="D430" s="599">
        <v>75</v>
      </c>
      <c r="E430" s="20"/>
      <c r="F430" s="20"/>
      <c r="G430" s="351"/>
      <c r="H430" s="319"/>
      <c r="I430" s="321"/>
      <c r="J430" s="456"/>
      <c r="K430" s="478"/>
      <c r="L430" s="353"/>
      <c r="M430" s="456"/>
      <c r="N430" s="456"/>
    </row>
    <row r="431" spans="1:14" s="41" customFormat="1" ht="15.75" customHeight="1" x14ac:dyDescent="0.2">
      <c r="A431" s="25" t="s">
        <v>6837</v>
      </c>
      <c r="B431" s="25" t="s">
        <v>6838</v>
      </c>
      <c r="C431" s="636"/>
      <c r="D431" s="691">
        <v>75</v>
      </c>
      <c r="E431" s="110"/>
      <c r="F431" s="110"/>
      <c r="G431" s="690"/>
      <c r="H431" s="498"/>
      <c r="I431" s="499"/>
      <c r="J431" s="500"/>
      <c r="K431" s="501"/>
      <c r="L431" s="327"/>
      <c r="M431" s="500"/>
      <c r="N431" s="500"/>
    </row>
    <row r="432" spans="1:14" s="41" customFormat="1" ht="15.75" customHeight="1" x14ac:dyDescent="0.2">
      <c r="A432" s="40" t="s">
        <v>6839</v>
      </c>
      <c r="B432" s="40" t="s">
        <v>6840</v>
      </c>
      <c r="C432" s="636"/>
      <c r="D432" s="599">
        <v>80</v>
      </c>
      <c r="E432" s="110"/>
      <c r="F432" s="110"/>
      <c r="G432" s="690"/>
      <c r="H432" s="498"/>
      <c r="I432" s="499"/>
      <c r="J432" s="500"/>
      <c r="K432" s="501"/>
      <c r="L432" s="327"/>
      <c r="M432" s="500"/>
      <c r="N432" s="500"/>
    </row>
    <row r="433" spans="1:14" ht="15.75" customHeight="1" x14ac:dyDescent="0.2">
      <c r="A433" s="11" t="s">
        <v>6841</v>
      </c>
      <c r="B433" s="11" t="s">
        <v>6842</v>
      </c>
      <c r="C433" s="590"/>
      <c r="D433" s="597">
        <v>73.149999999999991</v>
      </c>
      <c r="E433" s="20">
        <v>11</v>
      </c>
      <c r="F433" s="20">
        <v>13</v>
      </c>
      <c r="G433" s="351">
        <v>69.02</v>
      </c>
      <c r="H433" s="319">
        <v>61.559999999999995</v>
      </c>
      <c r="I433" s="321">
        <v>69.02</v>
      </c>
      <c r="J433" s="456">
        <v>69.02</v>
      </c>
      <c r="K433" s="478">
        <f t="shared" si="29"/>
        <v>0</v>
      </c>
      <c r="L433" s="353">
        <f t="shared" si="30"/>
        <v>0</v>
      </c>
      <c r="M433" s="456">
        <v>4.1500000000000004</v>
      </c>
      <c r="N433" s="456">
        <v>4.1500000000000004</v>
      </c>
    </row>
    <row r="434" spans="1:14" ht="15.75" customHeight="1" x14ac:dyDescent="0.2">
      <c r="A434" s="11" t="s">
        <v>6843</v>
      </c>
      <c r="B434" s="11" t="s">
        <v>6844</v>
      </c>
      <c r="C434" s="590"/>
      <c r="D434" s="597">
        <v>73.954999999999998</v>
      </c>
      <c r="E434" s="20">
        <v>11</v>
      </c>
      <c r="F434" s="20">
        <v>14</v>
      </c>
      <c r="G434" s="351">
        <v>69.72</v>
      </c>
      <c r="H434" s="319">
        <v>63.47</v>
      </c>
      <c r="I434" s="321">
        <v>69.72</v>
      </c>
      <c r="J434" s="456">
        <v>69.72</v>
      </c>
      <c r="K434" s="478">
        <f t="shared" si="29"/>
        <v>0</v>
      </c>
      <c r="L434" s="353">
        <f t="shared" si="30"/>
        <v>0</v>
      </c>
      <c r="M434" s="456">
        <v>4.1500000000000004</v>
      </c>
      <c r="N434" s="456">
        <v>4.1500000000000004</v>
      </c>
    </row>
    <row r="435" spans="1:14" s="48" customFormat="1" ht="15.75" customHeight="1" x14ac:dyDescent="0.2">
      <c r="A435" s="11" t="s">
        <v>6845</v>
      </c>
      <c r="B435" s="11" t="s">
        <v>6846</v>
      </c>
      <c r="C435" s="590"/>
      <c r="D435" s="597">
        <v>75.634999999999991</v>
      </c>
      <c r="E435" s="20">
        <v>12</v>
      </c>
      <c r="F435" s="20">
        <v>16</v>
      </c>
      <c r="G435" s="351">
        <v>70</v>
      </c>
      <c r="H435" s="319"/>
      <c r="I435" s="321"/>
      <c r="J435" s="456"/>
      <c r="K435" s="478">
        <f t="shared" ref="K435" si="31">J435-I435</f>
        <v>0</v>
      </c>
      <c r="L435" s="353" t="e">
        <f t="shared" ref="L435" si="32">K435/I435</f>
        <v>#DIV/0!</v>
      </c>
      <c r="M435" s="456">
        <v>4.1500000000000004</v>
      </c>
      <c r="N435" s="456">
        <v>4.1500000000000004</v>
      </c>
    </row>
    <row r="436" spans="1:14" s="48" customFormat="1" ht="15.75" customHeight="1" x14ac:dyDescent="0.2">
      <c r="A436" s="11" t="s">
        <v>6847</v>
      </c>
      <c r="B436" s="11" t="s">
        <v>6848</v>
      </c>
      <c r="C436" s="590"/>
      <c r="D436" s="597">
        <v>76.982500000000002</v>
      </c>
      <c r="E436" s="20">
        <v>12</v>
      </c>
      <c r="F436" s="20">
        <v>24</v>
      </c>
      <c r="G436" s="351">
        <v>73.290000000000006</v>
      </c>
      <c r="H436" s="319">
        <v>70</v>
      </c>
      <c r="I436" s="321">
        <v>73.290000000000006</v>
      </c>
      <c r="J436" s="456">
        <v>73.290000000000006</v>
      </c>
      <c r="K436" s="478">
        <f t="shared" si="29"/>
        <v>0</v>
      </c>
      <c r="L436" s="353">
        <f t="shared" si="30"/>
        <v>0</v>
      </c>
      <c r="M436" s="456">
        <v>4.1500000000000004</v>
      </c>
      <c r="N436" s="456">
        <v>4.5999999999999996</v>
      </c>
    </row>
    <row r="437" spans="1:14" ht="15.75" customHeight="1" x14ac:dyDescent="0.2">
      <c r="A437" s="11" t="s">
        <v>6849</v>
      </c>
      <c r="B437" s="11" t="s">
        <v>6850</v>
      </c>
      <c r="C437" s="590"/>
      <c r="D437" s="597">
        <v>89.83</v>
      </c>
      <c r="E437" s="20">
        <v>16</v>
      </c>
      <c r="F437" s="20">
        <v>20</v>
      </c>
      <c r="G437" s="351">
        <v>73.92</v>
      </c>
      <c r="H437" s="319">
        <v>72.22</v>
      </c>
      <c r="I437" s="321">
        <v>73.92</v>
      </c>
      <c r="J437" s="456">
        <v>73.92</v>
      </c>
      <c r="K437" s="478">
        <f t="shared" si="29"/>
        <v>0</v>
      </c>
      <c r="L437" s="353">
        <f t="shared" si="30"/>
        <v>0</v>
      </c>
      <c r="M437" s="456">
        <v>4.1500000000000004</v>
      </c>
      <c r="N437" s="456">
        <v>4.5999999999999996</v>
      </c>
    </row>
    <row r="438" spans="1:14" ht="15.75" customHeight="1" x14ac:dyDescent="0.2">
      <c r="A438" s="11" t="s">
        <v>6851</v>
      </c>
      <c r="B438" s="11" t="s">
        <v>6852</v>
      </c>
      <c r="C438" s="590"/>
      <c r="D438" s="597">
        <v>77.717500000000001</v>
      </c>
      <c r="E438" s="20">
        <v>18</v>
      </c>
      <c r="F438" s="20">
        <v>20</v>
      </c>
      <c r="G438" s="351">
        <v>73.9375</v>
      </c>
      <c r="H438" s="319">
        <v>72.150000000000006</v>
      </c>
      <c r="I438" s="321">
        <v>73.9375</v>
      </c>
      <c r="J438" s="456">
        <v>73.9375</v>
      </c>
      <c r="K438" s="478">
        <f t="shared" si="29"/>
        <v>0</v>
      </c>
      <c r="L438" s="353">
        <f t="shared" si="30"/>
        <v>0</v>
      </c>
      <c r="M438" s="456">
        <v>4.1500000000000004</v>
      </c>
      <c r="N438" s="456">
        <v>4.5999999999999996</v>
      </c>
    </row>
    <row r="439" spans="1:14" ht="15.75" customHeight="1" x14ac:dyDescent="0.2">
      <c r="A439" s="11" t="s">
        <v>6853</v>
      </c>
      <c r="B439" s="11" t="s">
        <v>6854</v>
      </c>
      <c r="C439" s="590"/>
      <c r="D439" s="597">
        <v>79.642499999999998</v>
      </c>
      <c r="E439" s="20">
        <v>18</v>
      </c>
      <c r="F439" s="20">
        <v>24</v>
      </c>
      <c r="G439" s="351">
        <v>75.88</v>
      </c>
      <c r="H439" s="319">
        <v>75.400000000000006</v>
      </c>
      <c r="I439" s="321">
        <v>75.88</v>
      </c>
      <c r="J439" s="456">
        <v>75.88</v>
      </c>
      <c r="K439" s="478">
        <f t="shared" si="29"/>
        <v>0</v>
      </c>
      <c r="L439" s="353">
        <f t="shared" si="30"/>
        <v>0</v>
      </c>
      <c r="M439" s="456">
        <v>4.1500000000000004</v>
      </c>
      <c r="N439" s="456">
        <v>4.5999999999999996</v>
      </c>
    </row>
    <row r="440" spans="1:14" ht="15.75" customHeight="1" x14ac:dyDescent="0.2">
      <c r="A440" s="11" t="s">
        <v>6855</v>
      </c>
      <c r="B440" s="11" t="s">
        <v>6856</v>
      </c>
      <c r="C440" s="590"/>
      <c r="D440" s="597">
        <v>79.642499999999998</v>
      </c>
      <c r="E440" s="20">
        <v>20</v>
      </c>
      <c r="F440" s="20">
        <v>22</v>
      </c>
      <c r="G440" s="350">
        <v>76.055000000000007</v>
      </c>
      <c r="H440" s="319">
        <v>75.440000000000012</v>
      </c>
      <c r="I440" s="321">
        <v>76.055000000000007</v>
      </c>
      <c r="J440" s="456">
        <v>76.055000000000007</v>
      </c>
      <c r="K440" s="478">
        <f t="shared" si="29"/>
        <v>0</v>
      </c>
      <c r="L440" s="353">
        <f t="shared" si="30"/>
        <v>0</v>
      </c>
      <c r="M440" s="456">
        <v>4.5999999999999996</v>
      </c>
      <c r="N440" s="456">
        <v>4.5999999999999996</v>
      </c>
    </row>
    <row r="441" spans="1:14" ht="15.75" customHeight="1" x14ac:dyDescent="0.2">
      <c r="A441" s="11" t="s">
        <v>6857</v>
      </c>
      <c r="B441" s="11" t="s">
        <v>6858</v>
      </c>
      <c r="C441" s="590"/>
      <c r="D441" s="597">
        <v>79.660000000000011</v>
      </c>
      <c r="E441" s="20">
        <v>20</v>
      </c>
      <c r="F441" s="20">
        <v>24</v>
      </c>
      <c r="G441" s="350">
        <v>76.055000000000007</v>
      </c>
      <c r="H441" s="319">
        <v>77.08</v>
      </c>
      <c r="I441" s="321">
        <v>76.055000000000007</v>
      </c>
      <c r="J441" s="456">
        <v>76.055000000000007</v>
      </c>
      <c r="K441" s="478">
        <f t="shared" si="29"/>
        <v>0</v>
      </c>
      <c r="L441" s="353">
        <f t="shared" si="30"/>
        <v>0</v>
      </c>
      <c r="M441" s="456">
        <v>4.5999999999999996</v>
      </c>
      <c r="N441" s="456">
        <v>4.5999999999999996</v>
      </c>
    </row>
    <row r="442" spans="1:14" s="48" customFormat="1" ht="15.75" customHeight="1" x14ac:dyDescent="0.2">
      <c r="A442" s="11" t="s">
        <v>6859</v>
      </c>
      <c r="B442" s="11" t="s">
        <v>6860</v>
      </c>
      <c r="C442" s="590"/>
      <c r="D442" s="597">
        <v>83.685000000000002</v>
      </c>
      <c r="E442" s="20"/>
      <c r="F442" s="20"/>
      <c r="G442" s="350">
        <v>76.107500000000002</v>
      </c>
      <c r="H442" s="319"/>
      <c r="I442" s="321"/>
      <c r="J442" s="456">
        <v>76.107500000000002</v>
      </c>
      <c r="K442" s="478"/>
      <c r="L442" s="353"/>
      <c r="M442" s="456">
        <v>4.5999999999999996</v>
      </c>
      <c r="N442" s="456">
        <v>4.5999999999999996</v>
      </c>
    </row>
    <row r="443" spans="1:14" ht="15.75" customHeight="1" x14ac:dyDescent="0.2">
      <c r="A443" s="11" t="s">
        <v>6861</v>
      </c>
      <c r="B443" s="11" t="s">
        <v>6862</v>
      </c>
      <c r="C443" s="590"/>
      <c r="D443" s="597">
        <v>83.615000000000009</v>
      </c>
      <c r="E443" s="20">
        <v>22</v>
      </c>
      <c r="F443" s="20">
        <v>24</v>
      </c>
      <c r="G443" s="350">
        <v>80.027499999999989</v>
      </c>
      <c r="H443" s="319">
        <v>78.760000000000005</v>
      </c>
      <c r="I443" s="321">
        <v>80.027499999999989</v>
      </c>
      <c r="J443" s="456">
        <v>80.027499999999989</v>
      </c>
      <c r="K443" s="478">
        <f t="shared" si="29"/>
        <v>0</v>
      </c>
      <c r="L443" s="353">
        <f t="shared" si="30"/>
        <v>0</v>
      </c>
      <c r="M443" s="456">
        <v>4.5999999999999996</v>
      </c>
      <c r="N443" s="456">
        <v>4.5999999999999996</v>
      </c>
    </row>
    <row r="444" spans="1:14" ht="15.75" customHeight="1" x14ac:dyDescent="0.2">
      <c r="A444" s="11" t="s">
        <v>6863</v>
      </c>
      <c r="B444" s="11" t="s">
        <v>6864</v>
      </c>
      <c r="C444" s="590"/>
      <c r="D444" s="597">
        <v>83.685000000000002</v>
      </c>
      <c r="E444" s="20">
        <v>24</v>
      </c>
      <c r="F444" s="20">
        <v>24</v>
      </c>
      <c r="G444" s="350">
        <v>80.149999999999991</v>
      </c>
      <c r="H444" s="319">
        <v>79.900000000000006</v>
      </c>
      <c r="I444" s="321">
        <v>80.149999999999991</v>
      </c>
      <c r="J444" s="456">
        <v>80.149999999999991</v>
      </c>
      <c r="K444" s="478">
        <f t="shared" si="29"/>
        <v>0</v>
      </c>
      <c r="L444" s="353">
        <f t="shared" si="30"/>
        <v>0</v>
      </c>
      <c r="M444" s="456">
        <v>4.5999999999999996</v>
      </c>
      <c r="N444" s="456">
        <v>4.5999999999999996</v>
      </c>
    </row>
    <row r="445" spans="1:14" ht="15.75" customHeight="1" x14ac:dyDescent="0.2">
      <c r="A445" s="11" t="s">
        <v>6865</v>
      </c>
      <c r="B445" s="11" t="s">
        <v>6866</v>
      </c>
      <c r="C445" s="590"/>
      <c r="D445" s="597">
        <v>103.11</v>
      </c>
      <c r="E445" s="20">
        <v>24</v>
      </c>
      <c r="F445" s="20">
        <v>28</v>
      </c>
      <c r="G445" s="350">
        <v>98.052500000000009</v>
      </c>
      <c r="H445" s="319">
        <v>88.02000000000001</v>
      </c>
      <c r="I445" s="321">
        <v>98.052500000000009</v>
      </c>
      <c r="J445" s="456">
        <v>98.052500000000009</v>
      </c>
      <c r="K445" s="478">
        <f t="shared" si="29"/>
        <v>0</v>
      </c>
      <c r="L445" s="353">
        <f t="shared" si="30"/>
        <v>0</v>
      </c>
      <c r="M445" s="456">
        <v>4.5999999999999996</v>
      </c>
      <c r="N445" s="456">
        <v>4.5999999999999996</v>
      </c>
    </row>
    <row r="446" spans="1:14" ht="15.75" customHeight="1" x14ac:dyDescent="0.2">
      <c r="A446" s="11" t="s">
        <v>6867</v>
      </c>
      <c r="B446" s="11" t="s">
        <v>6868</v>
      </c>
      <c r="C446" s="590"/>
      <c r="D446" s="597">
        <v>103.8275</v>
      </c>
      <c r="E446" s="20">
        <v>24</v>
      </c>
      <c r="F446" s="20">
        <v>30</v>
      </c>
      <c r="G446" s="350">
        <v>98.734999999999999</v>
      </c>
      <c r="H446" s="319">
        <v>89.72</v>
      </c>
      <c r="I446" s="321">
        <v>98.734999999999999</v>
      </c>
      <c r="J446" s="456">
        <v>98.734999999999999</v>
      </c>
      <c r="K446" s="478">
        <f t="shared" si="29"/>
        <v>0</v>
      </c>
      <c r="L446" s="353">
        <f t="shared" si="30"/>
        <v>0</v>
      </c>
      <c r="M446" s="456">
        <v>4.5999999999999996</v>
      </c>
      <c r="N446" s="456">
        <v>4.5999999999999996</v>
      </c>
    </row>
    <row r="447" spans="1:14" ht="15.75" customHeight="1" x14ac:dyDescent="0.2">
      <c r="A447" s="11" t="s">
        <v>6869</v>
      </c>
      <c r="B447" s="11" t="s">
        <v>6870</v>
      </c>
      <c r="C447" s="590"/>
      <c r="D447" s="597">
        <v>105.77</v>
      </c>
      <c r="E447" s="20">
        <v>24</v>
      </c>
      <c r="F447" s="20">
        <v>36</v>
      </c>
      <c r="G447" s="350">
        <v>100.87</v>
      </c>
      <c r="H447" s="319">
        <v>92.5</v>
      </c>
      <c r="I447" s="321">
        <v>100.87</v>
      </c>
      <c r="J447" s="456">
        <v>100.87</v>
      </c>
      <c r="K447" s="478">
        <f t="shared" si="29"/>
        <v>0</v>
      </c>
      <c r="L447" s="353">
        <f t="shared" si="30"/>
        <v>0</v>
      </c>
      <c r="M447" s="456">
        <v>4.5999999999999996</v>
      </c>
      <c r="N447" s="456">
        <v>4.5999999999999996</v>
      </c>
    </row>
    <row r="448" spans="1:14" ht="15.75" customHeight="1" x14ac:dyDescent="0.2">
      <c r="A448" s="11" t="s">
        <v>6871</v>
      </c>
      <c r="B448" s="11" t="s">
        <v>6872</v>
      </c>
      <c r="C448" s="590"/>
      <c r="D448" s="597">
        <v>105.8575</v>
      </c>
      <c r="E448" s="20">
        <v>24</v>
      </c>
      <c r="F448" s="20">
        <v>39</v>
      </c>
      <c r="G448" s="350">
        <v>100.9575</v>
      </c>
      <c r="H448" s="319">
        <v>95.61</v>
      </c>
      <c r="I448" s="321">
        <v>100.9575</v>
      </c>
      <c r="J448" s="456">
        <v>100.9575</v>
      </c>
      <c r="K448" s="478">
        <f t="shared" si="29"/>
        <v>0</v>
      </c>
      <c r="L448" s="353">
        <f t="shared" si="30"/>
        <v>0</v>
      </c>
      <c r="M448" s="456">
        <v>4.5999999999999996</v>
      </c>
      <c r="N448" s="456">
        <v>6.65</v>
      </c>
    </row>
    <row r="449" spans="1:14" s="41" customFormat="1" ht="15.75" customHeight="1" x14ac:dyDescent="0.2">
      <c r="A449" s="25" t="s">
        <v>6873</v>
      </c>
      <c r="B449" s="25" t="s">
        <v>6874</v>
      </c>
      <c r="C449" s="636"/>
      <c r="D449" s="691">
        <v>107.7825</v>
      </c>
      <c r="E449" s="110">
        <v>24</v>
      </c>
      <c r="F449" s="110">
        <v>42</v>
      </c>
      <c r="G449" s="689">
        <v>110</v>
      </c>
      <c r="H449" s="498"/>
      <c r="I449" s="499"/>
      <c r="J449" s="500"/>
      <c r="K449" s="501"/>
      <c r="L449" s="327"/>
      <c r="M449" s="500"/>
      <c r="N449" s="500"/>
    </row>
    <row r="450" spans="1:14" ht="15.75" customHeight="1" x14ac:dyDescent="0.2">
      <c r="A450" s="11" t="s">
        <v>6875</v>
      </c>
      <c r="B450" s="11" t="s">
        <v>6876</v>
      </c>
      <c r="C450" s="590"/>
      <c r="D450" s="597">
        <v>103.845</v>
      </c>
      <c r="E450" s="20">
        <v>27.5</v>
      </c>
      <c r="F450" s="20">
        <v>27.5</v>
      </c>
      <c r="G450" s="350">
        <v>98.752499999999998</v>
      </c>
      <c r="H450" s="319">
        <v>89.490000000000009</v>
      </c>
      <c r="I450" s="321">
        <v>98.752499999999998</v>
      </c>
      <c r="J450" s="456">
        <v>98.752499999999998</v>
      </c>
      <c r="K450" s="478">
        <f t="shared" si="29"/>
        <v>0</v>
      </c>
      <c r="L450" s="353">
        <f t="shared" si="30"/>
        <v>0</v>
      </c>
      <c r="M450" s="456">
        <v>4.5999999999999996</v>
      </c>
      <c r="N450" s="456">
        <v>4.5999999999999996</v>
      </c>
    </row>
    <row r="451" spans="1:14" ht="15.75" customHeight="1" x14ac:dyDescent="0.2">
      <c r="A451" s="11" t="s">
        <v>6877</v>
      </c>
      <c r="B451" s="11" t="s">
        <v>6878</v>
      </c>
      <c r="C451" s="590"/>
      <c r="D451" s="597">
        <v>107.7825</v>
      </c>
      <c r="E451" s="20">
        <v>27.5</v>
      </c>
      <c r="F451" s="20">
        <v>39.5</v>
      </c>
      <c r="G451" s="351">
        <v>103.0575</v>
      </c>
      <c r="H451" s="319">
        <v>99.27000000000001</v>
      </c>
      <c r="I451" s="321">
        <v>103.0575</v>
      </c>
      <c r="J451" s="456">
        <v>103.0575</v>
      </c>
      <c r="K451" s="478">
        <f t="shared" si="29"/>
        <v>0</v>
      </c>
      <c r="L451" s="353">
        <f t="shared" si="30"/>
        <v>0</v>
      </c>
      <c r="M451" s="456">
        <v>4.5999999999999996</v>
      </c>
      <c r="N451" s="456">
        <v>6.65</v>
      </c>
    </row>
    <row r="452" spans="1:14" ht="15.75" customHeight="1" x14ac:dyDescent="0.2">
      <c r="A452" s="11" t="s">
        <v>6879</v>
      </c>
      <c r="B452" s="11" t="s">
        <v>6880</v>
      </c>
      <c r="C452" s="590"/>
      <c r="D452" s="597">
        <v>105.8925</v>
      </c>
      <c r="E452" s="20">
        <v>30</v>
      </c>
      <c r="F452" s="20">
        <v>30</v>
      </c>
      <c r="G452" s="350">
        <v>100.99250000000001</v>
      </c>
      <c r="H452" s="319">
        <v>95</v>
      </c>
      <c r="I452" s="321">
        <v>100.99250000000001</v>
      </c>
      <c r="J452" s="456">
        <v>100.99250000000001</v>
      </c>
      <c r="K452" s="478">
        <f t="shared" si="29"/>
        <v>0</v>
      </c>
      <c r="L452" s="353">
        <f t="shared" si="30"/>
        <v>0</v>
      </c>
      <c r="M452" s="456">
        <v>4.5999999999999996</v>
      </c>
      <c r="N452" s="456">
        <v>4.5999999999999996</v>
      </c>
    </row>
    <row r="453" spans="1:14" ht="15.75" customHeight="1" x14ac:dyDescent="0.2">
      <c r="A453" s="11" t="s">
        <v>6881</v>
      </c>
      <c r="B453" s="11" t="s">
        <v>6882</v>
      </c>
      <c r="C453" s="590"/>
      <c r="D453" s="597">
        <v>108.955</v>
      </c>
      <c r="E453" s="20">
        <v>30</v>
      </c>
      <c r="F453" s="20">
        <v>40</v>
      </c>
      <c r="G453" s="350">
        <v>104.44</v>
      </c>
      <c r="H453" s="319">
        <v>100.9</v>
      </c>
      <c r="I453" s="321">
        <v>104.44</v>
      </c>
      <c r="J453" s="456">
        <v>104.44</v>
      </c>
      <c r="K453" s="478">
        <f t="shared" si="29"/>
        <v>0</v>
      </c>
      <c r="L453" s="353">
        <f t="shared" si="30"/>
        <v>0</v>
      </c>
      <c r="M453" s="456">
        <v>4.5999999999999996</v>
      </c>
      <c r="N453" s="456">
        <v>6.65</v>
      </c>
    </row>
    <row r="454" spans="1:14" s="48" customFormat="1" ht="15.75" customHeight="1" x14ac:dyDescent="0.2">
      <c r="A454" s="11" t="s">
        <v>6883</v>
      </c>
      <c r="B454" s="11" t="s">
        <v>6884</v>
      </c>
      <c r="C454" s="590"/>
      <c r="D454" s="597">
        <v>163.08000000000001</v>
      </c>
      <c r="E454" s="20">
        <v>32</v>
      </c>
      <c r="F454" s="20">
        <v>42</v>
      </c>
      <c r="G454" s="351">
        <v>134.0325</v>
      </c>
      <c r="H454" s="319">
        <v>117.78</v>
      </c>
      <c r="I454" s="321">
        <v>134.0325</v>
      </c>
      <c r="J454" s="456">
        <v>134.0325</v>
      </c>
      <c r="K454" s="478">
        <f t="shared" si="29"/>
        <v>0</v>
      </c>
      <c r="L454" s="353">
        <f t="shared" si="30"/>
        <v>0</v>
      </c>
      <c r="M454" s="456">
        <v>4.5999999999999996</v>
      </c>
      <c r="N454" s="456">
        <v>6.65</v>
      </c>
    </row>
    <row r="455" spans="1:14" s="48" customFormat="1" ht="15.75" customHeight="1" x14ac:dyDescent="0.2">
      <c r="A455" s="11" t="s">
        <v>6885</v>
      </c>
      <c r="B455" s="11" t="s">
        <v>6886</v>
      </c>
      <c r="C455" s="590"/>
      <c r="D455" s="597">
        <v>144.9</v>
      </c>
      <c r="E455" s="20">
        <v>33</v>
      </c>
      <c r="F455" s="20">
        <v>50</v>
      </c>
      <c r="G455" s="351">
        <v>137.58500000000001</v>
      </c>
      <c r="H455" s="319">
        <v>125.28</v>
      </c>
      <c r="I455" s="321">
        <v>137.58500000000001</v>
      </c>
      <c r="J455" s="456">
        <v>137.58500000000001</v>
      </c>
      <c r="K455" s="478">
        <f t="shared" si="29"/>
        <v>0</v>
      </c>
      <c r="L455" s="353">
        <f t="shared" si="30"/>
        <v>0</v>
      </c>
      <c r="M455" s="456">
        <v>4.5999999999999996</v>
      </c>
      <c r="N455" s="456">
        <v>6.65</v>
      </c>
    </row>
    <row r="456" spans="1:14" ht="15.75" customHeight="1" x14ac:dyDescent="0.2">
      <c r="A456" s="11" t="s">
        <v>6887</v>
      </c>
      <c r="B456" s="11" t="s">
        <v>6888</v>
      </c>
      <c r="C456" s="590"/>
      <c r="D456" s="597">
        <v>111.755</v>
      </c>
      <c r="E456" s="20">
        <v>36</v>
      </c>
      <c r="F456" s="20">
        <v>36</v>
      </c>
      <c r="G456" s="351">
        <v>107.13499999999999</v>
      </c>
      <c r="H456" s="319">
        <v>106.32000000000001</v>
      </c>
      <c r="I456" s="321">
        <v>107.13499999999999</v>
      </c>
      <c r="J456" s="456">
        <v>107.13499999999999</v>
      </c>
      <c r="K456" s="478">
        <f t="shared" si="29"/>
        <v>0</v>
      </c>
      <c r="L456" s="353">
        <f t="shared" si="30"/>
        <v>0</v>
      </c>
      <c r="M456" s="456">
        <v>4.5999999999999996</v>
      </c>
      <c r="N456" s="456">
        <v>4.5999999999999996</v>
      </c>
    </row>
    <row r="457" spans="1:14" ht="15.75" customHeight="1" x14ac:dyDescent="0.2">
      <c r="A457" s="11" t="s">
        <v>6889</v>
      </c>
      <c r="B457" s="11" t="s">
        <v>6890</v>
      </c>
      <c r="C457" s="590"/>
      <c r="D457" s="597">
        <v>143.63999999999999</v>
      </c>
      <c r="E457" s="20">
        <v>36</v>
      </c>
      <c r="F457" s="20">
        <v>44</v>
      </c>
      <c r="G457" s="351">
        <v>136.0975</v>
      </c>
      <c r="H457" s="319">
        <v>122.80000000000001</v>
      </c>
      <c r="I457" s="321">
        <v>136.0975</v>
      </c>
      <c r="J457" s="456">
        <v>136.0975</v>
      </c>
      <c r="K457" s="478">
        <f t="shared" si="29"/>
        <v>0</v>
      </c>
      <c r="L457" s="353">
        <f t="shared" si="30"/>
        <v>0</v>
      </c>
      <c r="M457" s="456">
        <v>4.5999999999999996</v>
      </c>
      <c r="N457" s="456">
        <v>6.65</v>
      </c>
    </row>
    <row r="458" spans="1:14" s="48" customFormat="1" ht="15.75" customHeight="1" x14ac:dyDescent="0.2">
      <c r="A458" s="11" t="s">
        <v>6891</v>
      </c>
      <c r="B458" s="11" t="s">
        <v>6892</v>
      </c>
      <c r="C458" s="590"/>
      <c r="D458" s="597">
        <v>143.63999999999999</v>
      </c>
      <c r="E458" s="20">
        <v>36</v>
      </c>
      <c r="F458" s="20">
        <v>45</v>
      </c>
      <c r="G458" s="351">
        <v>136.0975</v>
      </c>
      <c r="H458" s="319">
        <v>123.71000000000001</v>
      </c>
      <c r="I458" s="321">
        <v>136.0975</v>
      </c>
      <c r="J458" s="456">
        <v>136.0975</v>
      </c>
      <c r="K458" s="478">
        <f t="shared" si="29"/>
        <v>0</v>
      </c>
      <c r="L458" s="353">
        <f t="shared" si="30"/>
        <v>0</v>
      </c>
      <c r="M458" s="456">
        <v>4.5999999999999996</v>
      </c>
      <c r="N458" s="456">
        <v>6.65</v>
      </c>
    </row>
    <row r="459" spans="1:14" ht="15.75" customHeight="1" x14ac:dyDescent="0.2">
      <c r="A459" s="11" t="s">
        <v>6893</v>
      </c>
      <c r="B459" s="11" t="s">
        <v>6894</v>
      </c>
      <c r="C459" s="590"/>
      <c r="D459" s="597">
        <v>145.70500000000001</v>
      </c>
      <c r="E459" s="20">
        <v>36</v>
      </c>
      <c r="F459" s="20">
        <v>48</v>
      </c>
      <c r="G459" s="351">
        <v>138.32000000000002</v>
      </c>
      <c r="H459" s="319">
        <v>126.42</v>
      </c>
      <c r="I459" s="321">
        <v>138.32000000000002</v>
      </c>
      <c r="J459" s="456">
        <v>138.32000000000002</v>
      </c>
      <c r="K459" s="478">
        <f t="shared" si="29"/>
        <v>0</v>
      </c>
      <c r="L459" s="353">
        <f t="shared" si="30"/>
        <v>0</v>
      </c>
      <c r="M459" s="456">
        <v>4.5999999999999996</v>
      </c>
      <c r="N459" s="456">
        <v>6.65</v>
      </c>
    </row>
    <row r="460" spans="1:14" ht="15.75" customHeight="1" x14ac:dyDescent="0.2">
      <c r="A460" s="11" t="s">
        <v>6895</v>
      </c>
      <c r="B460" s="11" t="s">
        <v>6896</v>
      </c>
      <c r="C460" s="590"/>
      <c r="D460" s="597">
        <v>145.74</v>
      </c>
      <c r="E460" s="20">
        <v>36</v>
      </c>
      <c r="F460" s="20">
        <v>53</v>
      </c>
      <c r="G460" s="351">
        <v>138.70500000000001</v>
      </c>
      <c r="H460" s="319">
        <v>130.42999999999998</v>
      </c>
      <c r="I460" s="321">
        <v>138.70500000000001</v>
      </c>
      <c r="J460" s="456">
        <v>138.70500000000001</v>
      </c>
      <c r="K460" s="478">
        <f t="shared" si="29"/>
        <v>0</v>
      </c>
      <c r="L460" s="353">
        <f t="shared" si="30"/>
        <v>0</v>
      </c>
      <c r="M460" s="456">
        <v>4.5999999999999996</v>
      </c>
      <c r="N460" s="456">
        <v>6.65</v>
      </c>
    </row>
    <row r="461" spans="1:14" ht="15.75" customHeight="1" x14ac:dyDescent="0.2">
      <c r="A461" s="11" t="s">
        <v>6897</v>
      </c>
      <c r="B461" s="11" t="s">
        <v>6898</v>
      </c>
      <c r="C461" s="590"/>
      <c r="D461" s="597">
        <v>145.74</v>
      </c>
      <c r="E461" s="20">
        <v>36</v>
      </c>
      <c r="F461" s="20">
        <v>55</v>
      </c>
      <c r="G461" s="350">
        <v>138.70500000000001</v>
      </c>
      <c r="H461" s="319">
        <v>131.09</v>
      </c>
      <c r="I461" s="321">
        <v>138.70500000000001</v>
      </c>
      <c r="J461" s="456">
        <v>138.70500000000001</v>
      </c>
      <c r="K461" s="478">
        <f t="shared" si="29"/>
        <v>0</v>
      </c>
      <c r="L461" s="353">
        <f t="shared" si="30"/>
        <v>0</v>
      </c>
      <c r="M461" s="456">
        <v>4.5999999999999996</v>
      </c>
      <c r="N461" s="456">
        <v>6.65</v>
      </c>
    </row>
    <row r="462" spans="1:14" ht="15.75" customHeight="1" x14ac:dyDescent="0.2">
      <c r="A462" s="11" t="s">
        <v>6899</v>
      </c>
      <c r="B462" s="11" t="s">
        <v>6900</v>
      </c>
      <c r="C462" s="590"/>
      <c r="D462" s="597">
        <v>147.61249999999998</v>
      </c>
      <c r="E462" s="20">
        <v>36</v>
      </c>
      <c r="F462" s="20">
        <v>60</v>
      </c>
      <c r="G462" s="350">
        <v>140.7525</v>
      </c>
      <c r="H462" s="319">
        <v>135.07</v>
      </c>
      <c r="I462" s="321">
        <v>140.7525</v>
      </c>
      <c r="J462" s="456">
        <v>140.7525</v>
      </c>
      <c r="K462" s="478">
        <f t="shared" si="29"/>
        <v>0</v>
      </c>
      <c r="L462" s="353">
        <f t="shared" si="30"/>
        <v>0</v>
      </c>
      <c r="M462" s="456">
        <v>4.5999999999999996</v>
      </c>
      <c r="N462" s="456">
        <v>6.65</v>
      </c>
    </row>
    <row r="463" spans="1:14" ht="15.75" customHeight="1" x14ac:dyDescent="0.2">
      <c r="A463" s="11" t="s">
        <v>6901</v>
      </c>
      <c r="B463" s="11" t="s">
        <v>6902</v>
      </c>
      <c r="C463" s="590"/>
      <c r="D463" s="597">
        <v>228.095</v>
      </c>
      <c r="E463" s="20">
        <v>36</v>
      </c>
      <c r="F463" s="20">
        <v>72</v>
      </c>
      <c r="G463" s="350">
        <v>214.69</v>
      </c>
      <c r="H463" s="319">
        <v>191.39</v>
      </c>
      <c r="I463" s="321">
        <v>214.69</v>
      </c>
      <c r="J463" s="456">
        <v>214.69</v>
      </c>
      <c r="K463" s="478">
        <f t="shared" si="29"/>
        <v>0</v>
      </c>
      <c r="L463" s="353">
        <f t="shared" si="30"/>
        <v>0</v>
      </c>
      <c r="M463" s="456">
        <v>4.5999999999999996</v>
      </c>
      <c r="N463" s="456">
        <v>6.65</v>
      </c>
    </row>
    <row r="464" spans="1:14" ht="15.75" customHeight="1" x14ac:dyDescent="0.2">
      <c r="A464" s="11" t="s">
        <v>6903</v>
      </c>
      <c r="B464" s="11" t="s">
        <v>6904</v>
      </c>
      <c r="C464" s="590"/>
      <c r="D464" s="597">
        <v>143.51750000000001</v>
      </c>
      <c r="E464" s="20">
        <v>38</v>
      </c>
      <c r="F464" s="20">
        <v>38</v>
      </c>
      <c r="G464" s="350">
        <v>135.99249999999998</v>
      </c>
      <c r="H464" s="319">
        <v>122.05000000000001</v>
      </c>
      <c r="I464" s="321">
        <v>135.99249999999998</v>
      </c>
      <c r="J464" s="456">
        <v>135.99249999999998</v>
      </c>
      <c r="K464" s="478">
        <f t="shared" si="29"/>
        <v>0</v>
      </c>
      <c r="L464" s="353">
        <f t="shared" si="30"/>
        <v>0</v>
      </c>
      <c r="M464" s="456">
        <v>4.5999999999999996</v>
      </c>
      <c r="N464" s="456">
        <v>4.5999999999999996</v>
      </c>
    </row>
    <row r="465" spans="1:14" ht="15.75" customHeight="1" x14ac:dyDescent="0.2">
      <c r="A465" s="11" t="s">
        <v>6905</v>
      </c>
      <c r="B465" s="11" t="s">
        <v>6906</v>
      </c>
      <c r="C465" s="590"/>
      <c r="D465" s="597">
        <v>145.565</v>
      </c>
      <c r="E465" s="20">
        <v>38</v>
      </c>
      <c r="F465" s="20">
        <v>48</v>
      </c>
      <c r="G465" s="350">
        <v>138.19749999999999</v>
      </c>
      <c r="H465" s="319">
        <v>127.80000000000001</v>
      </c>
      <c r="I465" s="321">
        <v>138.19749999999999</v>
      </c>
      <c r="J465" s="456">
        <v>138.19749999999999</v>
      </c>
      <c r="K465" s="478">
        <f t="shared" si="29"/>
        <v>0</v>
      </c>
      <c r="L465" s="353">
        <f t="shared" si="30"/>
        <v>0</v>
      </c>
      <c r="M465" s="456">
        <v>4.5999999999999996</v>
      </c>
      <c r="N465" s="456">
        <v>6.65</v>
      </c>
    </row>
    <row r="466" spans="1:14" ht="15.75" customHeight="1" x14ac:dyDescent="0.2">
      <c r="A466" s="11" t="s">
        <v>6907</v>
      </c>
      <c r="B466" s="11" t="s">
        <v>6908</v>
      </c>
      <c r="C466" s="590"/>
      <c r="D466" s="597">
        <v>147.50750000000002</v>
      </c>
      <c r="E466" s="20">
        <v>38</v>
      </c>
      <c r="F466" s="20">
        <v>50</v>
      </c>
      <c r="G466" s="350">
        <v>140.315</v>
      </c>
      <c r="H466" s="319">
        <v>130.23999999999998</v>
      </c>
      <c r="I466" s="321">
        <v>140.315</v>
      </c>
      <c r="J466" s="456">
        <v>140.315</v>
      </c>
      <c r="K466" s="478">
        <f t="shared" si="29"/>
        <v>0</v>
      </c>
      <c r="L466" s="353">
        <f t="shared" si="30"/>
        <v>0</v>
      </c>
      <c r="M466" s="456">
        <v>4.5999999999999996</v>
      </c>
      <c r="N466" s="456">
        <v>6.65</v>
      </c>
    </row>
    <row r="467" spans="1:14" ht="15.75" customHeight="1" x14ac:dyDescent="0.2">
      <c r="A467" s="11" t="s">
        <v>6909</v>
      </c>
      <c r="B467" s="11" t="s">
        <v>6910</v>
      </c>
      <c r="C467" s="590"/>
      <c r="D467" s="597">
        <v>143.58750000000001</v>
      </c>
      <c r="E467" s="20">
        <v>39.5</v>
      </c>
      <c r="F467" s="20">
        <v>39.5</v>
      </c>
      <c r="G467" s="350">
        <v>136.04499999999999</v>
      </c>
      <c r="H467" s="319">
        <v>123.11</v>
      </c>
      <c r="I467" s="321">
        <v>136.04499999999999</v>
      </c>
      <c r="J467" s="456">
        <v>136.04499999999999</v>
      </c>
      <c r="K467" s="478">
        <f t="shared" si="29"/>
        <v>0</v>
      </c>
      <c r="L467" s="353">
        <f t="shared" si="30"/>
        <v>0</v>
      </c>
      <c r="M467" s="456">
        <v>6.65</v>
      </c>
      <c r="N467" s="456">
        <v>6.65</v>
      </c>
    </row>
    <row r="468" spans="1:14" s="48" customFormat="1" ht="15.75" customHeight="1" x14ac:dyDescent="0.2">
      <c r="A468" s="11" t="s">
        <v>6911</v>
      </c>
      <c r="B468" s="11" t="s">
        <v>6912</v>
      </c>
      <c r="C468" s="590"/>
      <c r="D468" s="597">
        <v>143.58750000000001</v>
      </c>
      <c r="E468" s="20">
        <v>39</v>
      </c>
      <c r="F468" s="20">
        <v>39</v>
      </c>
      <c r="G468" s="350">
        <v>136.04499999999999</v>
      </c>
      <c r="H468" s="319">
        <v>122.15</v>
      </c>
      <c r="I468" s="321">
        <v>136.04499999999999</v>
      </c>
      <c r="J468" s="456">
        <v>136.04499999999999</v>
      </c>
      <c r="K468" s="478">
        <f t="shared" si="29"/>
        <v>0</v>
      </c>
      <c r="L468" s="353">
        <f t="shared" si="30"/>
        <v>0</v>
      </c>
      <c r="M468" s="456">
        <v>6.65</v>
      </c>
      <c r="N468" s="456">
        <v>6.65</v>
      </c>
    </row>
    <row r="469" spans="1:14" ht="15.75" customHeight="1" x14ac:dyDescent="0.2">
      <c r="A469" s="11" t="s">
        <v>6913</v>
      </c>
      <c r="B469" s="11" t="s">
        <v>6914</v>
      </c>
      <c r="C469" s="590"/>
      <c r="D469" s="597">
        <v>149.45000000000002</v>
      </c>
      <c r="E469" s="20">
        <v>39</v>
      </c>
      <c r="F469" s="20">
        <v>55</v>
      </c>
      <c r="G469" s="350">
        <v>142.4325</v>
      </c>
      <c r="H469" s="319">
        <v>137.01</v>
      </c>
      <c r="I469" s="321">
        <v>142.4325</v>
      </c>
      <c r="J469" s="456">
        <v>142.4325</v>
      </c>
      <c r="K469" s="478">
        <f t="shared" si="29"/>
        <v>0</v>
      </c>
      <c r="L469" s="353">
        <f t="shared" si="30"/>
        <v>0</v>
      </c>
      <c r="M469" s="456">
        <v>6.65</v>
      </c>
      <c r="N469" s="456">
        <v>6.65</v>
      </c>
    </row>
    <row r="470" spans="1:14" ht="15.75" customHeight="1" x14ac:dyDescent="0.2">
      <c r="A470" s="11" t="s">
        <v>6915</v>
      </c>
      <c r="B470" s="11" t="s">
        <v>6916</v>
      </c>
      <c r="C470" s="590"/>
      <c r="D470" s="597">
        <v>351.27749999999997</v>
      </c>
      <c r="E470" s="20">
        <v>39</v>
      </c>
      <c r="F470" s="20">
        <v>96</v>
      </c>
      <c r="G470" s="351">
        <v>319.41000000000003</v>
      </c>
      <c r="H470" s="319">
        <v>276.18</v>
      </c>
      <c r="I470" s="321">
        <v>319.41000000000003</v>
      </c>
      <c r="J470" s="456">
        <v>319.41000000000003</v>
      </c>
      <c r="K470" s="478">
        <f t="shared" si="29"/>
        <v>0</v>
      </c>
      <c r="L470" s="353">
        <f t="shared" si="30"/>
        <v>0</v>
      </c>
      <c r="M470" s="456">
        <v>6.65</v>
      </c>
      <c r="N470" s="456">
        <v>6.65</v>
      </c>
    </row>
    <row r="471" spans="1:14" ht="15.75" customHeight="1" x14ac:dyDescent="0.2">
      <c r="A471" s="11" t="s">
        <v>6917</v>
      </c>
      <c r="B471" s="11" t="s">
        <v>6918</v>
      </c>
      <c r="C471" s="590"/>
      <c r="D471" s="597">
        <v>143.85</v>
      </c>
      <c r="E471" s="20">
        <v>40</v>
      </c>
      <c r="F471" s="20">
        <v>40</v>
      </c>
      <c r="G471" s="350">
        <v>136.29</v>
      </c>
      <c r="H471" s="319">
        <v>123.46000000000001</v>
      </c>
      <c r="I471" s="321">
        <v>136.29</v>
      </c>
      <c r="J471" s="456">
        <v>136.29</v>
      </c>
      <c r="K471" s="478">
        <f t="shared" si="29"/>
        <v>0</v>
      </c>
      <c r="L471" s="353">
        <f t="shared" si="30"/>
        <v>0</v>
      </c>
      <c r="M471" s="456">
        <v>6.65</v>
      </c>
      <c r="N471" s="456">
        <v>6.65</v>
      </c>
    </row>
    <row r="472" spans="1:14" ht="15.75" customHeight="1" x14ac:dyDescent="0.2">
      <c r="A472" s="11" t="s">
        <v>6919</v>
      </c>
      <c r="B472" s="11" t="s">
        <v>6920</v>
      </c>
      <c r="C472" s="590"/>
      <c r="D472" s="597">
        <v>149.66</v>
      </c>
      <c r="E472" s="20">
        <v>40</v>
      </c>
      <c r="F472" s="20">
        <v>54</v>
      </c>
      <c r="G472" s="350">
        <v>142.64250000000001</v>
      </c>
      <c r="H472" s="319">
        <v>135.35</v>
      </c>
      <c r="I472" s="321">
        <v>142.64250000000001</v>
      </c>
      <c r="J472" s="456">
        <v>142.64250000000001</v>
      </c>
      <c r="K472" s="478">
        <f t="shared" si="29"/>
        <v>0</v>
      </c>
      <c r="L472" s="353">
        <f t="shared" si="30"/>
        <v>0</v>
      </c>
      <c r="M472" s="456">
        <v>6.65</v>
      </c>
      <c r="N472" s="456">
        <v>6.65</v>
      </c>
    </row>
    <row r="473" spans="1:14" s="48" customFormat="1" ht="15.75" customHeight="1" x14ac:dyDescent="0.2">
      <c r="A473" s="11" t="s">
        <v>6921</v>
      </c>
      <c r="B473" s="11" t="s">
        <v>6922</v>
      </c>
      <c r="C473" s="590"/>
      <c r="D473" s="597">
        <v>224.10500000000002</v>
      </c>
      <c r="E473" s="20">
        <v>40</v>
      </c>
      <c r="F473" s="20">
        <v>60</v>
      </c>
      <c r="G473" s="351">
        <v>206.60500000000002</v>
      </c>
      <c r="H473" s="319"/>
      <c r="I473" s="321">
        <v>180</v>
      </c>
      <c r="J473" s="456">
        <v>206.60500000000002</v>
      </c>
      <c r="K473" s="478">
        <f t="shared" si="29"/>
        <v>26.605000000000018</v>
      </c>
      <c r="L473" s="353">
        <f t="shared" si="30"/>
        <v>0.14780555555555566</v>
      </c>
      <c r="M473" s="456">
        <v>6.65</v>
      </c>
      <c r="N473" s="456">
        <v>6.65</v>
      </c>
    </row>
    <row r="474" spans="1:14" ht="15.75" customHeight="1" x14ac:dyDescent="0.2">
      <c r="A474" s="11" t="s">
        <v>6923</v>
      </c>
      <c r="B474" s="11" t="s">
        <v>6924</v>
      </c>
      <c r="C474" s="590"/>
      <c r="D474" s="597">
        <v>226.94</v>
      </c>
      <c r="E474" s="20">
        <v>40</v>
      </c>
      <c r="F474" s="20">
        <v>65</v>
      </c>
      <c r="G474" s="351">
        <v>213.41249999999999</v>
      </c>
      <c r="H474" s="319">
        <v>191.01999999999998</v>
      </c>
      <c r="I474" s="321">
        <v>213.41249999999999</v>
      </c>
      <c r="J474" s="456">
        <v>213.41249999999999</v>
      </c>
      <c r="K474" s="478">
        <f t="shared" ref="K474:K511" si="33">J474-I474</f>
        <v>0</v>
      </c>
      <c r="L474" s="353">
        <f t="shared" ref="L474:L511" si="34">K474/I474</f>
        <v>0</v>
      </c>
      <c r="M474" s="456">
        <v>6.65</v>
      </c>
      <c r="N474" s="456">
        <v>6.65</v>
      </c>
    </row>
    <row r="475" spans="1:14" ht="15.75" customHeight="1" x14ac:dyDescent="0.2">
      <c r="A475" s="11" t="s">
        <v>6925</v>
      </c>
      <c r="B475" s="11" t="s">
        <v>6926</v>
      </c>
      <c r="C475" s="590"/>
      <c r="D475" s="597">
        <v>224.08750000000003</v>
      </c>
      <c r="E475" s="20">
        <v>41.25</v>
      </c>
      <c r="F475" s="20">
        <v>61.25</v>
      </c>
      <c r="G475" s="351">
        <v>210.595</v>
      </c>
      <c r="H475" s="319">
        <v>190.87</v>
      </c>
      <c r="I475" s="321">
        <v>210.595</v>
      </c>
      <c r="J475" s="456">
        <v>210.595</v>
      </c>
      <c r="K475" s="478">
        <f t="shared" si="33"/>
        <v>0</v>
      </c>
      <c r="L475" s="353">
        <f t="shared" si="34"/>
        <v>0</v>
      </c>
      <c r="M475" s="456">
        <v>6.65</v>
      </c>
      <c r="N475" s="456">
        <v>6.65</v>
      </c>
    </row>
    <row r="476" spans="1:14" ht="15.75" customHeight="1" x14ac:dyDescent="0.2">
      <c r="A476" s="11" t="s">
        <v>6927</v>
      </c>
      <c r="B476" s="11" t="s">
        <v>6928</v>
      </c>
      <c r="C476" s="590"/>
      <c r="D476" s="597">
        <v>145.79250000000002</v>
      </c>
      <c r="E476" s="20">
        <v>41.5</v>
      </c>
      <c r="F476" s="20">
        <v>41.5</v>
      </c>
      <c r="G476" s="351">
        <v>138.42499999999998</v>
      </c>
      <c r="H476" s="319">
        <v>126.84</v>
      </c>
      <c r="I476" s="321">
        <v>138.42499999999998</v>
      </c>
      <c r="J476" s="456">
        <v>138.42499999999998</v>
      </c>
      <c r="K476" s="478">
        <f t="shared" si="33"/>
        <v>0</v>
      </c>
      <c r="L476" s="353">
        <f t="shared" si="34"/>
        <v>0</v>
      </c>
      <c r="M476" s="456">
        <v>6.65</v>
      </c>
      <c r="N476" s="456">
        <v>6.65</v>
      </c>
    </row>
    <row r="477" spans="1:14" ht="15.75" customHeight="1" x14ac:dyDescent="0.2">
      <c r="A477" s="11" t="s">
        <v>6929</v>
      </c>
      <c r="B477" s="11" t="s">
        <v>6930</v>
      </c>
      <c r="C477" s="590"/>
      <c r="D477" s="597">
        <v>145.79250000000002</v>
      </c>
      <c r="E477" s="20">
        <v>41.5</v>
      </c>
      <c r="F477" s="20">
        <v>42.5</v>
      </c>
      <c r="G477" s="351">
        <v>138.42499999999998</v>
      </c>
      <c r="H477" s="319">
        <v>127.21000000000001</v>
      </c>
      <c r="I477" s="321">
        <v>138.42499999999998</v>
      </c>
      <c r="J477" s="456">
        <v>138.42499999999998</v>
      </c>
      <c r="K477" s="478">
        <f t="shared" si="33"/>
        <v>0</v>
      </c>
      <c r="L477" s="353">
        <f t="shared" si="34"/>
        <v>0</v>
      </c>
      <c r="M477" s="456">
        <v>6.65</v>
      </c>
      <c r="N477" s="456">
        <v>6.65</v>
      </c>
    </row>
    <row r="478" spans="1:14" s="48" customFormat="1" ht="15.75" customHeight="1" x14ac:dyDescent="0.2">
      <c r="A478" s="11" t="s">
        <v>6931</v>
      </c>
      <c r="B478" s="11" t="s">
        <v>6932</v>
      </c>
      <c r="C478" s="590"/>
      <c r="D478" s="597">
        <v>224.29749999999999</v>
      </c>
      <c r="E478" s="135">
        <v>41.5</v>
      </c>
      <c r="F478" s="20">
        <v>61.5</v>
      </c>
      <c r="G478" s="351">
        <v>210.595</v>
      </c>
      <c r="H478" s="319">
        <v>190.5</v>
      </c>
      <c r="I478" s="321">
        <v>210.595</v>
      </c>
      <c r="J478" s="456">
        <v>210.595</v>
      </c>
      <c r="K478" s="478">
        <f t="shared" si="33"/>
        <v>0</v>
      </c>
      <c r="L478" s="353">
        <f t="shared" si="34"/>
        <v>0</v>
      </c>
      <c r="M478" s="456">
        <v>6.65</v>
      </c>
      <c r="N478" s="456">
        <v>6.65</v>
      </c>
    </row>
    <row r="479" spans="1:14" ht="15.75" customHeight="1" x14ac:dyDescent="0.2">
      <c r="A479" s="11" t="s">
        <v>6933</v>
      </c>
      <c r="B479" s="11" t="s">
        <v>6934</v>
      </c>
      <c r="C479" s="590"/>
      <c r="D479" s="597">
        <v>148.4</v>
      </c>
      <c r="E479" s="20">
        <v>42</v>
      </c>
      <c r="F479" s="20">
        <v>50</v>
      </c>
      <c r="G479" s="351">
        <v>141.17250000000001</v>
      </c>
      <c r="H479" s="319">
        <v>133.04</v>
      </c>
      <c r="I479" s="321">
        <v>141.17250000000001</v>
      </c>
      <c r="J479" s="456">
        <v>141.17250000000001</v>
      </c>
      <c r="K479" s="478">
        <f t="shared" si="33"/>
        <v>0</v>
      </c>
      <c r="L479" s="353">
        <f t="shared" si="34"/>
        <v>0</v>
      </c>
      <c r="M479" s="456">
        <v>6.65</v>
      </c>
      <c r="N479" s="456">
        <v>6.65</v>
      </c>
    </row>
    <row r="480" spans="1:14" ht="15.75" customHeight="1" x14ac:dyDescent="0.2">
      <c r="A480" s="11" t="s">
        <v>6935</v>
      </c>
      <c r="B480" s="11" t="s">
        <v>6936</v>
      </c>
      <c r="C480" s="590"/>
      <c r="D480" s="597">
        <v>160.3175</v>
      </c>
      <c r="E480" s="20">
        <v>42</v>
      </c>
      <c r="F480" s="20">
        <v>52</v>
      </c>
      <c r="G480" s="350">
        <v>154.7525</v>
      </c>
      <c r="H480" s="319">
        <v>137.79999999999998</v>
      </c>
      <c r="I480" s="321">
        <v>154.7525</v>
      </c>
      <c r="J480" s="456">
        <v>154.7525</v>
      </c>
      <c r="K480" s="478">
        <f t="shared" si="33"/>
        <v>0</v>
      </c>
      <c r="L480" s="353">
        <f t="shared" si="34"/>
        <v>0</v>
      </c>
      <c r="M480" s="456">
        <v>6.65</v>
      </c>
      <c r="N480" s="456">
        <v>6.65</v>
      </c>
    </row>
    <row r="481" spans="1:14" ht="15.75" customHeight="1" x14ac:dyDescent="0.2">
      <c r="A481" s="11" t="s">
        <v>6937</v>
      </c>
      <c r="B481" s="11" t="s">
        <v>6938</v>
      </c>
      <c r="C481" s="590"/>
      <c r="D481" s="597">
        <v>146.44</v>
      </c>
      <c r="E481" s="20">
        <v>43</v>
      </c>
      <c r="F481" s="20">
        <v>43</v>
      </c>
      <c r="G481" s="350">
        <v>139.03749999999999</v>
      </c>
      <c r="H481" s="319">
        <v>128.51999999999998</v>
      </c>
      <c r="I481" s="321">
        <v>139.03749999999999</v>
      </c>
      <c r="J481" s="456">
        <v>139.03749999999999</v>
      </c>
      <c r="K481" s="478">
        <f t="shared" si="33"/>
        <v>0</v>
      </c>
      <c r="L481" s="353">
        <f t="shared" si="34"/>
        <v>0</v>
      </c>
      <c r="M481" s="456">
        <v>6.65</v>
      </c>
      <c r="N481" s="456">
        <v>6.65</v>
      </c>
    </row>
    <row r="482" spans="1:14" ht="15.75" customHeight="1" x14ac:dyDescent="0.2">
      <c r="A482" s="11" t="s">
        <v>6939</v>
      </c>
      <c r="B482" s="11" t="s">
        <v>6940</v>
      </c>
      <c r="C482" s="590"/>
      <c r="D482" s="597">
        <v>228.82999999999998</v>
      </c>
      <c r="E482" s="20">
        <v>46</v>
      </c>
      <c r="F482" s="20">
        <v>62</v>
      </c>
      <c r="G482" s="350">
        <v>215.42499999999998</v>
      </c>
      <c r="H482" s="319">
        <v>193.98</v>
      </c>
      <c r="I482" s="321">
        <v>215.42499999999998</v>
      </c>
      <c r="J482" s="456">
        <v>215.42499999999998</v>
      </c>
      <c r="K482" s="478">
        <f t="shared" si="33"/>
        <v>0</v>
      </c>
      <c r="L482" s="353">
        <f t="shared" si="34"/>
        <v>0</v>
      </c>
      <c r="M482" s="456">
        <v>6.65</v>
      </c>
      <c r="N482" s="456">
        <v>6.65</v>
      </c>
    </row>
    <row r="483" spans="1:14" ht="15.75" customHeight="1" x14ac:dyDescent="0.2">
      <c r="A483" s="11" t="s">
        <v>6941</v>
      </c>
      <c r="B483" s="11" t="s">
        <v>6942</v>
      </c>
      <c r="C483" s="590"/>
      <c r="D483" s="597">
        <v>231.52500000000003</v>
      </c>
      <c r="E483" s="20">
        <v>46</v>
      </c>
      <c r="F483" s="20">
        <v>70</v>
      </c>
      <c r="G483" s="350">
        <v>218.2775</v>
      </c>
      <c r="H483" s="319">
        <v>201.12</v>
      </c>
      <c r="I483" s="321">
        <v>218.2775</v>
      </c>
      <c r="J483" s="456">
        <v>218.2775</v>
      </c>
      <c r="K483" s="478">
        <f t="shared" si="33"/>
        <v>0</v>
      </c>
      <c r="L483" s="353">
        <f t="shared" si="34"/>
        <v>0</v>
      </c>
      <c r="M483" s="456">
        <v>6.65</v>
      </c>
      <c r="N483" s="456">
        <v>6.65</v>
      </c>
    </row>
    <row r="484" spans="1:14" s="48" customFormat="1" ht="15.75" customHeight="1" x14ac:dyDescent="0.2">
      <c r="A484" s="11" t="s">
        <v>6943</v>
      </c>
      <c r="B484" s="11" t="s">
        <v>6944</v>
      </c>
      <c r="C484" s="590"/>
      <c r="D484" s="597">
        <v>149.59</v>
      </c>
      <c r="E484" s="20">
        <v>47</v>
      </c>
      <c r="F484" s="20">
        <v>47</v>
      </c>
      <c r="G484" s="350">
        <v>142.57249999999999</v>
      </c>
      <c r="H484" s="319">
        <v>136.19999999999999</v>
      </c>
      <c r="I484" s="321">
        <v>142.57249999999999</v>
      </c>
      <c r="J484" s="456">
        <v>142.57249999999999</v>
      </c>
      <c r="K484" s="478">
        <f t="shared" si="33"/>
        <v>0</v>
      </c>
      <c r="L484" s="353">
        <f t="shared" si="34"/>
        <v>0</v>
      </c>
      <c r="M484" s="456">
        <v>6.65</v>
      </c>
      <c r="N484" s="456">
        <v>6.65</v>
      </c>
    </row>
    <row r="485" spans="1:14" ht="15.75" customHeight="1" x14ac:dyDescent="0.2">
      <c r="A485" s="11" t="s">
        <v>6945</v>
      </c>
      <c r="B485" s="11" t="s">
        <v>6946</v>
      </c>
      <c r="C485" s="590"/>
      <c r="D485" s="597">
        <v>224.73499999999999</v>
      </c>
      <c r="E485" s="20">
        <v>47</v>
      </c>
      <c r="F485" s="20">
        <v>57</v>
      </c>
      <c r="G485" s="350">
        <v>211.24249999999998</v>
      </c>
      <c r="H485" s="319">
        <v>194.20999999999998</v>
      </c>
      <c r="I485" s="321">
        <v>211.24249999999998</v>
      </c>
      <c r="J485" s="456">
        <v>211.24249999999998</v>
      </c>
      <c r="K485" s="478">
        <f t="shared" si="33"/>
        <v>0</v>
      </c>
      <c r="L485" s="353">
        <f t="shared" si="34"/>
        <v>0</v>
      </c>
      <c r="M485" s="456">
        <v>6.65</v>
      </c>
      <c r="N485" s="456">
        <v>6.65</v>
      </c>
    </row>
    <row r="486" spans="1:14" ht="15.75" customHeight="1" x14ac:dyDescent="0.2">
      <c r="A486" s="11" t="s">
        <v>6947</v>
      </c>
      <c r="B486" s="11" t="s">
        <v>6948</v>
      </c>
      <c r="C486" s="590"/>
      <c r="D486" s="597">
        <v>229.54749999999999</v>
      </c>
      <c r="E486" s="20">
        <v>47</v>
      </c>
      <c r="F486" s="20">
        <v>63</v>
      </c>
      <c r="G486" s="350">
        <v>216.125</v>
      </c>
      <c r="H486" s="319">
        <v>196.54999999999998</v>
      </c>
      <c r="I486" s="321">
        <v>216.125</v>
      </c>
      <c r="J486" s="456">
        <v>216.125</v>
      </c>
      <c r="K486" s="478">
        <f t="shared" si="33"/>
        <v>0</v>
      </c>
      <c r="L486" s="353">
        <f t="shared" si="34"/>
        <v>0</v>
      </c>
      <c r="M486" s="456">
        <v>6.65</v>
      </c>
      <c r="N486" s="456">
        <v>6.65</v>
      </c>
    </row>
    <row r="487" spans="1:14" ht="15.75" customHeight="1" x14ac:dyDescent="0.2">
      <c r="A487" s="11" t="s">
        <v>6949</v>
      </c>
      <c r="B487" s="11" t="s">
        <v>6950</v>
      </c>
      <c r="C487" s="590"/>
      <c r="D487" s="597">
        <v>231.50749999999999</v>
      </c>
      <c r="E487" s="20">
        <v>47</v>
      </c>
      <c r="F487" s="20">
        <v>69</v>
      </c>
      <c r="G487" s="350">
        <v>218.2775</v>
      </c>
      <c r="H487" s="319">
        <v>201.23999999999998</v>
      </c>
      <c r="I487" s="321">
        <v>218.2775</v>
      </c>
      <c r="J487" s="456">
        <v>218.2775</v>
      </c>
      <c r="K487" s="478">
        <f t="shared" si="33"/>
        <v>0</v>
      </c>
      <c r="L487" s="353">
        <f t="shared" si="34"/>
        <v>0</v>
      </c>
      <c r="M487" s="456">
        <v>6.65</v>
      </c>
      <c r="N487" s="456">
        <v>6.65</v>
      </c>
    </row>
    <row r="488" spans="1:14" ht="15.75" customHeight="1" x14ac:dyDescent="0.2">
      <c r="A488" s="11" t="s">
        <v>6951</v>
      </c>
      <c r="B488" s="11" t="s">
        <v>6952</v>
      </c>
      <c r="C488" s="590"/>
      <c r="D488" s="597">
        <v>234.0625</v>
      </c>
      <c r="E488" s="20">
        <v>75</v>
      </c>
      <c r="F488" s="20">
        <v>72</v>
      </c>
      <c r="G488" s="350">
        <v>222.4075</v>
      </c>
      <c r="H488" s="319">
        <v>295.58999999999997</v>
      </c>
      <c r="I488" s="321">
        <v>222.4075</v>
      </c>
      <c r="J488" s="456">
        <v>222.4075</v>
      </c>
      <c r="K488" s="478">
        <f t="shared" si="33"/>
        <v>0</v>
      </c>
      <c r="L488" s="353">
        <f t="shared" si="34"/>
        <v>0</v>
      </c>
      <c r="M488" s="456">
        <v>6.65</v>
      </c>
      <c r="N488" s="456">
        <v>6.65</v>
      </c>
    </row>
    <row r="489" spans="1:14" ht="15.75" customHeight="1" x14ac:dyDescent="0.2">
      <c r="A489" s="11" t="s">
        <v>6953</v>
      </c>
      <c r="B489" s="11" t="s">
        <v>6954</v>
      </c>
      <c r="C489" s="590"/>
      <c r="D489" s="597">
        <v>150.6575</v>
      </c>
      <c r="E489" s="20">
        <v>48</v>
      </c>
      <c r="F489" s="20">
        <v>48</v>
      </c>
      <c r="G489" s="351">
        <v>143.6575</v>
      </c>
      <c r="H489" s="319">
        <v>137.59</v>
      </c>
      <c r="I489" s="321">
        <v>143.6575</v>
      </c>
      <c r="J489" s="456">
        <v>143.6575</v>
      </c>
      <c r="K489" s="478">
        <f t="shared" si="33"/>
        <v>0</v>
      </c>
      <c r="L489" s="353">
        <f t="shared" si="34"/>
        <v>0</v>
      </c>
      <c r="M489" s="456">
        <v>6.65</v>
      </c>
      <c r="N489" s="456">
        <v>6.65</v>
      </c>
    </row>
    <row r="490" spans="1:14" ht="15.75" customHeight="1" x14ac:dyDescent="0.2">
      <c r="A490" s="11" t="s">
        <v>6955</v>
      </c>
      <c r="B490" s="11" t="s">
        <v>6956</v>
      </c>
      <c r="C490" s="590"/>
      <c r="D490" s="597">
        <v>224.9975</v>
      </c>
      <c r="E490" s="20">
        <v>48</v>
      </c>
      <c r="F490" s="20">
        <v>54</v>
      </c>
      <c r="G490" s="350">
        <v>211.505</v>
      </c>
      <c r="H490" s="319">
        <v>191.72</v>
      </c>
      <c r="I490" s="321">
        <v>211.505</v>
      </c>
      <c r="J490" s="456">
        <v>211.505</v>
      </c>
      <c r="K490" s="478">
        <f t="shared" si="33"/>
        <v>0</v>
      </c>
      <c r="L490" s="353">
        <f t="shared" si="34"/>
        <v>0</v>
      </c>
      <c r="M490" s="456">
        <v>6.65</v>
      </c>
      <c r="N490" s="456">
        <v>6.65</v>
      </c>
    </row>
    <row r="491" spans="1:14" ht="15.75" customHeight="1" x14ac:dyDescent="0.2">
      <c r="A491" s="11" t="s">
        <v>6957</v>
      </c>
      <c r="B491" s="11" t="s">
        <v>6958</v>
      </c>
      <c r="C491" s="590"/>
      <c r="D491" s="597">
        <v>224.9975</v>
      </c>
      <c r="E491" s="20">
        <v>48</v>
      </c>
      <c r="F491" s="20">
        <v>55</v>
      </c>
      <c r="G491" s="350">
        <v>211.505</v>
      </c>
      <c r="H491" s="319">
        <v>191.54999999999998</v>
      </c>
      <c r="I491" s="321">
        <v>211.505</v>
      </c>
      <c r="J491" s="456">
        <v>211.505</v>
      </c>
      <c r="K491" s="478">
        <f t="shared" si="33"/>
        <v>0</v>
      </c>
      <c r="L491" s="353">
        <f t="shared" si="34"/>
        <v>0</v>
      </c>
      <c r="M491" s="456">
        <v>6.65</v>
      </c>
      <c r="N491" s="456">
        <v>6.65</v>
      </c>
    </row>
    <row r="492" spans="1:14" ht="15.75" customHeight="1" x14ac:dyDescent="0.2">
      <c r="A492" s="40" t="s">
        <v>6959</v>
      </c>
      <c r="B492" s="40" t="s">
        <v>6960</v>
      </c>
      <c r="C492" s="590"/>
      <c r="D492" s="599">
        <v>230</v>
      </c>
      <c r="E492" s="20"/>
      <c r="F492" s="20"/>
      <c r="G492" s="351"/>
      <c r="H492" s="319"/>
      <c r="I492" s="321"/>
      <c r="J492" s="456"/>
      <c r="K492" s="478"/>
      <c r="L492" s="353"/>
      <c r="M492" s="456"/>
      <c r="N492" s="456"/>
    </row>
    <row r="493" spans="1:14" ht="15.75" customHeight="1" x14ac:dyDescent="0.2">
      <c r="A493" s="11" t="s">
        <v>6961</v>
      </c>
      <c r="B493" s="11" t="s">
        <v>6962</v>
      </c>
      <c r="C493" s="590"/>
      <c r="D493" s="597">
        <v>263.70999999999998</v>
      </c>
      <c r="E493" s="20">
        <v>48</v>
      </c>
      <c r="F493" s="20">
        <v>60</v>
      </c>
      <c r="G493" s="351">
        <v>216.63250000000002</v>
      </c>
      <c r="H493" s="319">
        <v>194.12</v>
      </c>
      <c r="I493" s="321">
        <v>216.63250000000002</v>
      </c>
      <c r="J493" s="456">
        <v>216.63250000000002</v>
      </c>
      <c r="K493" s="478">
        <f t="shared" si="33"/>
        <v>0</v>
      </c>
      <c r="L493" s="353">
        <f t="shared" si="34"/>
        <v>0</v>
      </c>
      <c r="M493" s="456">
        <v>6.65</v>
      </c>
      <c r="N493" s="456">
        <v>6.65</v>
      </c>
    </row>
    <row r="494" spans="1:14" ht="15.75" customHeight="1" x14ac:dyDescent="0.2">
      <c r="A494" s="40" t="s">
        <v>6963</v>
      </c>
      <c r="B494" s="40" t="s">
        <v>6964</v>
      </c>
      <c r="C494" s="629"/>
      <c r="D494" s="599">
        <v>233</v>
      </c>
      <c r="E494" s="119"/>
      <c r="F494" s="20"/>
      <c r="G494" s="351"/>
      <c r="H494" s="319"/>
      <c r="I494" s="321"/>
      <c r="J494" s="456"/>
      <c r="K494" s="478"/>
      <c r="L494" s="353"/>
      <c r="M494" s="456"/>
      <c r="N494" s="456"/>
    </row>
    <row r="495" spans="1:14" ht="15.75" customHeight="1" x14ac:dyDescent="0.2">
      <c r="A495" s="11" t="s">
        <v>6965</v>
      </c>
      <c r="B495" s="11" t="s">
        <v>6966</v>
      </c>
      <c r="C495" s="590"/>
      <c r="D495" s="597">
        <v>269.8</v>
      </c>
      <c r="E495" s="20">
        <v>48</v>
      </c>
      <c r="F495" s="20">
        <v>72</v>
      </c>
      <c r="G495" s="351">
        <v>221.02500000000001</v>
      </c>
      <c r="H495" s="319">
        <v>205.26999999999998</v>
      </c>
      <c r="I495" s="321">
        <v>221.02500000000001</v>
      </c>
      <c r="J495" s="456">
        <v>221.02500000000001</v>
      </c>
      <c r="K495" s="478">
        <f t="shared" si="33"/>
        <v>0</v>
      </c>
      <c r="L495" s="353">
        <f t="shared" si="34"/>
        <v>0</v>
      </c>
      <c r="M495" s="456">
        <v>6.65</v>
      </c>
      <c r="N495" s="456">
        <v>6.65</v>
      </c>
    </row>
    <row r="496" spans="1:14" ht="15.75" customHeight="1" x14ac:dyDescent="0.2">
      <c r="A496" s="11" t="s">
        <v>6967</v>
      </c>
      <c r="B496" s="11" t="s">
        <v>6968</v>
      </c>
      <c r="C496" s="590"/>
      <c r="D496" s="597">
        <v>235.48000000000002</v>
      </c>
      <c r="E496" s="20">
        <v>49</v>
      </c>
      <c r="F496" s="20">
        <v>72</v>
      </c>
      <c r="G496" s="351">
        <v>222.4075</v>
      </c>
      <c r="H496" s="319">
        <v>270.19</v>
      </c>
      <c r="I496" s="321">
        <v>222.4075</v>
      </c>
      <c r="J496" s="456">
        <v>222.4075</v>
      </c>
      <c r="K496" s="478">
        <f t="shared" si="33"/>
        <v>0</v>
      </c>
      <c r="L496" s="353">
        <f t="shared" si="34"/>
        <v>0</v>
      </c>
      <c r="M496" s="456">
        <v>6.65</v>
      </c>
      <c r="N496" s="456">
        <v>6.65</v>
      </c>
    </row>
    <row r="497" spans="1:14" s="41" customFormat="1" ht="15.75" customHeight="1" x14ac:dyDescent="0.2">
      <c r="A497" s="25" t="s">
        <v>6969</v>
      </c>
      <c r="B497" s="25" t="s">
        <v>6970</v>
      </c>
      <c r="C497" s="636"/>
      <c r="D497" s="691">
        <v>236.81</v>
      </c>
      <c r="E497" s="110"/>
      <c r="F497" s="110"/>
      <c r="G497" s="690"/>
      <c r="H497" s="498"/>
      <c r="I497" s="499"/>
      <c r="J497" s="500"/>
      <c r="K497" s="501"/>
      <c r="L497" s="327"/>
      <c r="M497" s="500"/>
      <c r="N497" s="500"/>
    </row>
    <row r="498" spans="1:14" ht="15.75" customHeight="1" x14ac:dyDescent="0.2">
      <c r="A498" s="11" t="s">
        <v>6971</v>
      </c>
      <c r="B498" s="11" t="s">
        <v>6972</v>
      </c>
      <c r="C498" s="590"/>
      <c r="D498" s="597">
        <v>233.97499999999997</v>
      </c>
      <c r="E498" s="20">
        <v>52</v>
      </c>
      <c r="F498" s="20">
        <v>66</v>
      </c>
      <c r="G498" s="351">
        <v>220.9375</v>
      </c>
      <c r="H498" s="319">
        <v>203.70999999999998</v>
      </c>
      <c r="I498" s="321">
        <v>220.9375</v>
      </c>
      <c r="J498" s="456">
        <v>220.9375</v>
      </c>
      <c r="K498" s="478">
        <f t="shared" si="33"/>
        <v>0</v>
      </c>
      <c r="L498" s="353">
        <f t="shared" si="34"/>
        <v>0</v>
      </c>
      <c r="M498" s="456">
        <v>6.65</v>
      </c>
      <c r="N498" s="456">
        <v>6.65</v>
      </c>
    </row>
    <row r="499" spans="1:14" ht="15.75" customHeight="1" x14ac:dyDescent="0.2">
      <c r="A499" s="11" t="s">
        <v>6973</v>
      </c>
      <c r="B499" s="11" t="s">
        <v>6974</v>
      </c>
      <c r="C499" s="590"/>
      <c r="D499" s="597">
        <v>306.84500000000003</v>
      </c>
      <c r="E499" s="20">
        <v>52</v>
      </c>
      <c r="F499" s="20">
        <v>72</v>
      </c>
      <c r="G499" s="351">
        <v>286.93</v>
      </c>
      <c r="H499" s="319">
        <v>271.77</v>
      </c>
      <c r="I499" s="321">
        <v>286.93</v>
      </c>
      <c r="J499" s="456">
        <v>286.93</v>
      </c>
      <c r="K499" s="478">
        <f t="shared" si="33"/>
        <v>0</v>
      </c>
      <c r="L499" s="353">
        <f t="shared" si="34"/>
        <v>0</v>
      </c>
      <c r="M499" s="456">
        <v>6.65</v>
      </c>
      <c r="N499" s="456">
        <v>6.65</v>
      </c>
    </row>
    <row r="500" spans="1:14" ht="15.75" customHeight="1" x14ac:dyDescent="0.2">
      <c r="A500" s="11" t="s">
        <v>6975</v>
      </c>
      <c r="B500" s="11" t="s">
        <v>6976</v>
      </c>
      <c r="C500" s="590"/>
      <c r="D500" s="597">
        <v>311.04500000000002</v>
      </c>
      <c r="E500" s="20">
        <v>52</v>
      </c>
      <c r="F500" s="20">
        <v>84</v>
      </c>
      <c r="G500" s="351">
        <v>291.48</v>
      </c>
      <c r="H500" s="319">
        <v>281.48</v>
      </c>
      <c r="I500" s="321">
        <v>291.48</v>
      </c>
      <c r="J500" s="456">
        <v>291.48</v>
      </c>
      <c r="K500" s="478">
        <f t="shared" si="33"/>
        <v>0</v>
      </c>
      <c r="L500" s="353">
        <f t="shared" si="34"/>
        <v>0</v>
      </c>
      <c r="M500" s="456">
        <v>6.65</v>
      </c>
      <c r="N500" s="456">
        <v>6.65</v>
      </c>
    </row>
    <row r="501" spans="1:14" ht="15.75" customHeight="1" x14ac:dyDescent="0.2">
      <c r="A501" s="40" t="s">
        <v>6977</v>
      </c>
      <c r="B501" s="40" t="s">
        <v>6978</v>
      </c>
      <c r="C501" s="590"/>
      <c r="D501" s="599">
        <v>307</v>
      </c>
      <c r="E501" s="20"/>
      <c r="F501" s="20"/>
      <c r="G501" s="351"/>
      <c r="H501" s="319"/>
      <c r="I501" s="321"/>
      <c r="J501" s="456"/>
      <c r="K501" s="478"/>
      <c r="L501" s="353"/>
      <c r="M501" s="456"/>
      <c r="N501" s="456"/>
    </row>
    <row r="502" spans="1:14" ht="15.75" customHeight="1" x14ac:dyDescent="0.2">
      <c r="A502" s="11" t="s">
        <v>6979</v>
      </c>
      <c r="B502" s="11" t="s">
        <v>6980</v>
      </c>
      <c r="C502" s="590"/>
      <c r="D502" s="597">
        <v>306.82750000000004</v>
      </c>
      <c r="E502" s="20">
        <v>54</v>
      </c>
      <c r="F502" s="20">
        <v>72</v>
      </c>
      <c r="G502" s="351">
        <v>281.66249999999997</v>
      </c>
      <c r="H502" s="319">
        <v>272.84999999999997</v>
      </c>
      <c r="I502" s="321">
        <v>281.66249999999997</v>
      </c>
      <c r="J502" s="456">
        <v>281.66249999999997</v>
      </c>
      <c r="K502" s="478">
        <f t="shared" si="33"/>
        <v>0</v>
      </c>
      <c r="L502" s="353">
        <f t="shared" si="34"/>
        <v>0</v>
      </c>
      <c r="M502" s="456">
        <v>6.65</v>
      </c>
      <c r="N502" s="456">
        <v>6.65</v>
      </c>
    </row>
    <row r="503" spans="1:14" ht="15.75" customHeight="1" x14ac:dyDescent="0.2">
      <c r="A503" s="40" t="s">
        <v>6981</v>
      </c>
      <c r="B503" s="40" t="s">
        <v>6982</v>
      </c>
      <c r="C503" s="590"/>
      <c r="D503" s="599">
        <v>350</v>
      </c>
      <c r="E503" s="20"/>
      <c r="F503" s="20"/>
      <c r="G503" s="351"/>
      <c r="H503" s="319"/>
      <c r="I503" s="321"/>
      <c r="J503" s="456"/>
      <c r="K503" s="478"/>
      <c r="L503" s="353"/>
      <c r="M503" s="456"/>
      <c r="N503" s="456"/>
    </row>
    <row r="504" spans="1:14" s="48" customFormat="1" ht="15.75" customHeight="1" x14ac:dyDescent="0.2">
      <c r="A504" s="11" t="s">
        <v>6983</v>
      </c>
      <c r="B504" s="11" t="s">
        <v>6984</v>
      </c>
      <c r="C504" s="590"/>
      <c r="D504" s="597">
        <v>235.28749999999997</v>
      </c>
      <c r="E504" s="20">
        <v>60</v>
      </c>
      <c r="F504" s="20">
        <v>60</v>
      </c>
      <c r="G504" s="350">
        <v>222.19749999999999</v>
      </c>
      <c r="H504" s="319">
        <v>210.69</v>
      </c>
      <c r="I504" s="321">
        <v>222.19749999999999</v>
      </c>
      <c r="J504" s="456">
        <v>222.19749999999999</v>
      </c>
      <c r="K504" s="478">
        <f t="shared" si="33"/>
        <v>0</v>
      </c>
      <c r="L504" s="353">
        <f t="shared" si="34"/>
        <v>0</v>
      </c>
      <c r="M504" s="456">
        <v>6.65</v>
      </c>
      <c r="N504" s="456">
        <v>6.65</v>
      </c>
    </row>
    <row r="505" spans="1:14" ht="4" customHeight="1" x14ac:dyDescent="0.2">
      <c r="A505" s="11" t="s">
        <v>6985</v>
      </c>
      <c r="B505" s="11" t="s">
        <v>6986</v>
      </c>
      <c r="C505" s="590"/>
      <c r="D505" s="597">
        <v>309.66249999999997</v>
      </c>
      <c r="E505" s="20">
        <v>60</v>
      </c>
      <c r="F505" s="20">
        <v>72</v>
      </c>
      <c r="G505" s="350">
        <v>289.90499999999997</v>
      </c>
      <c r="H505" s="319">
        <v>279.5</v>
      </c>
      <c r="I505" s="321">
        <v>289.90499999999997</v>
      </c>
      <c r="J505" s="456">
        <v>289.90499999999997</v>
      </c>
      <c r="K505" s="478">
        <f t="shared" si="33"/>
        <v>0</v>
      </c>
      <c r="L505" s="353">
        <f t="shared" si="34"/>
        <v>0</v>
      </c>
      <c r="M505" s="456">
        <v>6.65</v>
      </c>
      <c r="N505" s="456">
        <v>6.65</v>
      </c>
    </row>
    <row r="506" spans="1:14" ht="15.75" customHeight="1" x14ac:dyDescent="0.2">
      <c r="A506" s="11" t="s">
        <v>6987</v>
      </c>
      <c r="B506" s="11" t="s">
        <v>6988</v>
      </c>
      <c r="C506" s="590"/>
      <c r="D506" s="597">
        <v>312.48</v>
      </c>
      <c r="E506" s="20">
        <v>60</v>
      </c>
      <c r="F506" s="20">
        <v>80</v>
      </c>
      <c r="G506" s="350">
        <v>292.88</v>
      </c>
      <c r="H506" s="319">
        <v>287.27</v>
      </c>
      <c r="I506" s="321">
        <v>292.88</v>
      </c>
      <c r="J506" s="456">
        <v>292.88</v>
      </c>
      <c r="K506" s="478">
        <f t="shared" si="33"/>
        <v>0</v>
      </c>
      <c r="L506" s="353">
        <f t="shared" si="34"/>
        <v>0</v>
      </c>
      <c r="M506" s="456">
        <v>6.65</v>
      </c>
      <c r="N506" s="456">
        <v>6.65</v>
      </c>
    </row>
    <row r="507" spans="1:14" ht="15.75" customHeight="1" x14ac:dyDescent="0.2">
      <c r="A507" s="11" t="s">
        <v>6989</v>
      </c>
      <c r="B507" s="11" t="s">
        <v>6990</v>
      </c>
      <c r="C507" s="590"/>
      <c r="D507" s="597">
        <v>320.005</v>
      </c>
      <c r="E507" s="20">
        <v>60</v>
      </c>
      <c r="F507" s="20">
        <v>105</v>
      </c>
      <c r="G507" s="350">
        <v>301.1225</v>
      </c>
      <c r="H507" s="319">
        <v>308.75</v>
      </c>
      <c r="I507" s="321">
        <v>301.1225</v>
      </c>
      <c r="J507" s="456">
        <v>301.1225</v>
      </c>
      <c r="K507" s="478">
        <f t="shared" si="33"/>
        <v>0</v>
      </c>
      <c r="L507" s="353">
        <f t="shared" si="34"/>
        <v>0</v>
      </c>
      <c r="M507" s="456">
        <v>6.65</v>
      </c>
      <c r="N507" s="456">
        <v>6.65</v>
      </c>
    </row>
    <row r="508" spans="1:14" s="41" customFormat="1" ht="15.75" customHeight="1" x14ac:dyDescent="0.2">
      <c r="A508" s="25" t="s">
        <v>6991</v>
      </c>
      <c r="B508" s="25" t="s">
        <v>6992</v>
      </c>
      <c r="C508" s="636"/>
      <c r="D508" s="691">
        <v>380</v>
      </c>
      <c r="E508" s="110"/>
      <c r="F508" s="110"/>
      <c r="G508" s="689"/>
      <c r="H508" s="498"/>
      <c r="I508" s="499"/>
      <c r="J508" s="500"/>
      <c r="K508" s="501"/>
      <c r="L508" s="327"/>
      <c r="M508" s="500"/>
      <c r="N508" s="500"/>
    </row>
    <row r="509" spans="1:14" s="41" customFormat="1" ht="15.75" customHeight="1" x14ac:dyDescent="0.2">
      <c r="A509" s="40" t="s">
        <v>6993</v>
      </c>
      <c r="B509" s="40" t="s">
        <v>6994</v>
      </c>
      <c r="C509" s="636"/>
      <c r="D509" s="599">
        <v>364.93</v>
      </c>
      <c r="E509" s="110"/>
      <c r="F509" s="110"/>
      <c r="G509" s="689"/>
      <c r="H509" s="498"/>
      <c r="I509" s="499"/>
      <c r="J509" s="500"/>
      <c r="K509" s="501"/>
      <c r="L509" s="327"/>
      <c r="M509" s="500"/>
      <c r="N509" s="500"/>
    </row>
    <row r="510" spans="1:14" s="41" customFormat="1" ht="15.75" customHeight="1" x14ac:dyDescent="0.2">
      <c r="A510" s="25" t="s">
        <v>6995</v>
      </c>
      <c r="B510" s="25" t="s">
        <v>6996</v>
      </c>
      <c r="C510" s="636"/>
      <c r="D510" s="691">
        <v>380</v>
      </c>
      <c r="E510" s="110"/>
      <c r="F510" s="110"/>
      <c r="G510" s="689"/>
      <c r="H510" s="498"/>
      <c r="I510" s="499"/>
      <c r="J510" s="500"/>
      <c r="K510" s="501"/>
      <c r="L510" s="327"/>
      <c r="M510" s="500"/>
      <c r="N510" s="500"/>
    </row>
    <row r="511" spans="1:14" ht="15.75" customHeight="1" x14ac:dyDescent="0.2">
      <c r="A511" s="11" t="s">
        <v>6997</v>
      </c>
      <c r="B511" s="11" t="s">
        <v>6998</v>
      </c>
      <c r="C511" s="590"/>
      <c r="D511" s="597">
        <v>330.435</v>
      </c>
      <c r="E511" s="20">
        <v>72</v>
      </c>
      <c r="F511" s="20">
        <v>72</v>
      </c>
      <c r="G511" s="350">
        <v>305.5675</v>
      </c>
      <c r="H511" s="319">
        <v>291.68</v>
      </c>
      <c r="I511" s="321">
        <v>305.5675</v>
      </c>
      <c r="J511" s="456">
        <v>305.5675</v>
      </c>
      <c r="K511" s="478">
        <f t="shared" si="33"/>
        <v>0</v>
      </c>
      <c r="L511" s="353">
        <f t="shared" si="34"/>
        <v>0</v>
      </c>
      <c r="M511" s="456">
        <v>6.65</v>
      </c>
      <c r="N511" s="456">
        <v>6.65</v>
      </c>
    </row>
    <row r="512" spans="1:14" ht="15.75" customHeight="1" x14ac:dyDescent="0.2">
      <c r="A512" s="40" t="s">
        <v>6999</v>
      </c>
      <c r="B512" s="40" t="s">
        <v>7000</v>
      </c>
      <c r="C512" s="590"/>
      <c r="D512" s="599">
        <v>425</v>
      </c>
      <c r="E512" s="20"/>
      <c r="F512" s="20"/>
      <c r="G512" s="350"/>
      <c r="H512" s="319"/>
      <c r="I512" s="321"/>
      <c r="J512" s="456"/>
      <c r="K512" s="478"/>
      <c r="L512" s="353"/>
      <c r="M512" s="456"/>
      <c r="N512" s="456"/>
    </row>
    <row r="513" spans="1:14" ht="15.75" customHeight="1" x14ac:dyDescent="0.2">
      <c r="A513" s="11"/>
      <c r="B513" s="11"/>
      <c r="C513" s="590"/>
      <c r="D513" s="530"/>
      <c r="E513" s="20"/>
      <c r="F513" s="20"/>
      <c r="G513" s="328"/>
      <c r="H513" s="319"/>
      <c r="I513" s="321"/>
      <c r="J513" s="456"/>
      <c r="K513" s="478"/>
      <c r="L513" s="353"/>
      <c r="N513" s="186"/>
    </row>
    <row r="514" spans="1:14" ht="15.75" customHeight="1" x14ac:dyDescent="0.2">
      <c r="A514" s="40" t="s">
        <v>7001</v>
      </c>
      <c r="B514" s="40" t="s">
        <v>7002</v>
      </c>
      <c r="C514" s="590"/>
      <c r="D514" s="598">
        <v>80</v>
      </c>
      <c r="E514" s="20"/>
      <c r="F514" s="20"/>
      <c r="G514" s="328"/>
      <c r="H514" s="319"/>
      <c r="I514" s="321"/>
      <c r="J514" s="456"/>
      <c r="K514" s="478"/>
      <c r="L514" s="353"/>
      <c r="N514" s="186"/>
    </row>
    <row r="515" spans="1:14" ht="15.75" customHeight="1" x14ac:dyDescent="0.2">
      <c r="A515" s="40" t="s">
        <v>7003</v>
      </c>
      <c r="B515" s="40" t="s">
        <v>7004</v>
      </c>
      <c r="C515" s="590"/>
      <c r="D515" s="598">
        <v>80</v>
      </c>
      <c r="E515" s="20"/>
      <c r="F515" s="20"/>
      <c r="G515" s="328"/>
      <c r="H515" s="319"/>
      <c r="I515" s="321"/>
      <c r="J515" s="456"/>
      <c r="K515" s="478"/>
      <c r="L515" s="353"/>
      <c r="N515" s="186"/>
    </row>
    <row r="516" spans="1:14" ht="15.75" customHeight="1" x14ac:dyDescent="0.2">
      <c r="A516" s="40" t="s">
        <v>7005</v>
      </c>
      <c r="B516" s="40" t="s">
        <v>7006</v>
      </c>
      <c r="C516" s="590"/>
      <c r="D516" s="598">
        <v>90</v>
      </c>
      <c r="E516" s="20"/>
      <c r="F516" s="20"/>
      <c r="G516" s="328"/>
      <c r="H516" s="319"/>
      <c r="I516" s="321"/>
      <c r="J516" s="456"/>
      <c r="K516" s="478"/>
      <c r="L516" s="353"/>
      <c r="N516" s="186"/>
    </row>
    <row r="517" spans="1:14" ht="15.75" customHeight="1" x14ac:dyDescent="0.2">
      <c r="A517" s="40" t="s">
        <v>7007</v>
      </c>
      <c r="B517" s="40" t="s">
        <v>7008</v>
      </c>
      <c r="C517" s="590"/>
      <c r="D517" s="598">
        <v>80.31</v>
      </c>
      <c r="E517" s="20"/>
      <c r="F517" s="20"/>
      <c r="G517" s="328"/>
      <c r="H517" s="319"/>
      <c r="I517" s="321"/>
      <c r="J517" s="456"/>
      <c r="K517" s="478"/>
      <c r="L517" s="353"/>
      <c r="N517" s="186"/>
    </row>
    <row r="518" spans="1:14" ht="15.75" customHeight="1" x14ac:dyDescent="0.2">
      <c r="A518" s="40" t="s">
        <v>7009</v>
      </c>
      <c r="B518" s="40" t="s">
        <v>7010</v>
      </c>
      <c r="C518" s="590"/>
      <c r="D518" s="598">
        <v>90</v>
      </c>
      <c r="E518" s="20"/>
      <c r="F518" s="20"/>
      <c r="G518" s="328"/>
      <c r="H518" s="319"/>
      <c r="I518" s="321"/>
      <c r="J518" s="456"/>
      <c r="K518" s="478"/>
      <c r="L518" s="353"/>
      <c r="N518" s="186"/>
    </row>
    <row r="519" spans="1:14" ht="15.75" customHeight="1" x14ac:dyDescent="0.2">
      <c r="A519" s="40" t="s">
        <v>7011</v>
      </c>
      <c r="B519" s="40" t="s">
        <v>7012</v>
      </c>
      <c r="C519" s="590"/>
      <c r="D519" s="598">
        <v>100</v>
      </c>
      <c r="E519" s="20"/>
      <c r="F519" s="20"/>
      <c r="G519" s="328"/>
      <c r="H519" s="319"/>
      <c r="I519" s="321"/>
      <c r="J519" s="456"/>
      <c r="K519" s="478"/>
      <c r="L519" s="353"/>
      <c r="N519" s="186"/>
    </row>
    <row r="520" spans="1:14" ht="15.75" customHeight="1" x14ac:dyDescent="0.2">
      <c r="A520" s="40" t="s">
        <v>7013</v>
      </c>
      <c r="B520" s="40" t="s">
        <v>7014</v>
      </c>
      <c r="C520" s="590"/>
      <c r="D520" s="598">
        <v>82.71</v>
      </c>
      <c r="E520" s="20"/>
      <c r="F520" s="20"/>
      <c r="G520" s="328"/>
      <c r="H520" s="319"/>
      <c r="I520" s="321"/>
      <c r="J520" s="456"/>
      <c r="K520" s="478"/>
      <c r="L520" s="353"/>
      <c r="N520" s="186"/>
    </row>
    <row r="521" spans="1:14" ht="15.75" customHeight="1" x14ac:dyDescent="0.2">
      <c r="A521" s="40" t="s">
        <v>7015</v>
      </c>
      <c r="B521" s="40" t="s">
        <v>7016</v>
      </c>
      <c r="C521" s="590"/>
      <c r="D521" s="598">
        <v>80</v>
      </c>
      <c r="E521" s="20"/>
      <c r="F521" s="20"/>
      <c r="G521" s="328"/>
      <c r="H521" s="319"/>
      <c r="I521" s="321"/>
      <c r="J521" s="456"/>
      <c r="K521" s="478"/>
      <c r="L521" s="353"/>
      <c r="N521" s="186"/>
    </row>
    <row r="522" spans="1:14" s="41" customFormat="1" ht="15.75" customHeight="1" x14ac:dyDescent="0.2">
      <c r="A522" s="25" t="s">
        <v>7017</v>
      </c>
      <c r="B522" s="25" t="s">
        <v>7018</v>
      </c>
      <c r="C522" s="636"/>
      <c r="D522" s="637">
        <v>83.18</v>
      </c>
      <c r="E522" s="110">
        <v>12</v>
      </c>
      <c r="F522" s="110">
        <v>16</v>
      </c>
      <c r="G522" s="689"/>
      <c r="H522" s="498"/>
      <c r="I522" s="499"/>
      <c r="J522" s="500"/>
      <c r="K522" s="501"/>
      <c r="L522" s="327"/>
      <c r="M522" s="81"/>
      <c r="N522" s="692"/>
    </row>
    <row r="523" spans="1:14" s="48" customFormat="1" ht="15.75" customHeight="1" x14ac:dyDescent="0.2">
      <c r="A523" s="11" t="s">
        <v>7019</v>
      </c>
      <c r="B523" s="11" t="s">
        <v>7020</v>
      </c>
      <c r="C523" s="590"/>
      <c r="D523" s="598">
        <v>81.78</v>
      </c>
      <c r="E523" s="20">
        <v>12</v>
      </c>
      <c r="F523" s="20">
        <v>24</v>
      </c>
      <c r="G523" s="350">
        <v>127.31</v>
      </c>
      <c r="H523" s="319"/>
      <c r="I523" s="321"/>
      <c r="J523" s="456">
        <v>76.912500000000009</v>
      </c>
      <c r="K523" s="478"/>
      <c r="L523" s="353"/>
      <c r="M523" s="456">
        <v>4.1500000000000004</v>
      </c>
      <c r="N523" s="456">
        <v>4.1500000000000004</v>
      </c>
    </row>
    <row r="524" spans="1:14" s="48" customFormat="1" ht="15.75" customHeight="1" x14ac:dyDescent="0.2">
      <c r="A524" s="40" t="s">
        <v>7021</v>
      </c>
      <c r="B524" s="40" t="s">
        <v>7022</v>
      </c>
      <c r="C524" s="590"/>
      <c r="D524" s="598">
        <v>86.7</v>
      </c>
      <c r="E524" s="20"/>
      <c r="F524" s="20"/>
      <c r="G524" s="350"/>
      <c r="H524" s="319"/>
      <c r="I524" s="321"/>
      <c r="J524" s="456"/>
      <c r="K524" s="478"/>
      <c r="L524" s="353"/>
      <c r="M524" s="456"/>
      <c r="N524" s="456"/>
    </row>
    <row r="525" spans="1:14" s="48" customFormat="1" ht="15.75" customHeight="1" x14ac:dyDescent="0.2">
      <c r="A525" s="40" t="s">
        <v>7023</v>
      </c>
      <c r="B525" s="40" t="s">
        <v>7024</v>
      </c>
      <c r="C525" s="590"/>
      <c r="D525" s="598">
        <v>83.91</v>
      </c>
      <c r="E525" s="20"/>
      <c r="F525" s="20"/>
      <c r="G525" s="350"/>
      <c r="H525" s="319"/>
      <c r="I525" s="321"/>
      <c r="J525" s="456"/>
      <c r="K525" s="478"/>
      <c r="L525" s="353"/>
      <c r="M525" s="456"/>
      <c r="N525" s="456"/>
    </row>
    <row r="526" spans="1:14" s="48" customFormat="1" ht="15.75" customHeight="1" x14ac:dyDescent="0.2">
      <c r="A526" s="11" t="s">
        <v>7025</v>
      </c>
      <c r="B526" s="11" t="s">
        <v>7026</v>
      </c>
      <c r="C526" s="590"/>
      <c r="D526" s="598">
        <v>79.73</v>
      </c>
      <c r="E526" s="20">
        <v>16</v>
      </c>
      <c r="F526" s="20">
        <v>16</v>
      </c>
      <c r="G526" s="350">
        <v>125.21</v>
      </c>
      <c r="H526" s="319"/>
      <c r="I526" s="321"/>
      <c r="J526" s="456">
        <v>76.912500000000009</v>
      </c>
      <c r="K526" s="478"/>
      <c r="L526" s="353"/>
      <c r="M526" s="456">
        <v>4.1500000000000004</v>
      </c>
      <c r="N526" s="456">
        <v>4.1500000000000004</v>
      </c>
    </row>
    <row r="527" spans="1:14" s="48" customFormat="1" ht="15.75" customHeight="1" x14ac:dyDescent="0.2">
      <c r="A527" s="11" t="s">
        <v>7027</v>
      </c>
      <c r="B527" s="11" t="s">
        <v>7028</v>
      </c>
      <c r="C527" s="590"/>
      <c r="D527" s="598">
        <v>83.25</v>
      </c>
      <c r="E527" s="20">
        <v>16</v>
      </c>
      <c r="F527" s="20">
        <v>20</v>
      </c>
      <c r="G527" s="350">
        <v>128.69999999999999</v>
      </c>
      <c r="H527" s="319"/>
      <c r="I527" s="321"/>
      <c r="J527" s="456">
        <v>77.612499999999997</v>
      </c>
      <c r="K527" s="478"/>
      <c r="L527" s="353"/>
      <c r="M527" s="456">
        <v>4.1500000000000004</v>
      </c>
      <c r="N527" s="456">
        <v>4.1500000000000004</v>
      </c>
    </row>
    <row r="528" spans="1:14" s="48" customFormat="1" ht="15.75" customHeight="1" x14ac:dyDescent="0.2">
      <c r="A528" s="40" t="s">
        <v>7029</v>
      </c>
      <c r="B528" s="40" t="s">
        <v>7030</v>
      </c>
      <c r="C528" s="629"/>
      <c r="D528" s="598">
        <v>88</v>
      </c>
      <c r="E528" s="20"/>
      <c r="F528" s="20"/>
      <c r="G528" s="350"/>
      <c r="H528" s="319"/>
      <c r="I528" s="321"/>
      <c r="J528" s="456"/>
      <c r="K528" s="478"/>
      <c r="L528" s="353"/>
      <c r="M528" s="456"/>
      <c r="N528" s="456"/>
    </row>
    <row r="529" spans="1:14" s="48" customFormat="1" ht="15.75" customHeight="1" x14ac:dyDescent="0.2">
      <c r="A529" s="40" t="s">
        <v>7031</v>
      </c>
      <c r="B529" s="40" t="s">
        <v>7032</v>
      </c>
      <c r="C529" s="629"/>
      <c r="D529" s="598">
        <v>88.78</v>
      </c>
      <c r="E529" s="20"/>
      <c r="F529" s="20"/>
      <c r="G529" s="350"/>
      <c r="H529" s="319"/>
      <c r="I529" s="321"/>
      <c r="J529" s="456"/>
      <c r="K529" s="478"/>
      <c r="L529" s="353"/>
      <c r="M529" s="456"/>
      <c r="N529" s="456"/>
    </row>
    <row r="530" spans="1:14" s="48" customFormat="1" ht="15.75" customHeight="1" x14ac:dyDescent="0.2">
      <c r="A530" s="40" t="s">
        <v>7033</v>
      </c>
      <c r="B530" s="40" t="s">
        <v>7034</v>
      </c>
      <c r="C530" s="629"/>
      <c r="D530" s="598">
        <v>79.73</v>
      </c>
      <c r="E530" s="20"/>
      <c r="F530" s="20"/>
      <c r="G530" s="350"/>
      <c r="H530" s="319"/>
      <c r="I530" s="321"/>
      <c r="J530" s="456"/>
      <c r="K530" s="478"/>
      <c r="L530" s="353"/>
      <c r="M530" s="456"/>
      <c r="N530" s="456"/>
    </row>
    <row r="531" spans="1:14" s="48" customFormat="1" ht="15.75" customHeight="1" x14ac:dyDescent="0.2">
      <c r="A531" s="11" t="s">
        <v>7035</v>
      </c>
      <c r="B531" s="11" t="s">
        <v>7036</v>
      </c>
      <c r="C531" s="590"/>
      <c r="D531" s="598">
        <v>84.32</v>
      </c>
      <c r="E531" s="20">
        <v>20</v>
      </c>
      <c r="F531" s="20">
        <v>30</v>
      </c>
      <c r="G531" s="350">
        <v>129.80000000000001</v>
      </c>
      <c r="H531" s="319"/>
      <c r="I531" s="321"/>
      <c r="J531" s="456"/>
      <c r="K531" s="478"/>
      <c r="L531" s="353"/>
      <c r="M531" s="456"/>
      <c r="N531" s="456"/>
    </row>
    <row r="532" spans="1:14" s="48" customFormat="1" ht="15.75" customHeight="1" x14ac:dyDescent="0.2">
      <c r="A532" s="40" t="s">
        <v>7037</v>
      </c>
      <c r="B532" s="40" t="s">
        <v>7038</v>
      </c>
      <c r="C532" s="590"/>
      <c r="D532" s="598">
        <v>110</v>
      </c>
      <c r="E532" s="20"/>
      <c r="F532" s="20"/>
      <c r="G532" s="350"/>
      <c r="H532" s="319"/>
      <c r="I532" s="321"/>
      <c r="J532" s="456"/>
      <c r="K532" s="478"/>
      <c r="L532" s="353"/>
      <c r="M532" s="456"/>
      <c r="N532" s="456"/>
    </row>
    <row r="533" spans="1:14" s="48" customFormat="1" ht="15.75" customHeight="1" x14ac:dyDescent="0.2">
      <c r="A533" s="11" t="s">
        <v>7039</v>
      </c>
      <c r="B533" s="11" t="s">
        <v>7040</v>
      </c>
      <c r="C533" s="590"/>
      <c r="D533" s="598">
        <v>111.6</v>
      </c>
      <c r="E533" s="20">
        <v>24</v>
      </c>
      <c r="F533" s="20">
        <v>36</v>
      </c>
      <c r="G533" s="350">
        <v>150.75</v>
      </c>
      <c r="H533" s="319"/>
      <c r="I533" s="321"/>
      <c r="J533" s="456"/>
      <c r="K533" s="478"/>
      <c r="L533" s="353"/>
      <c r="M533" s="456"/>
      <c r="N533" s="456"/>
    </row>
    <row r="534" spans="1:14" s="48" customFormat="1" ht="15.75" customHeight="1" x14ac:dyDescent="0.2">
      <c r="A534" s="40" t="s">
        <v>7041</v>
      </c>
      <c r="B534" s="40" t="s">
        <v>7042</v>
      </c>
      <c r="C534" s="629"/>
      <c r="D534" s="598">
        <v>117.2</v>
      </c>
      <c r="E534" s="20"/>
      <c r="F534" s="20"/>
      <c r="G534" s="350"/>
      <c r="H534" s="319"/>
      <c r="I534" s="321"/>
      <c r="J534" s="456"/>
      <c r="K534" s="478"/>
      <c r="L534" s="353"/>
      <c r="M534" s="456"/>
      <c r="N534" s="456"/>
    </row>
    <row r="535" spans="1:14" s="48" customFormat="1" ht="15.75" customHeight="1" x14ac:dyDescent="0.2">
      <c r="A535" s="11" t="s">
        <v>7043</v>
      </c>
      <c r="B535" s="11" t="s">
        <v>7044</v>
      </c>
      <c r="C535" s="590"/>
      <c r="D535" s="598">
        <v>201.88</v>
      </c>
      <c r="E535" s="20">
        <v>30</v>
      </c>
      <c r="F535" s="20">
        <v>40</v>
      </c>
      <c r="G535" s="350">
        <v>167.74</v>
      </c>
      <c r="H535" s="319"/>
      <c r="I535" s="321"/>
      <c r="J535" s="456"/>
      <c r="K535" s="478"/>
      <c r="L535" s="353"/>
      <c r="M535" s="456"/>
      <c r="N535" s="456"/>
    </row>
    <row r="536" spans="1:14" s="48" customFormat="1" ht="15.75" customHeight="1" x14ac:dyDescent="0.2">
      <c r="A536" s="40" t="s">
        <v>7045</v>
      </c>
      <c r="B536" s="40" t="s">
        <v>7046</v>
      </c>
      <c r="C536" s="590"/>
      <c r="D536" s="598">
        <v>130</v>
      </c>
      <c r="E536" s="20"/>
      <c r="F536" s="20"/>
      <c r="G536" s="350"/>
      <c r="H536" s="319"/>
      <c r="I536" s="321"/>
      <c r="J536" s="456"/>
      <c r="K536" s="478"/>
      <c r="L536" s="353"/>
      <c r="M536" s="456"/>
      <c r="N536" s="456"/>
    </row>
    <row r="537" spans="1:14" s="48" customFormat="1" ht="15.75" customHeight="1" x14ac:dyDescent="0.2">
      <c r="A537" s="11" t="s">
        <v>7047</v>
      </c>
      <c r="B537" s="11" t="s">
        <v>7048</v>
      </c>
      <c r="C537" s="590"/>
      <c r="D537" s="598">
        <v>204.715</v>
      </c>
      <c r="E537" s="20">
        <v>36</v>
      </c>
      <c r="F537" s="20">
        <v>36</v>
      </c>
      <c r="G537" s="350">
        <v>170.57</v>
      </c>
      <c r="H537" s="319"/>
      <c r="I537" s="321"/>
      <c r="J537" s="456"/>
      <c r="K537" s="478"/>
      <c r="L537" s="353"/>
      <c r="M537" s="456"/>
      <c r="N537" s="456"/>
    </row>
    <row r="538" spans="1:14" s="48" customFormat="1" ht="15.75" customHeight="1" x14ac:dyDescent="0.2">
      <c r="A538" s="40" t="s">
        <v>7049</v>
      </c>
      <c r="B538" s="40" t="s">
        <v>7050</v>
      </c>
      <c r="C538" s="590"/>
      <c r="D538" s="598">
        <v>200</v>
      </c>
      <c r="E538" s="20"/>
      <c r="F538" s="20"/>
      <c r="G538" s="776"/>
      <c r="H538" s="319"/>
      <c r="I538" s="321"/>
      <c r="J538" s="456"/>
      <c r="K538" s="478"/>
      <c r="L538" s="353"/>
      <c r="M538" s="456"/>
      <c r="N538" s="456"/>
    </row>
    <row r="539" spans="1:14" s="48" customFormat="1" ht="15.75" customHeight="1" x14ac:dyDescent="0.2">
      <c r="A539" s="40" t="s">
        <v>7051</v>
      </c>
      <c r="B539" s="40" t="s">
        <v>7052</v>
      </c>
      <c r="C539" s="590"/>
      <c r="D539" s="598">
        <v>250</v>
      </c>
      <c r="E539" s="20"/>
      <c r="F539" s="20"/>
      <c r="G539" s="776"/>
      <c r="H539" s="319"/>
      <c r="I539" s="321"/>
      <c r="J539" s="456"/>
      <c r="K539" s="478"/>
      <c r="L539" s="353"/>
      <c r="M539" s="456"/>
      <c r="N539" s="456"/>
    </row>
    <row r="540" spans="1:14" s="48" customFormat="1" ht="15.75" customHeight="1" x14ac:dyDescent="0.2">
      <c r="A540" s="40" t="s">
        <v>7053</v>
      </c>
      <c r="B540" s="40" t="s">
        <v>7054</v>
      </c>
      <c r="C540" s="590"/>
      <c r="D540" s="598">
        <v>180</v>
      </c>
      <c r="E540" s="20"/>
      <c r="F540" s="20"/>
      <c r="G540" s="776"/>
      <c r="H540" s="319"/>
      <c r="I540" s="321"/>
      <c r="J540" s="456"/>
      <c r="K540" s="478"/>
      <c r="L540" s="353"/>
      <c r="M540" s="456"/>
      <c r="N540" s="456"/>
    </row>
    <row r="541" spans="1:14" s="48" customFormat="1" ht="15.75" customHeight="1" x14ac:dyDescent="0.2">
      <c r="A541" s="11" t="s">
        <v>7055</v>
      </c>
      <c r="B541" s="11" t="s">
        <v>7056</v>
      </c>
      <c r="C541" s="590"/>
      <c r="D541" s="598">
        <v>392.07</v>
      </c>
      <c r="E541" s="20">
        <v>48</v>
      </c>
      <c r="F541" s="20">
        <v>60</v>
      </c>
      <c r="G541" s="594">
        <v>333.31</v>
      </c>
      <c r="H541" s="319"/>
      <c r="I541" s="321"/>
      <c r="J541" s="456"/>
      <c r="K541" s="478"/>
      <c r="L541" s="353"/>
      <c r="M541" s="456"/>
      <c r="N541" s="456"/>
    </row>
    <row r="542" spans="1:14" s="48" customFormat="1" ht="15.75" customHeight="1" x14ac:dyDescent="0.2">
      <c r="A542" s="40" t="s">
        <v>7057</v>
      </c>
      <c r="B542" s="40" t="s">
        <v>7058</v>
      </c>
      <c r="C542" s="629"/>
      <c r="D542" s="598">
        <v>390</v>
      </c>
      <c r="E542" s="20"/>
      <c r="F542" s="20"/>
      <c r="G542" s="594"/>
      <c r="H542" s="319"/>
      <c r="I542" s="321"/>
      <c r="J542" s="456"/>
      <c r="K542" s="478"/>
      <c r="L542" s="353"/>
      <c r="M542" s="456"/>
      <c r="N542" s="456"/>
    </row>
    <row r="543" spans="1:14" s="48" customFormat="1" ht="15.75" customHeight="1" x14ac:dyDescent="0.2">
      <c r="A543" s="40" t="s">
        <v>7059</v>
      </c>
      <c r="B543" s="40" t="s">
        <v>7060</v>
      </c>
      <c r="C543" s="629"/>
      <c r="D543" s="653">
        <v>320</v>
      </c>
      <c r="E543" s="20"/>
      <c r="F543" s="20"/>
      <c r="G543" s="594"/>
      <c r="H543" s="319"/>
      <c r="I543" s="321"/>
      <c r="J543" s="456"/>
      <c r="K543" s="478"/>
      <c r="L543" s="353"/>
      <c r="M543" s="456"/>
      <c r="N543" s="456"/>
    </row>
    <row r="544" spans="1:14" s="48" customFormat="1" ht="15.75" customHeight="1" x14ac:dyDescent="0.2">
      <c r="A544" s="40" t="s">
        <v>7061</v>
      </c>
      <c r="B544" s="40" t="s">
        <v>7062</v>
      </c>
      <c r="C544" s="629"/>
      <c r="D544" s="653">
        <v>400</v>
      </c>
      <c r="E544" s="20"/>
      <c r="F544" s="20"/>
      <c r="G544" s="594"/>
      <c r="H544" s="319"/>
      <c r="I544" s="321"/>
      <c r="J544" s="456"/>
      <c r="K544" s="478"/>
      <c r="L544" s="353"/>
      <c r="M544" s="456"/>
      <c r="N544" s="456"/>
    </row>
    <row r="545" spans="1:14" s="48" customFormat="1" ht="15.75" customHeight="1" x14ac:dyDescent="0.2">
      <c r="A545" s="11"/>
      <c r="B545" s="11"/>
      <c r="C545" s="590"/>
      <c r="D545" s="653"/>
      <c r="E545" s="20"/>
      <c r="F545" s="20"/>
      <c r="G545" s="594"/>
      <c r="H545" s="319"/>
      <c r="I545" s="321"/>
      <c r="J545" s="456"/>
      <c r="K545" s="478"/>
      <c r="L545" s="353"/>
      <c r="M545" s="456"/>
      <c r="N545" s="456"/>
    </row>
    <row r="546" spans="1:14" s="41" customFormat="1" ht="15.75" customHeight="1" x14ac:dyDescent="0.2">
      <c r="A546" s="25" t="s">
        <v>7063</v>
      </c>
      <c r="B546" s="25" t="s">
        <v>7064</v>
      </c>
      <c r="C546" s="636"/>
      <c r="D546" s="654">
        <v>96.43</v>
      </c>
      <c r="E546" s="110"/>
      <c r="F546" s="110"/>
      <c r="G546" s="655"/>
      <c r="H546" s="498"/>
      <c r="I546" s="499"/>
      <c r="J546" s="500"/>
      <c r="K546" s="501"/>
      <c r="L546" s="327"/>
      <c r="M546" s="500"/>
      <c r="N546" s="500"/>
    </row>
    <row r="547" spans="1:14" s="48" customFormat="1" ht="15.75" customHeight="1" x14ac:dyDescent="0.2">
      <c r="A547" s="11"/>
      <c r="B547" s="11"/>
      <c r="C547" s="590"/>
      <c r="D547" s="11"/>
      <c r="E547" s="20"/>
      <c r="F547" s="20"/>
      <c r="G547" s="11"/>
      <c r="H547" s="319"/>
      <c r="I547" s="321"/>
      <c r="J547" s="456"/>
      <c r="K547" s="478"/>
      <c r="L547" s="353"/>
      <c r="M547" s="90"/>
      <c r="N547" s="480"/>
    </row>
    <row r="548" spans="1:14" ht="15.75" customHeight="1" x14ac:dyDescent="0.2">
      <c r="A548" s="11" t="s">
        <v>7065</v>
      </c>
      <c r="B548" s="11" t="s">
        <v>7066</v>
      </c>
      <c r="C548" s="590"/>
      <c r="D548" s="596">
        <v>105.4</v>
      </c>
      <c r="E548" s="20">
        <v>30</v>
      </c>
      <c r="F548" s="20">
        <v>30</v>
      </c>
      <c r="G548" s="350">
        <v>105.4</v>
      </c>
      <c r="H548" s="319">
        <v>105.4</v>
      </c>
      <c r="I548" s="321">
        <v>105.4</v>
      </c>
      <c r="J548" s="456">
        <v>105.4</v>
      </c>
      <c r="K548" s="478">
        <f t="shared" ref="K548:K554" si="35">J548-I548</f>
        <v>0</v>
      </c>
      <c r="L548" s="353">
        <f t="shared" ref="L548:L554" si="36">K548/I548</f>
        <v>0</v>
      </c>
      <c r="M548" s="456">
        <v>4.4000000000000004</v>
      </c>
      <c r="N548" s="456">
        <v>4.4000000000000004</v>
      </c>
    </row>
    <row r="549" spans="1:14" ht="15.75" customHeight="1" x14ac:dyDescent="0.2">
      <c r="A549" s="11" t="s">
        <v>7067</v>
      </c>
      <c r="B549" s="11" t="s">
        <v>7068</v>
      </c>
      <c r="C549" s="590"/>
      <c r="D549" s="596">
        <v>133.49</v>
      </c>
      <c r="E549" s="20">
        <v>36</v>
      </c>
      <c r="F549" s="20">
        <v>45</v>
      </c>
      <c r="G549" s="350">
        <v>133.49</v>
      </c>
      <c r="H549" s="319">
        <v>133.49</v>
      </c>
      <c r="I549" s="321">
        <v>133.49</v>
      </c>
      <c r="J549" s="456">
        <v>133.49</v>
      </c>
      <c r="K549" s="478">
        <f t="shared" si="35"/>
        <v>0</v>
      </c>
      <c r="L549" s="353">
        <f t="shared" si="36"/>
        <v>0</v>
      </c>
      <c r="M549" s="456">
        <v>4.4000000000000004</v>
      </c>
      <c r="N549" s="456">
        <v>6.65</v>
      </c>
    </row>
    <row r="550" spans="1:14" ht="15.75" customHeight="1" x14ac:dyDescent="0.2">
      <c r="A550" s="11" t="s">
        <v>7069</v>
      </c>
      <c r="B550" s="11" t="s">
        <v>7070</v>
      </c>
      <c r="C550" s="590"/>
      <c r="D550" s="596">
        <v>136.82</v>
      </c>
      <c r="E550" s="20">
        <v>36</v>
      </c>
      <c r="F550" s="20">
        <v>48</v>
      </c>
      <c r="G550" s="350">
        <v>136.82</v>
      </c>
      <c r="H550" s="319">
        <v>136.82</v>
      </c>
      <c r="I550" s="321">
        <v>136.82</v>
      </c>
      <c r="J550" s="456">
        <v>136.82</v>
      </c>
      <c r="K550" s="478">
        <f t="shared" si="35"/>
        <v>0</v>
      </c>
      <c r="L550" s="353">
        <f t="shared" si="36"/>
        <v>0</v>
      </c>
      <c r="M550" s="456">
        <v>4.4000000000000004</v>
      </c>
      <c r="N550" s="456">
        <v>6.65</v>
      </c>
    </row>
    <row r="551" spans="1:14" ht="15.75" customHeight="1" x14ac:dyDescent="0.2">
      <c r="A551" s="11" t="s">
        <v>7071</v>
      </c>
      <c r="B551" s="11" t="s">
        <v>7072</v>
      </c>
      <c r="C551" s="590"/>
      <c r="D551" s="596">
        <v>130.12</v>
      </c>
      <c r="E551" s="20">
        <v>38</v>
      </c>
      <c r="F551" s="20">
        <v>38</v>
      </c>
      <c r="G551" s="350">
        <v>130.12</v>
      </c>
      <c r="H551" s="319">
        <v>130.12</v>
      </c>
      <c r="I551" s="321">
        <v>130.12</v>
      </c>
      <c r="J551" s="456">
        <v>130.12</v>
      </c>
      <c r="K551" s="478">
        <f t="shared" si="35"/>
        <v>0</v>
      </c>
      <c r="L551" s="353">
        <f t="shared" si="36"/>
        <v>0</v>
      </c>
      <c r="M551" s="456">
        <v>4.4000000000000004</v>
      </c>
      <c r="N551" s="456">
        <v>6.65</v>
      </c>
    </row>
    <row r="552" spans="1:14" ht="15.75" customHeight="1" x14ac:dyDescent="0.2">
      <c r="A552" s="11" t="s">
        <v>7073</v>
      </c>
      <c r="B552" s="11" t="s">
        <v>7074</v>
      </c>
      <c r="C552" s="590"/>
      <c r="D552" s="596">
        <v>185.62</v>
      </c>
      <c r="E552" s="20">
        <v>48</v>
      </c>
      <c r="F552" s="20">
        <v>60</v>
      </c>
      <c r="G552" s="350">
        <v>185.62</v>
      </c>
      <c r="H552" s="319">
        <v>185.62</v>
      </c>
      <c r="I552" s="321">
        <v>185.62</v>
      </c>
      <c r="J552" s="456">
        <v>185.62</v>
      </c>
      <c r="K552" s="478">
        <f t="shared" si="35"/>
        <v>0</v>
      </c>
      <c r="L552" s="353">
        <f t="shared" si="36"/>
        <v>0</v>
      </c>
      <c r="M552" s="456">
        <v>6.65</v>
      </c>
      <c r="N552" s="456">
        <v>6.65</v>
      </c>
    </row>
    <row r="553" spans="1:14" ht="15.75" customHeight="1" x14ac:dyDescent="0.2">
      <c r="A553" s="11" t="s">
        <v>7075</v>
      </c>
      <c r="B553" s="11" t="s">
        <v>7076</v>
      </c>
      <c r="C553" s="590"/>
      <c r="D553" s="596">
        <v>238.21</v>
      </c>
      <c r="E553" s="20">
        <v>49</v>
      </c>
      <c r="F553" s="20">
        <v>72</v>
      </c>
      <c r="G553" s="350">
        <v>238.21</v>
      </c>
      <c r="H553" s="319">
        <v>238.21</v>
      </c>
      <c r="I553" s="321">
        <v>238.21</v>
      </c>
      <c r="J553" s="456">
        <v>238.21</v>
      </c>
      <c r="K553" s="478">
        <f t="shared" si="35"/>
        <v>0</v>
      </c>
      <c r="L553" s="353">
        <f t="shared" si="36"/>
        <v>0</v>
      </c>
      <c r="M553" s="456">
        <v>6.65</v>
      </c>
      <c r="N553" s="456">
        <v>6.65</v>
      </c>
    </row>
    <row r="554" spans="1:14" ht="15.75" customHeight="1" x14ac:dyDescent="0.2">
      <c r="A554" s="11" t="s">
        <v>7077</v>
      </c>
      <c r="B554" s="11" t="s">
        <v>7078</v>
      </c>
      <c r="C554" s="590"/>
      <c r="D554" s="596">
        <v>252.42</v>
      </c>
      <c r="E554" s="20">
        <v>52</v>
      </c>
      <c r="F554" s="20">
        <v>84</v>
      </c>
      <c r="G554" s="350">
        <v>252.42</v>
      </c>
      <c r="H554" s="319">
        <v>252.42</v>
      </c>
      <c r="I554" s="321">
        <v>252.42</v>
      </c>
      <c r="J554" s="456">
        <v>252.42</v>
      </c>
      <c r="K554" s="478">
        <f t="shared" si="35"/>
        <v>0</v>
      </c>
      <c r="L554" s="353">
        <f t="shared" si="36"/>
        <v>0</v>
      </c>
      <c r="M554" s="456">
        <v>6.65</v>
      </c>
      <c r="N554" s="456">
        <v>6.65</v>
      </c>
    </row>
    <row r="555" spans="1:14" ht="15.75" customHeight="1" x14ac:dyDescent="0.2">
      <c r="A555" s="11"/>
      <c r="B555" s="11"/>
      <c r="C555" s="590"/>
      <c r="D555" s="481"/>
      <c r="E555" s="20"/>
      <c r="F555" s="20"/>
      <c r="G555" s="481"/>
      <c r="H555" s="319"/>
      <c r="I555" s="321"/>
      <c r="J555" s="456"/>
      <c r="K555" s="478"/>
      <c r="L555" s="353"/>
      <c r="N555" s="186"/>
    </row>
    <row r="556" spans="1:14" ht="15.75" customHeight="1" x14ac:dyDescent="0.2">
      <c r="A556" s="11" t="s">
        <v>7079</v>
      </c>
      <c r="B556" s="11" t="s">
        <v>7080</v>
      </c>
      <c r="C556" s="590"/>
      <c r="D556" s="597">
        <v>86.204999999999998</v>
      </c>
      <c r="E556" s="20">
        <v>14</v>
      </c>
      <c r="F556" s="20">
        <v>20</v>
      </c>
      <c r="G556" s="351">
        <v>79.975000000000009</v>
      </c>
      <c r="H556" s="319">
        <v>88.32</v>
      </c>
      <c r="I556" s="321">
        <v>79.064999999999998</v>
      </c>
      <c r="J556" s="456">
        <v>79.975000000000009</v>
      </c>
      <c r="K556" s="478">
        <f>J556-I556</f>
        <v>0.9100000000000108</v>
      </c>
      <c r="L556" s="353">
        <f>K556/I556</f>
        <v>1.1509517485613239E-2</v>
      </c>
      <c r="M556" s="456">
        <v>4.1500000000000004</v>
      </c>
      <c r="N556" s="456">
        <v>4.5999999999999996</v>
      </c>
    </row>
    <row r="557" spans="1:14" ht="15.75" customHeight="1" x14ac:dyDescent="0.2">
      <c r="A557" s="11" t="s">
        <v>7081</v>
      </c>
      <c r="B557" s="11" t="s">
        <v>7082</v>
      </c>
      <c r="C557" s="590"/>
      <c r="D557" s="597">
        <v>87.64</v>
      </c>
      <c r="E557" s="20">
        <v>15</v>
      </c>
      <c r="F557" s="20">
        <v>21</v>
      </c>
      <c r="G557" s="351">
        <v>81.462499999999991</v>
      </c>
      <c r="H557" s="319">
        <v>88.78</v>
      </c>
      <c r="I557" s="321">
        <v>80.535000000000011</v>
      </c>
      <c r="J557" s="456">
        <v>81.462499999999991</v>
      </c>
      <c r="K557" s="478">
        <f t="shared" ref="K557:K578" si="37">J557-I557</f>
        <v>0.92749999999998067</v>
      </c>
      <c r="L557" s="353">
        <f t="shared" ref="L557:L578" si="38">K557/I557</f>
        <v>1.1516731855714665E-2</v>
      </c>
      <c r="M557" s="456">
        <v>4.1500000000000004</v>
      </c>
      <c r="N557" s="456">
        <v>4.5999999999999996</v>
      </c>
    </row>
    <row r="558" spans="1:14" ht="15.75" customHeight="1" x14ac:dyDescent="0.2">
      <c r="A558" s="11" t="s">
        <v>7083</v>
      </c>
      <c r="B558" s="11" t="s">
        <v>7084</v>
      </c>
      <c r="C558" s="590"/>
      <c r="D558" s="597">
        <v>87.64</v>
      </c>
      <c r="E558" s="20">
        <v>16</v>
      </c>
      <c r="F558" s="20">
        <v>20</v>
      </c>
      <c r="G558" s="351">
        <v>81.462499999999991</v>
      </c>
      <c r="H558" s="319">
        <v>88.81</v>
      </c>
      <c r="I558" s="321">
        <v>80.535000000000011</v>
      </c>
      <c r="J558" s="456">
        <v>81.462499999999991</v>
      </c>
      <c r="K558" s="478">
        <f t="shared" si="37"/>
        <v>0.92749999999998067</v>
      </c>
      <c r="L558" s="353">
        <f t="shared" si="38"/>
        <v>1.1516731855714665E-2</v>
      </c>
      <c r="M558" s="456">
        <v>4.1500000000000004</v>
      </c>
      <c r="N558" s="456">
        <v>4.5999999999999996</v>
      </c>
    </row>
    <row r="559" spans="1:14" ht="15.75" customHeight="1" x14ac:dyDescent="0.2">
      <c r="A559" s="11" t="s">
        <v>7085</v>
      </c>
      <c r="B559" s="11" t="s">
        <v>7086</v>
      </c>
      <c r="C559" s="590"/>
      <c r="D559" s="597">
        <v>87.535000000000011</v>
      </c>
      <c r="E559" s="20">
        <v>18</v>
      </c>
      <c r="F559" s="20">
        <v>18</v>
      </c>
      <c r="G559" s="351">
        <v>81.287500000000009</v>
      </c>
      <c r="H559" s="319">
        <v>89.62</v>
      </c>
      <c r="I559" s="321">
        <v>80.430000000000007</v>
      </c>
      <c r="J559" s="456">
        <v>81.287500000000009</v>
      </c>
      <c r="K559" s="478">
        <f t="shared" si="37"/>
        <v>0.85750000000000171</v>
      </c>
      <c r="L559" s="353">
        <f t="shared" si="38"/>
        <v>1.0661444734551804E-2</v>
      </c>
      <c r="M559" s="456">
        <v>4.1500000000000004</v>
      </c>
      <c r="N559" s="456">
        <v>4.1500000000000004</v>
      </c>
    </row>
    <row r="560" spans="1:14" ht="15.75" customHeight="1" x14ac:dyDescent="0.2">
      <c r="A560" s="11" t="s">
        <v>7087</v>
      </c>
      <c r="B560" s="11" t="s">
        <v>7088</v>
      </c>
      <c r="C560" s="590"/>
      <c r="D560" s="597">
        <v>89.057500000000005</v>
      </c>
      <c r="E560" s="20">
        <v>20</v>
      </c>
      <c r="F560" s="20">
        <v>24</v>
      </c>
      <c r="G560" s="351">
        <v>82.862499999999997</v>
      </c>
      <c r="H560" s="319">
        <v>93.15</v>
      </c>
      <c r="I560" s="321">
        <v>81.97</v>
      </c>
      <c r="J560" s="456">
        <v>82.862499999999997</v>
      </c>
      <c r="K560" s="478">
        <f t="shared" si="37"/>
        <v>0.89249999999999829</v>
      </c>
      <c r="L560" s="353">
        <f t="shared" si="38"/>
        <v>1.0888129803586657E-2</v>
      </c>
      <c r="M560" s="456">
        <v>4.5999999999999996</v>
      </c>
      <c r="N560" s="456">
        <v>4.5999999999999996</v>
      </c>
    </row>
    <row r="561" spans="1:14" ht="15.75" customHeight="1" x14ac:dyDescent="0.2">
      <c r="A561" s="11" t="s">
        <v>7089</v>
      </c>
      <c r="B561" s="11" t="s">
        <v>7090</v>
      </c>
      <c r="C561" s="590"/>
      <c r="D561" s="597">
        <v>90.37</v>
      </c>
      <c r="E561" s="20">
        <v>24</v>
      </c>
      <c r="F561" s="20">
        <v>24</v>
      </c>
      <c r="G561" s="350">
        <v>84.262500000000003</v>
      </c>
      <c r="H561" s="319">
        <v>95.01</v>
      </c>
      <c r="I561" s="321">
        <v>83.317499999999995</v>
      </c>
      <c r="J561" s="456">
        <v>84.262500000000003</v>
      </c>
      <c r="K561" s="478">
        <f t="shared" si="37"/>
        <v>0.94500000000000739</v>
      </c>
      <c r="L561" s="353">
        <f t="shared" si="38"/>
        <v>1.1342155009451885E-2</v>
      </c>
      <c r="M561" s="456">
        <v>4.5999999999999996</v>
      </c>
      <c r="N561" s="456">
        <v>4.5999999999999996</v>
      </c>
    </row>
    <row r="562" spans="1:14" s="48" customFormat="1" ht="15.75" customHeight="1" x14ac:dyDescent="0.2">
      <c r="A562" s="11" t="s">
        <v>7091</v>
      </c>
      <c r="B562" s="11" t="s">
        <v>7092</v>
      </c>
      <c r="C562" s="590"/>
      <c r="D562" s="597">
        <v>101.955</v>
      </c>
      <c r="E562" s="20">
        <v>24</v>
      </c>
      <c r="F562" s="20">
        <v>30</v>
      </c>
      <c r="G562" s="350">
        <v>94.850000000000009</v>
      </c>
      <c r="H562" s="319">
        <v>99.79</v>
      </c>
      <c r="I562" s="321">
        <v>93.765000000000001</v>
      </c>
      <c r="J562" s="456">
        <v>94.850000000000009</v>
      </c>
      <c r="K562" s="478">
        <f t="shared" si="37"/>
        <v>1.085000000000008</v>
      </c>
      <c r="L562" s="353">
        <f t="shared" si="38"/>
        <v>1.1571481896230021E-2</v>
      </c>
      <c r="M562" s="456">
        <v>4.5999999999999996</v>
      </c>
      <c r="N562" s="456">
        <v>4.5999999999999996</v>
      </c>
    </row>
    <row r="563" spans="1:14" s="48" customFormat="1" ht="15.75" customHeight="1" x14ac:dyDescent="0.2">
      <c r="A563" s="11" t="s">
        <v>7093</v>
      </c>
      <c r="B563" s="11" t="s">
        <v>7094</v>
      </c>
      <c r="C563" s="590"/>
      <c r="D563" s="597">
        <v>104.7375</v>
      </c>
      <c r="E563" s="20">
        <v>28</v>
      </c>
      <c r="F563" s="20">
        <v>36</v>
      </c>
      <c r="G563" s="350">
        <v>97.737499999999997</v>
      </c>
      <c r="H563" s="319">
        <v>105.11</v>
      </c>
      <c r="I563" s="321">
        <v>96.617500000000007</v>
      </c>
      <c r="J563" s="456">
        <v>97.737499999999997</v>
      </c>
      <c r="K563" s="478">
        <f t="shared" si="37"/>
        <v>1.1199999999999903</v>
      </c>
      <c r="L563" s="353">
        <f t="shared" si="38"/>
        <v>1.1592102879912958E-2</v>
      </c>
      <c r="M563" s="456">
        <v>4.5999999999999996</v>
      </c>
      <c r="N563" s="456">
        <v>4.5999999999999996</v>
      </c>
    </row>
    <row r="564" spans="1:14" ht="15.75" customHeight="1" x14ac:dyDescent="0.2">
      <c r="A564" s="11" t="s">
        <v>7095</v>
      </c>
      <c r="B564" s="11" t="s">
        <v>7096</v>
      </c>
      <c r="C564" s="590"/>
      <c r="D564" s="597">
        <v>126.02</v>
      </c>
      <c r="E564" s="20">
        <v>30</v>
      </c>
      <c r="F564" s="20">
        <v>40</v>
      </c>
      <c r="G564" s="350">
        <v>106.1375</v>
      </c>
      <c r="H564" s="319">
        <v>111.45</v>
      </c>
      <c r="I564" s="321">
        <v>105</v>
      </c>
      <c r="J564" s="456">
        <v>106.1375</v>
      </c>
      <c r="K564" s="478">
        <f t="shared" si="37"/>
        <v>1.1375000000000028</v>
      </c>
      <c r="L564" s="353">
        <f t="shared" si="38"/>
        <v>1.083333333333336E-2</v>
      </c>
      <c r="M564" s="456">
        <v>4.5999999999999996</v>
      </c>
      <c r="N564" s="456">
        <v>6.65</v>
      </c>
    </row>
    <row r="565" spans="1:14" ht="15.75" customHeight="1" x14ac:dyDescent="0.2">
      <c r="A565" s="11" t="s">
        <v>7097</v>
      </c>
      <c r="B565" s="11" t="s">
        <v>7098</v>
      </c>
      <c r="C565" s="590"/>
      <c r="D565" s="597">
        <v>139.35249999999999</v>
      </c>
      <c r="E565" s="20">
        <v>32</v>
      </c>
      <c r="F565" s="20">
        <v>42</v>
      </c>
      <c r="G565" s="350">
        <v>130.02500000000001</v>
      </c>
      <c r="H565" s="319">
        <v>119.96</v>
      </c>
      <c r="I565" s="321">
        <v>128.625</v>
      </c>
      <c r="J565" s="456">
        <v>130.02500000000001</v>
      </c>
      <c r="K565" s="478">
        <f t="shared" si="37"/>
        <v>1.4000000000000057</v>
      </c>
      <c r="L565" s="353">
        <f t="shared" si="38"/>
        <v>1.0884353741496643E-2</v>
      </c>
      <c r="M565" s="456">
        <v>4.5999999999999996</v>
      </c>
      <c r="N565" s="456">
        <v>6.65</v>
      </c>
    </row>
    <row r="566" spans="1:14" s="48" customFormat="1" ht="15.75" customHeight="1" x14ac:dyDescent="0.2">
      <c r="A566" s="11" t="s">
        <v>7099</v>
      </c>
      <c r="B566" s="11" t="s">
        <v>7100</v>
      </c>
      <c r="C566" s="590"/>
      <c r="D566" s="597">
        <v>140.61249999999998</v>
      </c>
      <c r="E566" s="20">
        <v>33</v>
      </c>
      <c r="F566" s="20">
        <v>42</v>
      </c>
      <c r="G566" s="350">
        <v>131.33750000000001</v>
      </c>
      <c r="H566" s="319">
        <v>121.12</v>
      </c>
      <c r="I566" s="321">
        <v>129.91999999999999</v>
      </c>
      <c r="J566" s="456">
        <v>131.33750000000001</v>
      </c>
      <c r="K566" s="478">
        <f t="shared" si="37"/>
        <v>1.4175000000000182</v>
      </c>
      <c r="L566" s="353">
        <f t="shared" si="38"/>
        <v>1.0910560344827727E-2</v>
      </c>
      <c r="M566" s="456">
        <v>4.5999999999999996</v>
      </c>
      <c r="N566" s="456">
        <v>6.65</v>
      </c>
    </row>
    <row r="567" spans="1:14" ht="15.75" customHeight="1" x14ac:dyDescent="0.2">
      <c r="A567" s="11" t="s">
        <v>7101</v>
      </c>
      <c r="B567" s="11" t="s">
        <v>7102</v>
      </c>
      <c r="C567" s="590"/>
      <c r="D567" s="597">
        <v>140.76999999999998</v>
      </c>
      <c r="E567" s="20">
        <v>34</v>
      </c>
      <c r="F567" s="20">
        <v>45</v>
      </c>
      <c r="G567" s="350">
        <v>131.51250000000002</v>
      </c>
      <c r="H567" s="319">
        <v>123.23</v>
      </c>
      <c r="I567" s="321">
        <v>130.07749999999999</v>
      </c>
      <c r="J567" s="456">
        <v>131.51250000000002</v>
      </c>
      <c r="K567" s="478">
        <f t="shared" si="37"/>
        <v>1.4350000000000307</v>
      </c>
      <c r="L567" s="353">
        <f t="shared" si="38"/>
        <v>1.1031884837885345E-2</v>
      </c>
      <c r="M567" s="456">
        <v>4.5999999999999996</v>
      </c>
      <c r="N567" s="456">
        <v>6.65</v>
      </c>
    </row>
    <row r="568" spans="1:14" ht="15.75" customHeight="1" x14ac:dyDescent="0.2">
      <c r="A568" s="11" t="s">
        <v>7103</v>
      </c>
      <c r="B568" s="11" t="s">
        <v>7104</v>
      </c>
      <c r="C568" s="590"/>
      <c r="D568" s="597">
        <v>139.2475</v>
      </c>
      <c r="E568" s="20">
        <v>36</v>
      </c>
      <c r="F568" s="20">
        <v>36</v>
      </c>
      <c r="G568" s="350">
        <v>129.9375</v>
      </c>
      <c r="H568" s="319">
        <v>110.15</v>
      </c>
      <c r="I568" s="321">
        <v>128.53749999999999</v>
      </c>
      <c r="J568" s="456">
        <v>129.9375</v>
      </c>
      <c r="K568" s="478">
        <f t="shared" si="37"/>
        <v>1.4000000000000057</v>
      </c>
      <c r="L568" s="353">
        <f t="shared" si="38"/>
        <v>1.0891763104152529E-2</v>
      </c>
      <c r="M568" s="456">
        <v>4.5999999999999996</v>
      </c>
      <c r="N568" s="456">
        <v>4.5999999999999996</v>
      </c>
    </row>
    <row r="569" spans="1:14" ht="15.75" customHeight="1" x14ac:dyDescent="0.2">
      <c r="A569" s="11" t="s">
        <v>7105</v>
      </c>
      <c r="B569" s="11" t="s">
        <v>7106</v>
      </c>
      <c r="C569" s="590"/>
      <c r="D569" s="597">
        <v>142.065</v>
      </c>
      <c r="E569" s="20">
        <v>36</v>
      </c>
      <c r="F569" s="20">
        <v>45</v>
      </c>
      <c r="G569" s="350">
        <v>132.82500000000002</v>
      </c>
      <c r="H569" s="319">
        <v>128.61000000000001</v>
      </c>
      <c r="I569" s="321">
        <v>131.3725</v>
      </c>
      <c r="J569" s="456">
        <v>132.82500000000002</v>
      </c>
      <c r="K569" s="478">
        <f t="shared" si="37"/>
        <v>1.4525000000000148</v>
      </c>
      <c r="L569" s="353">
        <f t="shared" si="38"/>
        <v>1.1056347409084967E-2</v>
      </c>
      <c r="M569" s="456">
        <v>4.5999999999999996</v>
      </c>
      <c r="N569" s="456">
        <v>6.65</v>
      </c>
    </row>
    <row r="570" spans="1:14" ht="15.75" customHeight="1" x14ac:dyDescent="0.2">
      <c r="A570" s="11" t="s">
        <v>7107</v>
      </c>
      <c r="B570" s="11" t="s">
        <v>7108</v>
      </c>
      <c r="C570" s="590"/>
      <c r="D570" s="597">
        <v>142.13499999999999</v>
      </c>
      <c r="E570" s="20">
        <v>36</v>
      </c>
      <c r="F570" s="20">
        <v>48</v>
      </c>
      <c r="G570" s="351">
        <v>132.91249999999999</v>
      </c>
      <c r="H570" s="319">
        <v>125.79</v>
      </c>
      <c r="I570" s="321">
        <v>132.82500000000002</v>
      </c>
      <c r="J570" s="456">
        <v>132.91249999999999</v>
      </c>
      <c r="K570" s="478">
        <f t="shared" si="37"/>
        <v>8.7499999999977263E-2</v>
      </c>
      <c r="L570" s="353">
        <f t="shared" si="38"/>
        <v>6.5876152832657444E-4</v>
      </c>
      <c r="M570" s="456">
        <v>4.5999999999999996</v>
      </c>
      <c r="N570" s="456">
        <v>6.65</v>
      </c>
    </row>
    <row r="571" spans="1:14" ht="15.75" customHeight="1" x14ac:dyDescent="0.2">
      <c r="A571" s="11" t="s">
        <v>7109</v>
      </c>
      <c r="B571" s="11" t="s">
        <v>7110</v>
      </c>
      <c r="C571" s="590"/>
      <c r="D571" s="597">
        <v>143.535</v>
      </c>
      <c r="E571" s="20">
        <v>37.5</v>
      </c>
      <c r="F571" s="20">
        <v>49.5</v>
      </c>
      <c r="G571" s="350">
        <v>134.3125</v>
      </c>
      <c r="H571" s="319">
        <v>128.08000000000001</v>
      </c>
      <c r="I571" s="321">
        <v>132.86000000000001</v>
      </c>
      <c r="J571" s="456">
        <v>134.3125</v>
      </c>
      <c r="K571" s="478">
        <f t="shared" si="37"/>
        <v>1.4524999999999864</v>
      </c>
      <c r="L571" s="353">
        <f t="shared" si="38"/>
        <v>1.0932560590094733E-2</v>
      </c>
      <c r="M571" s="456">
        <v>4.5999999999999996</v>
      </c>
      <c r="N571" s="456">
        <v>6.65</v>
      </c>
    </row>
    <row r="572" spans="1:14" ht="15.75" customHeight="1" x14ac:dyDescent="0.2">
      <c r="A572" s="11" t="s">
        <v>7111</v>
      </c>
      <c r="B572" s="11" t="s">
        <v>7112</v>
      </c>
      <c r="C572" s="590"/>
      <c r="D572" s="597">
        <v>143.48249999999999</v>
      </c>
      <c r="E572" s="20">
        <v>38</v>
      </c>
      <c r="F572" s="20">
        <v>48</v>
      </c>
      <c r="G572" s="350">
        <v>134.3125</v>
      </c>
      <c r="H572" s="319">
        <v>135.56</v>
      </c>
      <c r="I572" s="321">
        <v>132.86000000000001</v>
      </c>
      <c r="J572" s="456">
        <v>134.3125</v>
      </c>
      <c r="K572" s="478">
        <f t="shared" si="37"/>
        <v>1.4524999999999864</v>
      </c>
      <c r="L572" s="353">
        <f t="shared" si="38"/>
        <v>1.0932560590094733E-2</v>
      </c>
      <c r="M572" s="456">
        <v>4.5999999999999996</v>
      </c>
      <c r="N572" s="456">
        <v>6.65</v>
      </c>
    </row>
    <row r="573" spans="1:14" ht="15.75" customHeight="1" x14ac:dyDescent="0.2">
      <c r="A573" s="11" t="s">
        <v>7113</v>
      </c>
      <c r="B573" s="11" t="s">
        <v>7114</v>
      </c>
      <c r="C573" s="590"/>
      <c r="D573" s="597">
        <v>145.0575</v>
      </c>
      <c r="E573" s="20">
        <v>40</v>
      </c>
      <c r="F573" s="20">
        <v>54</v>
      </c>
      <c r="G573" s="351">
        <v>135.88750000000002</v>
      </c>
      <c r="H573" s="319">
        <v>131.9</v>
      </c>
      <c r="I573" s="321">
        <v>134.4</v>
      </c>
      <c r="J573" s="456">
        <v>135.88750000000002</v>
      </c>
      <c r="K573" s="478">
        <f t="shared" si="37"/>
        <v>1.4875000000000114</v>
      </c>
      <c r="L573" s="353">
        <f t="shared" si="38"/>
        <v>1.1067708333333417E-2</v>
      </c>
      <c r="M573" s="456">
        <v>6.65</v>
      </c>
      <c r="N573" s="456">
        <v>6.65</v>
      </c>
    </row>
    <row r="574" spans="1:14" ht="15.75" customHeight="1" x14ac:dyDescent="0.2">
      <c r="A574" s="11" t="s">
        <v>7115</v>
      </c>
      <c r="B574" s="11" t="s">
        <v>7116</v>
      </c>
      <c r="C574" s="590"/>
      <c r="D574" s="597">
        <v>146.21250000000001</v>
      </c>
      <c r="E574" s="20">
        <v>48</v>
      </c>
      <c r="F574" s="20">
        <v>48</v>
      </c>
      <c r="G574" s="351">
        <v>137.11249999999998</v>
      </c>
      <c r="H574" s="319">
        <v>134.54</v>
      </c>
      <c r="I574" s="321">
        <v>135.60749999999999</v>
      </c>
      <c r="J574" s="456">
        <v>137.11249999999998</v>
      </c>
      <c r="K574" s="478">
        <f t="shared" si="37"/>
        <v>1.5049999999999955</v>
      </c>
      <c r="L574" s="353">
        <f t="shared" si="38"/>
        <v>1.1098206220157407E-2</v>
      </c>
      <c r="M574" s="456">
        <v>6.65</v>
      </c>
      <c r="N574" s="456">
        <v>6.65</v>
      </c>
    </row>
    <row r="575" spans="1:14" ht="15.75" customHeight="1" x14ac:dyDescent="0.2">
      <c r="A575" s="11" t="s">
        <v>7117</v>
      </c>
      <c r="B575" s="11" t="s">
        <v>7118</v>
      </c>
      <c r="C575" s="590"/>
      <c r="D575" s="597">
        <v>182.89</v>
      </c>
      <c r="E575" s="20">
        <v>48</v>
      </c>
      <c r="F575" s="20">
        <v>60</v>
      </c>
      <c r="G575" s="351">
        <v>153.91249999999999</v>
      </c>
      <c r="H575" s="319">
        <v>158.47999999999999</v>
      </c>
      <c r="I575" s="321">
        <v>152.4425</v>
      </c>
      <c r="J575" s="456">
        <v>153.91249999999999</v>
      </c>
      <c r="K575" s="478">
        <f t="shared" si="37"/>
        <v>1.4699999999999989</v>
      </c>
      <c r="L575" s="353">
        <f t="shared" si="38"/>
        <v>9.6429801400527999E-3</v>
      </c>
      <c r="M575" s="456">
        <v>6.65</v>
      </c>
      <c r="N575" s="456">
        <v>6.65</v>
      </c>
    </row>
    <row r="576" spans="1:14" ht="15.75" customHeight="1" x14ac:dyDescent="0.2">
      <c r="A576" s="11" t="s">
        <v>7119</v>
      </c>
      <c r="B576" s="11" t="s">
        <v>7120</v>
      </c>
      <c r="C576" s="590"/>
      <c r="D576" s="597">
        <v>186.04250000000002</v>
      </c>
      <c r="E576" s="20">
        <v>48</v>
      </c>
      <c r="F576" s="20">
        <v>72</v>
      </c>
      <c r="G576" s="351">
        <v>174.65</v>
      </c>
      <c r="H576" s="319">
        <v>164.88</v>
      </c>
      <c r="I576" s="321">
        <v>172.83</v>
      </c>
      <c r="J576" s="456">
        <v>174.65</v>
      </c>
      <c r="K576" s="478">
        <f t="shared" si="37"/>
        <v>1.8199999999999932</v>
      </c>
      <c r="L576" s="353">
        <f t="shared" si="38"/>
        <v>1.0530579181854962E-2</v>
      </c>
      <c r="M576" s="456">
        <v>6.65</v>
      </c>
      <c r="N576" s="456">
        <v>6.65</v>
      </c>
    </row>
    <row r="577" spans="1:14" ht="15.75" customHeight="1" x14ac:dyDescent="0.2">
      <c r="A577" s="11" t="s">
        <v>7121</v>
      </c>
      <c r="B577" s="11" t="s">
        <v>7122</v>
      </c>
      <c r="C577" s="590"/>
      <c r="D577" s="597">
        <v>178.11500000000001</v>
      </c>
      <c r="E577" s="20">
        <v>48</v>
      </c>
      <c r="F577" s="20">
        <v>72</v>
      </c>
      <c r="G577" s="351">
        <v>177.1875</v>
      </c>
      <c r="H577" s="319">
        <v>164.29</v>
      </c>
      <c r="I577" s="321">
        <v>175.4375</v>
      </c>
      <c r="J577" s="456">
        <v>177.1875</v>
      </c>
      <c r="K577" s="478">
        <f t="shared" si="37"/>
        <v>1.75</v>
      </c>
      <c r="L577" s="353">
        <f t="shared" si="38"/>
        <v>9.9750623441396506E-3</v>
      </c>
      <c r="M577" s="456">
        <v>6.65</v>
      </c>
      <c r="N577" s="456">
        <v>6.65</v>
      </c>
    </row>
    <row r="578" spans="1:14" ht="15.75" customHeight="1" x14ac:dyDescent="0.2">
      <c r="A578" s="11" t="s">
        <v>7123</v>
      </c>
      <c r="B578" s="11" t="s">
        <v>7124</v>
      </c>
      <c r="C578" s="590"/>
      <c r="D578" s="597">
        <v>291.8125</v>
      </c>
      <c r="E578" s="20">
        <v>60</v>
      </c>
      <c r="F578" s="20">
        <v>72</v>
      </c>
      <c r="G578" s="351">
        <v>270.98750000000001</v>
      </c>
      <c r="H578" s="319">
        <v>250.82</v>
      </c>
      <c r="I578" s="321">
        <v>266.245</v>
      </c>
      <c r="J578" s="456">
        <v>270.98750000000001</v>
      </c>
      <c r="K578" s="478">
        <f t="shared" si="37"/>
        <v>4.7425000000000068</v>
      </c>
      <c r="L578" s="353">
        <f t="shared" si="38"/>
        <v>1.7812541080583697E-2</v>
      </c>
      <c r="M578" s="456">
        <v>6.65</v>
      </c>
      <c r="N578" s="456">
        <v>6.65</v>
      </c>
    </row>
    <row r="579" spans="1:14" ht="15.75" customHeight="1" x14ac:dyDescent="0.2">
      <c r="A579" s="11"/>
      <c r="B579" s="11"/>
      <c r="C579" s="590"/>
      <c r="D579" s="481"/>
      <c r="E579" s="20"/>
      <c r="F579" s="20"/>
      <c r="G579" s="351"/>
      <c r="H579" s="319"/>
      <c r="I579" s="321"/>
      <c r="J579" s="456"/>
      <c r="K579" s="478"/>
      <c r="L579" s="353"/>
    </row>
    <row r="580" spans="1:14" ht="15.75" customHeight="1" x14ac:dyDescent="0.2">
      <c r="A580" s="452" t="s">
        <v>7125</v>
      </c>
      <c r="C580" s="590"/>
      <c r="D580" s="530"/>
      <c r="G580" s="328"/>
      <c r="H580" s="320"/>
      <c r="I580" s="323"/>
      <c r="J580" s="456"/>
      <c r="K580" s="22"/>
    </row>
    <row r="581" spans="1:14" ht="15.75" customHeight="1" x14ac:dyDescent="0.2">
      <c r="A581" s="126" t="s">
        <v>7126</v>
      </c>
      <c r="B581" s="126" t="s">
        <v>7127</v>
      </c>
      <c r="C581" s="703"/>
      <c r="D581" s="704">
        <v>130</v>
      </c>
      <c r="G581" s="328"/>
      <c r="H581" s="320"/>
      <c r="I581" s="323"/>
      <c r="J581" s="456"/>
      <c r="K581" s="22"/>
    </row>
    <row r="582" spans="1:14" ht="15.75" customHeight="1" x14ac:dyDescent="0.2">
      <c r="A582" s="126" t="s">
        <v>7128</v>
      </c>
      <c r="B582" s="126" t="s">
        <v>7129</v>
      </c>
      <c r="C582" s="703"/>
      <c r="D582" s="704">
        <v>140</v>
      </c>
      <c r="G582" s="328"/>
      <c r="H582" s="320"/>
      <c r="I582" s="323"/>
      <c r="J582" s="456"/>
      <c r="K582" s="22"/>
    </row>
    <row r="583" spans="1:14" ht="15.75" customHeight="1" x14ac:dyDescent="0.2">
      <c r="A583" s="126" t="s">
        <v>7130</v>
      </c>
      <c r="B583" s="126" t="s">
        <v>7131</v>
      </c>
      <c r="C583" s="703"/>
      <c r="D583" s="704">
        <v>150</v>
      </c>
      <c r="G583" s="328"/>
      <c r="H583" s="320"/>
      <c r="I583" s="323"/>
      <c r="J583" s="456"/>
      <c r="K583" s="22"/>
    </row>
    <row r="584" spans="1:14" ht="15.75" customHeight="1" x14ac:dyDescent="0.2">
      <c r="A584" s="90" t="s">
        <v>7132</v>
      </c>
      <c r="B584" s="90" t="s">
        <v>7133</v>
      </c>
      <c r="C584" s="590"/>
      <c r="D584" s="596">
        <v>151.91750000000002</v>
      </c>
      <c r="E584" s="20">
        <v>20</v>
      </c>
      <c r="F584" s="20">
        <v>30</v>
      </c>
      <c r="G584" s="350">
        <v>141.92499999999998</v>
      </c>
      <c r="H584" s="382"/>
      <c r="I584" s="383"/>
      <c r="J584" s="456">
        <v>141.92499999999998</v>
      </c>
      <c r="K584" s="39"/>
      <c r="L584" s="39"/>
    </row>
    <row r="585" spans="1:14" ht="15.75" customHeight="1" x14ac:dyDescent="0.2">
      <c r="A585" s="90" t="s">
        <v>7134</v>
      </c>
      <c r="B585" s="90" t="s">
        <v>7135</v>
      </c>
      <c r="C585" s="590"/>
      <c r="D585" s="596">
        <v>155.505</v>
      </c>
      <c r="E585" s="20">
        <v>22</v>
      </c>
      <c r="F585" s="20">
        <v>30</v>
      </c>
      <c r="G585" s="350">
        <v>145.16249999999999</v>
      </c>
      <c r="H585" s="382"/>
      <c r="I585" s="383"/>
      <c r="J585" s="456">
        <v>145.16249999999999</v>
      </c>
      <c r="K585" s="39"/>
      <c r="L585" s="39"/>
    </row>
    <row r="586" spans="1:14" ht="15.75" customHeight="1" x14ac:dyDescent="0.2">
      <c r="A586" s="90" t="s">
        <v>7136</v>
      </c>
      <c r="B586" s="90" t="s">
        <v>7137</v>
      </c>
      <c r="C586" s="590"/>
      <c r="D586" s="596">
        <v>162.995</v>
      </c>
      <c r="E586" s="20">
        <v>24</v>
      </c>
      <c r="F586" s="20">
        <v>36</v>
      </c>
      <c r="G586" s="350">
        <v>152.51250000000002</v>
      </c>
      <c r="H586" s="382"/>
      <c r="I586" s="383"/>
      <c r="J586" s="456">
        <v>152.51250000000002</v>
      </c>
      <c r="K586" s="39"/>
      <c r="L586" s="39"/>
    </row>
    <row r="587" spans="1:14" ht="15.75" customHeight="1" x14ac:dyDescent="0.2">
      <c r="A587" s="90" t="s">
        <v>7138</v>
      </c>
      <c r="B587" s="90" t="s">
        <v>7139</v>
      </c>
      <c r="C587" s="590"/>
      <c r="D587" s="596">
        <v>175.4375</v>
      </c>
      <c r="E587" s="20">
        <v>32</v>
      </c>
      <c r="F587" s="20">
        <v>32</v>
      </c>
      <c r="G587" s="350">
        <v>164.41249999999999</v>
      </c>
      <c r="H587" s="382"/>
      <c r="I587" s="383"/>
      <c r="J587" s="456">
        <v>164.41249999999999</v>
      </c>
      <c r="K587" s="39"/>
      <c r="L587" s="39"/>
    </row>
    <row r="588" spans="1:14" ht="15.75" customHeight="1" x14ac:dyDescent="0.2">
      <c r="A588" s="90" t="s">
        <v>7140</v>
      </c>
      <c r="B588" s="90" t="s">
        <v>7141</v>
      </c>
      <c r="C588" s="590"/>
      <c r="D588" s="596">
        <v>222.51250000000002</v>
      </c>
      <c r="E588" s="20">
        <v>36</v>
      </c>
      <c r="F588" s="20">
        <v>45</v>
      </c>
      <c r="G588" s="350">
        <v>330.57499999999999</v>
      </c>
      <c r="H588" s="382"/>
      <c r="I588" s="383"/>
      <c r="J588" s="456">
        <v>330.57499999999999</v>
      </c>
      <c r="K588" s="39"/>
      <c r="L588" s="39"/>
    </row>
    <row r="589" spans="1:14" ht="15.75" customHeight="1" x14ac:dyDescent="0.2">
      <c r="A589" s="90" t="s">
        <v>7142</v>
      </c>
      <c r="B589" s="90" t="s">
        <v>7143</v>
      </c>
      <c r="C589" s="590"/>
      <c r="D589" s="596">
        <v>249.02500000000003</v>
      </c>
      <c r="E589" s="20">
        <v>40</v>
      </c>
      <c r="F589" s="20">
        <v>56</v>
      </c>
      <c r="G589" s="350">
        <v>233.53749999999997</v>
      </c>
      <c r="H589" s="382"/>
      <c r="I589" s="383"/>
      <c r="J589" s="456">
        <v>233.53749999999997</v>
      </c>
      <c r="K589" s="39"/>
      <c r="L589" s="39"/>
    </row>
    <row r="590" spans="1:14" ht="15.75" customHeight="1" x14ac:dyDescent="0.2">
      <c r="A590" s="90" t="s">
        <v>7144</v>
      </c>
      <c r="B590" s="90" t="s">
        <v>7145</v>
      </c>
      <c r="C590" s="590"/>
      <c r="D590" s="596">
        <v>356.28250000000003</v>
      </c>
      <c r="E590" s="20">
        <v>44</v>
      </c>
      <c r="F590" s="20">
        <v>60</v>
      </c>
      <c r="G590" s="350">
        <v>332.32499999999999</v>
      </c>
      <c r="H590" s="382"/>
      <c r="I590" s="383"/>
      <c r="J590" s="456">
        <v>332.32499999999999</v>
      </c>
      <c r="K590" s="39"/>
      <c r="L590" s="39"/>
    </row>
    <row r="591" spans="1:14" ht="15.75" customHeight="1" x14ac:dyDescent="0.2">
      <c r="A591" s="90"/>
      <c r="B591" s="90"/>
      <c r="C591" s="590"/>
      <c r="D591" s="481"/>
      <c r="E591" s="20"/>
      <c r="F591" s="20"/>
      <c r="G591" s="351"/>
      <c r="H591" s="382"/>
      <c r="I591" s="383"/>
      <c r="J591" s="456"/>
      <c r="K591" s="39"/>
      <c r="L591" s="39"/>
    </row>
    <row r="592" spans="1:14" ht="15.75" customHeight="1" x14ac:dyDescent="0.2">
      <c r="A592" s="90" t="s">
        <v>7146</v>
      </c>
      <c r="B592" s="90" t="s">
        <v>7147</v>
      </c>
      <c r="C592" s="590"/>
      <c r="D592" s="599">
        <v>340</v>
      </c>
      <c r="E592" s="463" t="s">
        <v>6073</v>
      </c>
      <c r="F592" s="20"/>
      <c r="G592" s="492">
        <v>340</v>
      </c>
      <c r="H592" s="382"/>
      <c r="I592" s="383"/>
      <c r="J592" s="456"/>
      <c r="K592" s="39"/>
      <c r="L592" s="39"/>
    </row>
    <row r="595" spans="1:10" ht="15.75" customHeight="1" x14ac:dyDescent="0.2">
      <c r="A595" s="281" t="s">
        <v>7148</v>
      </c>
      <c r="B595" s="281" t="s">
        <v>7149</v>
      </c>
      <c r="C595" s="590"/>
      <c r="D595" s="596">
        <v>163.31</v>
      </c>
      <c r="E595" s="20" t="s">
        <v>7150</v>
      </c>
      <c r="F595" s="20" t="s">
        <v>7151</v>
      </c>
      <c r="G595" s="350">
        <v>153.91249999999999</v>
      </c>
      <c r="H595" s="382"/>
      <c r="I595" s="383"/>
      <c r="J595" s="456">
        <v>153.91249999999999</v>
      </c>
    </row>
    <row r="596" spans="1:10" ht="15.75" customHeight="1" x14ac:dyDescent="0.2">
      <c r="A596" s="281" t="s">
        <v>7152</v>
      </c>
      <c r="B596" s="281" t="s">
        <v>7153</v>
      </c>
      <c r="C596" s="590"/>
      <c r="D596" s="596">
        <v>179.87</v>
      </c>
      <c r="E596" s="20" t="s">
        <v>7151</v>
      </c>
      <c r="F596" s="20" t="s">
        <v>7151</v>
      </c>
      <c r="G596" s="350">
        <v>168.35</v>
      </c>
      <c r="H596" s="320"/>
      <c r="I596" s="323"/>
      <c r="J596" s="456">
        <v>168.35</v>
      </c>
    </row>
    <row r="597" spans="1:10" ht="15.75" customHeight="1" x14ac:dyDescent="0.2">
      <c r="A597" s="281" t="s">
        <v>7154</v>
      </c>
      <c r="B597" s="281" t="s">
        <v>7155</v>
      </c>
      <c r="C597" s="590"/>
      <c r="D597" s="596">
        <v>256.32</v>
      </c>
      <c r="E597" s="20">
        <v>40</v>
      </c>
      <c r="F597" s="20">
        <v>56</v>
      </c>
      <c r="G597" s="350">
        <v>241.23749999999998</v>
      </c>
      <c r="H597" s="320"/>
      <c r="J597" s="456">
        <v>241.23749999999998</v>
      </c>
    </row>
    <row r="598" spans="1:10" ht="15.75" customHeight="1" x14ac:dyDescent="0.2">
      <c r="A598" s="281" t="s">
        <v>7156</v>
      </c>
      <c r="B598" s="281" t="s">
        <v>7157</v>
      </c>
      <c r="C598" s="590"/>
      <c r="D598" s="596">
        <v>248.61</v>
      </c>
      <c r="E598" s="20">
        <v>48</v>
      </c>
      <c r="F598" s="20">
        <v>48</v>
      </c>
      <c r="G598" s="350">
        <v>238.26250000000002</v>
      </c>
      <c r="H598" s="320"/>
      <c r="J598" s="456">
        <v>238.26250000000002</v>
      </c>
    </row>
    <row r="599" spans="1:10" ht="15.75" customHeight="1" x14ac:dyDescent="0.2">
      <c r="A599" s="281" t="s">
        <v>7158</v>
      </c>
      <c r="B599" s="281" t="s">
        <v>7159</v>
      </c>
      <c r="C599" s="590"/>
      <c r="D599" s="596">
        <v>479.41</v>
      </c>
      <c r="E599" s="20">
        <v>48</v>
      </c>
      <c r="F599" s="20">
        <v>80</v>
      </c>
      <c r="G599" s="350">
        <v>463.75</v>
      </c>
      <c r="H599" s="320"/>
      <c r="J599" s="456">
        <v>463.75</v>
      </c>
    </row>
    <row r="600" spans="1:10" ht="15.75" customHeight="1" x14ac:dyDescent="0.2">
      <c r="A600" s="281" t="s">
        <v>7160</v>
      </c>
      <c r="B600" s="281" t="s">
        <v>7161</v>
      </c>
      <c r="C600" s="590"/>
      <c r="D600" s="596">
        <v>897.94</v>
      </c>
      <c r="E600" s="20">
        <v>56</v>
      </c>
      <c r="F600" s="20">
        <v>96</v>
      </c>
      <c r="G600" s="350">
        <v>782.25</v>
      </c>
      <c r="H600" s="320"/>
      <c r="J600" s="456">
        <v>782.25</v>
      </c>
    </row>
    <row r="601" spans="1:10" ht="15.75" customHeight="1" x14ac:dyDescent="0.2">
      <c r="A601" s="281"/>
      <c r="B601" s="281"/>
      <c r="C601" s="590"/>
      <c r="D601" s="530"/>
      <c r="E601" s="20"/>
      <c r="F601" s="20"/>
      <c r="G601" s="350"/>
      <c r="H601" s="320"/>
      <c r="J601" s="456"/>
    </row>
    <row r="602" spans="1:10" ht="15.75" customHeight="1" x14ac:dyDescent="0.2">
      <c r="A602" s="281" t="s">
        <v>7162</v>
      </c>
      <c r="B602" s="29" t="s">
        <v>7163</v>
      </c>
      <c r="C602" s="590"/>
      <c r="D602" s="596">
        <v>260.51</v>
      </c>
      <c r="E602" s="20"/>
      <c r="F602" s="20"/>
      <c r="G602" s="350">
        <v>260.51</v>
      </c>
      <c r="H602" s="320"/>
      <c r="J602" s="456"/>
    </row>
    <row r="603" spans="1:10" ht="15.75" customHeight="1" x14ac:dyDescent="0.2">
      <c r="A603" s="281"/>
      <c r="B603" s="29"/>
      <c r="C603" s="590"/>
      <c r="D603" s="530"/>
      <c r="E603" s="20"/>
      <c r="F603" s="20"/>
      <c r="G603" s="530"/>
      <c r="H603" s="320"/>
      <c r="J603" s="456"/>
    </row>
    <row r="604" spans="1:10" s="41" customFormat="1" ht="15.75" customHeight="1" x14ac:dyDescent="0.2">
      <c r="A604" s="202" t="s">
        <v>7164</v>
      </c>
      <c r="B604" s="202" t="s">
        <v>7165</v>
      </c>
      <c r="C604" s="590"/>
      <c r="D604" s="601">
        <v>395.94</v>
      </c>
      <c r="E604" s="110"/>
      <c r="F604" s="110"/>
      <c r="G604" s="595">
        <v>369.25</v>
      </c>
      <c r="H604" s="531"/>
      <c r="I604" s="532"/>
      <c r="J604" s="500"/>
    </row>
    <row r="605" spans="1:10" s="44" customFormat="1" ht="15.75" customHeight="1" x14ac:dyDescent="0.2">
      <c r="A605" s="126" t="s">
        <v>7166</v>
      </c>
      <c r="B605" s="126" t="s">
        <v>7167</v>
      </c>
      <c r="C605" s="629"/>
      <c r="D605" s="630">
        <v>300</v>
      </c>
      <c r="E605" s="119"/>
      <c r="F605" s="119"/>
      <c r="G605" s="631"/>
      <c r="H605" s="632"/>
      <c r="I605" s="633"/>
      <c r="J605" s="490"/>
    </row>
    <row r="606" spans="1:10" s="41" customFormat="1" ht="15.75" customHeight="1" x14ac:dyDescent="0.2">
      <c r="A606" s="202" t="s">
        <v>7168</v>
      </c>
      <c r="B606" s="202" t="s">
        <v>7169</v>
      </c>
      <c r="C606" s="590"/>
      <c r="D606" s="601">
        <v>502.74</v>
      </c>
      <c r="E606" s="110"/>
      <c r="F606" s="110"/>
      <c r="G606" s="595">
        <v>474.25</v>
      </c>
      <c r="H606" s="531"/>
      <c r="I606" s="532"/>
      <c r="J606" s="500"/>
    </row>
    <row r="607" spans="1:10" s="41" customFormat="1" ht="15.75" customHeight="1" x14ac:dyDescent="0.2">
      <c r="A607" s="202" t="s">
        <v>7170</v>
      </c>
      <c r="B607" s="202" t="s">
        <v>7171</v>
      </c>
      <c r="C607" s="590"/>
      <c r="D607" s="601">
        <v>616</v>
      </c>
      <c r="E607" s="110"/>
      <c r="F607" s="110"/>
      <c r="G607" s="595">
        <v>595</v>
      </c>
      <c r="H607" s="531"/>
      <c r="I607" s="532"/>
      <c r="J607" s="500"/>
    </row>
    <row r="608" spans="1:10" s="41" customFormat="1" ht="15.75" customHeight="1" x14ac:dyDescent="0.2">
      <c r="A608" s="202" t="s">
        <v>7172</v>
      </c>
      <c r="B608" s="202" t="s">
        <v>7173</v>
      </c>
      <c r="C608" s="590"/>
      <c r="D608" s="601">
        <v>621.41</v>
      </c>
      <c r="E608" s="110"/>
      <c r="F608" s="110"/>
      <c r="G608" s="595">
        <v>616</v>
      </c>
      <c r="H608" s="531"/>
      <c r="I608" s="532"/>
      <c r="J608" s="500"/>
    </row>
    <row r="609" spans="1:12" s="44" customFormat="1" ht="15.75" customHeight="1" x14ac:dyDescent="0.2">
      <c r="A609" s="126" t="s">
        <v>7174</v>
      </c>
      <c r="B609" s="126" t="s">
        <v>7175</v>
      </c>
      <c r="C609" s="629"/>
      <c r="D609" s="630">
        <v>630</v>
      </c>
      <c r="E609" s="119"/>
      <c r="F609" s="119"/>
      <c r="G609" s="631"/>
      <c r="H609" s="632"/>
      <c r="I609" s="633"/>
      <c r="J609" s="490"/>
    </row>
    <row r="610" spans="1:12" ht="15.75" customHeight="1" x14ac:dyDescent="0.2">
      <c r="C610" s="590"/>
      <c r="D610" s="596"/>
      <c r="G610" s="328"/>
      <c r="H610" s="320"/>
    </row>
    <row r="611" spans="1:12" ht="15.75" customHeight="1" x14ac:dyDescent="0.2">
      <c r="A611" s="603" t="s">
        <v>7176</v>
      </c>
      <c r="B611" s="29"/>
      <c r="C611" s="590"/>
      <c r="D611" s="596"/>
      <c r="E611" s="20"/>
      <c r="F611" s="20"/>
      <c r="G611" s="328"/>
      <c r="H611" s="319"/>
      <c r="I611" s="321"/>
      <c r="J611" s="456"/>
      <c r="K611" s="22"/>
      <c r="L611" s="191"/>
    </row>
    <row r="612" spans="1:12" ht="15.75" customHeight="1" x14ac:dyDescent="0.2">
      <c r="A612" s="90" t="s">
        <v>7177</v>
      </c>
      <c r="B612" s="11" t="s">
        <v>7178</v>
      </c>
      <c r="C612" s="590"/>
      <c r="D612" s="596">
        <v>130</v>
      </c>
      <c r="E612" s="20">
        <v>20</v>
      </c>
      <c r="F612" s="20">
        <v>30</v>
      </c>
      <c r="G612" s="328">
        <v>130</v>
      </c>
      <c r="H612" s="319"/>
      <c r="I612" s="321">
        <v>130</v>
      </c>
      <c r="J612" s="456"/>
      <c r="K612" s="478">
        <f t="shared" ref="K612:K618" si="39">I612-H612</f>
        <v>130</v>
      </c>
      <c r="L612" s="353" t="str">
        <f t="shared" ref="L612:L618" si="40">IF(H612="","NA",K612/H612)</f>
        <v>NA</v>
      </c>
    </row>
    <row r="613" spans="1:12" ht="15.75" customHeight="1" x14ac:dyDescent="0.2">
      <c r="A613" s="90" t="s">
        <v>7179</v>
      </c>
      <c r="B613" s="11" t="s">
        <v>7180</v>
      </c>
      <c r="C613" s="590"/>
      <c r="D613" s="600">
        <v>136.85</v>
      </c>
      <c r="E613" s="20">
        <v>22</v>
      </c>
      <c r="F613" s="20">
        <v>30</v>
      </c>
      <c r="G613" s="604">
        <v>136.85</v>
      </c>
      <c r="H613" s="319">
        <v>121.64</v>
      </c>
      <c r="I613" s="321">
        <v>136.85</v>
      </c>
      <c r="J613" s="456"/>
      <c r="K613" s="478">
        <f t="shared" si="39"/>
        <v>15.209999999999994</v>
      </c>
      <c r="L613" s="353">
        <f t="shared" si="40"/>
        <v>0.12504110489970399</v>
      </c>
    </row>
    <row r="614" spans="1:12" ht="15.75" customHeight="1" x14ac:dyDescent="0.2">
      <c r="A614" s="90" t="s">
        <v>7181</v>
      </c>
      <c r="B614" s="90" t="s">
        <v>7182</v>
      </c>
      <c r="C614" s="590"/>
      <c r="D614" s="600">
        <v>143.3425</v>
      </c>
      <c r="E614" s="20">
        <v>24</v>
      </c>
      <c r="F614" s="20">
        <v>36</v>
      </c>
      <c r="G614" s="604">
        <v>143.3425</v>
      </c>
      <c r="H614" s="319">
        <v>134.04</v>
      </c>
      <c r="I614" s="321">
        <v>143.3425</v>
      </c>
      <c r="J614" s="456"/>
      <c r="K614" s="478">
        <f t="shared" si="39"/>
        <v>9.3025000000000091</v>
      </c>
      <c r="L614" s="353">
        <f t="shared" si="40"/>
        <v>6.9400925096986046E-2</v>
      </c>
    </row>
    <row r="615" spans="1:12" ht="15.75" customHeight="1" x14ac:dyDescent="0.2">
      <c r="A615" s="90" t="s">
        <v>7183</v>
      </c>
      <c r="B615" s="90" t="s">
        <v>7184</v>
      </c>
      <c r="C615" s="590"/>
      <c r="D615" s="600">
        <v>153.82500000000002</v>
      </c>
      <c r="E615" s="20">
        <v>32</v>
      </c>
      <c r="F615" s="20">
        <v>32</v>
      </c>
      <c r="G615" s="604">
        <v>153.82500000000002</v>
      </c>
      <c r="H615" s="319">
        <v>143.83000000000001</v>
      </c>
      <c r="I615" s="321">
        <v>153.82500000000002</v>
      </c>
      <c r="J615" s="456"/>
      <c r="K615" s="478">
        <f t="shared" si="39"/>
        <v>9.9950000000000045</v>
      </c>
      <c r="L615" s="353">
        <f t="shared" si="40"/>
        <v>6.9491761106862296E-2</v>
      </c>
    </row>
    <row r="616" spans="1:12" ht="15.75" customHeight="1" x14ac:dyDescent="0.2">
      <c r="A616" s="90" t="s">
        <v>7185</v>
      </c>
      <c r="B616" s="11" t="s">
        <v>7186</v>
      </c>
      <c r="C616" s="590"/>
      <c r="D616" s="600">
        <v>237.42249999999999</v>
      </c>
      <c r="E616" s="20">
        <v>36</v>
      </c>
      <c r="F616" s="20">
        <v>45</v>
      </c>
      <c r="G616" s="604">
        <v>237.42249999999999</v>
      </c>
      <c r="H616" s="319">
        <v>217.51</v>
      </c>
      <c r="I616" s="321">
        <v>237.42249999999999</v>
      </c>
      <c r="J616" s="456"/>
      <c r="K616" s="478">
        <f t="shared" si="39"/>
        <v>19.912499999999994</v>
      </c>
      <c r="L616" s="353">
        <f t="shared" si="40"/>
        <v>9.154751505677898E-2</v>
      </c>
    </row>
    <row r="617" spans="1:12" ht="15.75" customHeight="1" x14ac:dyDescent="0.2">
      <c r="A617" s="90" t="s">
        <v>7187</v>
      </c>
      <c r="B617" s="90" t="s">
        <v>7188</v>
      </c>
      <c r="C617" s="590"/>
      <c r="D617" s="600">
        <v>266.36750000000001</v>
      </c>
      <c r="E617" s="20">
        <v>40</v>
      </c>
      <c r="F617" s="20">
        <v>56</v>
      </c>
      <c r="G617" s="604">
        <v>266.36750000000001</v>
      </c>
      <c r="H617" s="319">
        <v>252.74</v>
      </c>
      <c r="I617" s="321">
        <v>266.36750000000001</v>
      </c>
      <c r="J617" s="456"/>
      <c r="K617" s="478">
        <f t="shared" si="39"/>
        <v>13.627499999999998</v>
      </c>
      <c r="L617" s="353">
        <f t="shared" si="40"/>
        <v>5.3919047242225203E-2</v>
      </c>
    </row>
    <row r="618" spans="1:12" ht="15.75" customHeight="1" x14ac:dyDescent="0.2">
      <c r="A618" s="90" t="s">
        <v>7189</v>
      </c>
      <c r="B618" s="11" t="s">
        <v>7190</v>
      </c>
      <c r="C618" s="590"/>
      <c r="D618" s="600">
        <v>335.14249999999998</v>
      </c>
      <c r="E618" s="20">
        <v>44</v>
      </c>
      <c r="F618" s="20">
        <v>60</v>
      </c>
      <c r="G618" s="604">
        <v>335.14249999999998</v>
      </c>
      <c r="H618" s="319">
        <v>296.07</v>
      </c>
      <c r="I618" s="321">
        <v>335.14249999999998</v>
      </c>
      <c r="J618" s="456"/>
      <c r="K618" s="478">
        <f t="shared" si="39"/>
        <v>39.072499999999991</v>
      </c>
      <c r="L618" s="353">
        <f t="shared" si="40"/>
        <v>0.13197047995406488</v>
      </c>
    </row>
    <row r="619" spans="1:12" ht="15.75" customHeight="1" x14ac:dyDescent="0.2">
      <c r="A619" s="90"/>
      <c r="B619" s="11"/>
      <c r="C619" s="590"/>
      <c r="D619" s="596"/>
      <c r="E619" s="20"/>
      <c r="F619" s="20"/>
      <c r="G619" s="328"/>
      <c r="H619" s="319"/>
      <c r="I619" s="321"/>
      <c r="J619" s="456"/>
      <c r="K619" s="22"/>
      <c r="L619" s="191"/>
    </row>
    <row r="620" spans="1:12" ht="15.75" customHeight="1" x14ac:dyDescent="0.2">
      <c r="A620" s="90" t="s">
        <v>7191</v>
      </c>
      <c r="B620" s="11" t="s">
        <v>7192</v>
      </c>
      <c r="C620" s="590"/>
      <c r="D620" s="597"/>
      <c r="E620" s="20">
        <v>20</v>
      </c>
      <c r="F620" s="20">
        <v>30</v>
      </c>
      <c r="G620" s="329"/>
      <c r="H620" s="319"/>
      <c r="I620" s="321"/>
      <c r="J620" s="456"/>
      <c r="K620" s="478">
        <f t="shared" ref="K620" si="41">I620-H620</f>
        <v>0</v>
      </c>
      <c r="L620" s="353" t="str">
        <f>IF(H620="","NA",K620/H620)</f>
        <v>NA</v>
      </c>
    </row>
    <row r="621" spans="1:12" ht="15.75" customHeight="1" x14ac:dyDescent="0.2">
      <c r="A621" s="90"/>
      <c r="B621" s="11"/>
      <c r="C621" s="590"/>
      <c r="D621" s="596"/>
      <c r="E621" s="20"/>
      <c r="F621" s="20"/>
      <c r="G621" s="328"/>
      <c r="H621" s="319"/>
      <c r="I621" s="321"/>
      <c r="J621" s="456"/>
      <c r="K621" s="22"/>
      <c r="L621" s="191"/>
    </row>
    <row r="622" spans="1:12" ht="15.75" customHeight="1" x14ac:dyDescent="0.2">
      <c r="A622" s="603" t="s">
        <v>7193</v>
      </c>
      <c r="B622" s="605"/>
      <c r="C622" s="590"/>
      <c r="D622" s="597"/>
      <c r="E622" s="20"/>
      <c r="F622" s="20" t="s">
        <v>6156</v>
      </c>
      <c r="G622" s="329"/>
      <c r="H622" s="319"/>
      <c r="I622" s="321"/>
      <c r="J622" s="456"/>
      <c r="K622" s="22"/>
      <c r="L622" s="191"/>
    </row>
    <row r="623" spans="1:12" ht="15.75" customHeight="1" x14ac:dyDescent="0.2">
      <c r="A623" s="90" t="s">
        <v>7194</v>
      </c>
      <c r="B623" s="11" t="s">
        <v>7195</v>
      </c>
      <c r="C623" s="590"/>
      <c r="D623" s="597">
        <v>151.91999999999999</v>
      </c>
      <c r="E623" s="20"/>
      <c r="F623" s="20"/>
      <c r="G623" s="329"/>
      <c r="H623" s="319"/>
      <c r="I623" s="321"/>
      <c r="J623" s="456"/>
      <c r="K623" s="22"/>
      <c r="L623" s="191"/>
    </row>
    <row r="624" spans="1:12" ht="15.75" customHeight="1" x14ac:dyDescent="0.2">
      <c r="A624" s="11" t="s">
        <v>7196</v>
      </c>
      <c r="B624" s="11" t="s">
        <v>7197</v>
      </c>
      <c r="C624" s="590"/>
      <c r="D624" s="597">
        <v>148.26</v>
      </c>
      <c r="E624" s="20" t="s">
        <v>7150</v>
      </c>
      <c r="F624" s="20" t="s">
        <v>7151</v>
      </c>
      <c r="G624" s="351">
        <v>148.26</v>
      </c>
      <c r="H624" s="319">
        <v>154.39999999999998</v>
      </c>
      <c r="I624" s="321">
        <v>148.26</v>
      </c>
      <c r="J624" s="456"/>
      <c r="K624" s="478">
        <f t="shared" ref="K624:K634" si="42">I624-H624</f>
        <v>-6.1399999999999864</v>
      </c>
      <c r="L624" s="353">
        <f t="shared" ref="L624:L629" si="43">IF(H624="","NA",K624/H624)</f>
        <v>-3.9766839378238258E-2</v>
      </c>
    </row>
    <row r="625" spans="1:12" ht="15.75" customHeight="1" x14ac:dyDescent="0.2">
      <c r="A625" s="11" t="s">
        <v>7198</v>
      </c>
      <c r="B625" s="11" t="s">
        <v>7199</v>
      </c>
      <c r="C625" s="590"/>
      <c r="D625" s="597">
        <v>161.4025</v>
      </c>
      <c r="E625" s="20" t="s">
        <v>7151</v>
      </c>
      <c r="F625" s="20" t="s">
        <v>7151</v>
      </c>
      <c r="G625" s="351">
        <v>161.4025</v>
      </c>
      <c r="H625" s="319">
        <v>179.84</v>
      </c>
      <c r="I625" s="321">
        <v>161.4025</v>
      </c>
      <c r="J625" s="456"/>
      <c r="K625" s="478">
        <f t="shared" si="42"/>
        <v>-18.4375</v>
      </c>
      <c r="L625" s="353">
        <f t="shared" si="43"/>
        <v>-0.10252168594306049</v>
      </c>
    </row>
    <row r="626" spans="1:12" ht="15.75" customHeight="1" x14ac:dyDescent="0.2">
      <c r="A626" s="11" t="s">
        <v>7200</v>
      </c>
      <c r="B626" s="11" t="s">
        <v>7201</v>
      </c>
      <c r="C626" s="590"/>
      <c r="D626" s="597">
        <v>300.17750000000001</v>
      </c>
      <c r="E626" s="20">
        <v>40</v>
      </c>
      <c r="F626" s="20">
        <v>56</v>
      </c>
      <c r="G626" s="351">
        <v>300.17750000000001</v>
      </c>
      <c r="H626" s="319">
        <v>297.82</v>
      </c>
      <c r="I626" s="321">
        <v>300.17750000000001</v>
      </c>
      <c r="J626" s="456"/>
      <c r="K626" s="478">
        <f t="shared" si="42"/>
        <v>2.3575000000000159</v>
      </c>
      <c r="L626" s="353">
        <f t="shared" si="43"/>
        <v>7.9158552145591841E-3</v>
      </c>
    </row>
    <row r="627" spans="1:12" ht="15.75" customHeight="1" x14ac:dyDescent="0.2">
      <c r="A627" s="11" t="s">
        <v>7202</v>
      </c>
      <c r="B627" s="11" t="s">
        <v>7203</v>
      </c>
      <c r="C627" s="590"/>
      <c r="D627" s="597">
        <v>266.42</v>
      </c>
      <c r="E627" s="20">
        <v>48</v>
      </c>
      <c r="F627" s="20">
        <v>48</v>
      </c>
      <c r="G627" s="351">
        <v>266.42</v>
      </c>
      <c r="H627" s="319">
        <v>250</v>
      </c>
      <c r="I627" s="321">
        <v>266.42</v>
      </c>
      <c r="J627" s="456"/>
      <c r="K627" s="478">
        <f t="shared" si="42"/>
        <v>16.420000000000016</v>
      </c>
      <c r="L627" s="353">
        <f t="shared" si="43"/>
        <v>6.5680000000000058E-2</v>
      </c>
    </row>
    <row r="628" spans="1:12" ht="15.75" customHeight="1" x14ac:dyDescent="0.2">
      <c r="A628" s="11" t="s">
        <v>7204</v>
      </c>
      <c r="B628" s="11" t="s">
        <v>7205</v>
      </c>
      <c r="C628" s="590"/>
      <c r="D628" s="597">
        <v>545.87750000000005</v>
      </c>
      <c r="E628" s="20">
        <v>48</v>
      </c>
      <c r="F628" s="20">
        <v>80</v>
      </c>
      <c r="G628" s="351">
        <v>545.87750000000005</v>
      </c>
      <c r="H628" s="319">
        <v>672.54</v>
      </c>
      <c r="I628" s="321">
        <v>545.87750000000005</v>
      </c>
      <c r="J628" s="456"/>
      <c r="K628" s="478">
        <f t="shared" si="42"/>
        <v>-126.66249999999991</v>
      </c>
      <c r="L628" s="353">
        <f t="shared" si="43"/>
        <v>-0.18833452285365915</v>
      </c>
    </row>
    <row r="629" spans="1:12" ht="15.75" customHeight="1" x14ac:dyDescent="0.2">
      <c r="A629" s="11" t="s">
        <v>7206</v>
      </c>
      <c r="B629" s="11" t="s">
        <v>7207</v>
      </c>
      <c r="C629" s="590"/>
      <c r="D629" s="596">
        <v>758.44999999999993</v>
      </c>
      <c r="E629" s="606">
        <v>56</v>
      </c>
      <c r="F629" s="606">
        <v>96</v>
      </c>
      <c r="G629" s="350">
        <v>758.44999999999993</v>
      </c>
      <c r="H629" s="319">
        <v>998.77</v>
      </c>
      <c r="I629" s="321">
        <v>758.44999999999993</v>
      </c>
      <c r="J629" s="456"/>
      <c r="K629" s="478">
        <f t="shared" si="42"/>
        <v>-240.32000000000005</v>
      </c>
      <c r="L629" s="353">
        <f t="shared" si="43"/>
        <v>-0.24061595762788235</v>
      </c>
    </row>
    <row r="630" spans="1:12" ht="15.75" customHeight="1" x14ac:dyDescent="0.2">
      <c r="A630" s="11"/>
      <c r="B630" s="11"/>
      <c r="C630" s="590"/>
      <c r="D630" s="596"/>
      <c r="E630" s="135"/>
      <c r="F630" s="135"/>
      <c r="G630" s="350"/>
      <c r="H630" s="319"/>
      <c r="I630" s="321"/>
      <c r="J630" s="456"/>
      <c r="K630" s="478"/>
      <c r="L630" s="353"/>
    </row>
    <row r="631" spans="1:12" ht="15.75" customHeight="1" x14ac:dyDescent="0.2">
      <c r="A631" s="452" t="s">
        <v>7208</v>
      </c>
      <c r="B631" s="11"/>
      <c r="C631" s="590"/>
      <c r="D631" s="596"/>
      <c r="E631" s="135"/>
      <c r="F631" s="135"/>
      <c r="G631" s="350"/>
      <c r="H631" s="319"/>
      <c r="I631" s="321"/>
      <c r="J631" s="456"/>
      <c r="K631" s="478"/>
      <c r="L631" s="353"/>
    </row>
    <row r="632" spans="1:12" s="48" customFormat="1" ht="15.75" customHeight="1" x14ac:dyDescent="0.2">
      <c r="A632" s="11" t="s">
        <v>7209</v>
      </c>
      <c r="B632" s="11" t="s">
        <v>7210</v>
      </c>
      <c r="C632" s="590"/>
      <c r="D632" s="596">
        <v>340</v>
      </c>
      <c r="E632" s="135"/>
      <c r="F632" s="135"/>
      <c r="G632" s="350">
        <v>340</v>
      </c>
      <c r="H632" s="319"/>
      <c r="I632" s="321"/>
      <c r="J632" s="456"/>
      <c r="K632" s="478" t="s">
        <v>7211</v>
      </c>
      <c r="L632" s="353"/>
    </row>
    <row r="633" spans="1:12" ht="15.75" customHeight="1" x14ac:dyDescent="0.2">
      <c r="A633" s="11"/>
      <c r="B633" s="11"/>
      <c r="C633" s="590"/>
      <c r="D633" s="596"/>
      <c r="E633" s="135"/>
      <c r="F633" s="135"/>
      <c r="G633" s="328"/>
      <c r="H633" s="319"/>
      <c r="I633" s="321"/>
      <c r="J633" s="456"/>
      <c r="K633" s="478"/>
      <c r="L633" s="353"/>
    </row>
    <row r="634" spans="1:12" ht="15.75" customHeight="1" x14ac:dyDescent="0.2">
      <c r="A634" s="11" t="s">
        <v>7212</v>
      </c>
      <c r="B634" s="11" t="s">
        <v>7213</v>
      </c>
      <c r="C634" s="590"/>
      <c r="D634" s="596">
        <v>260.51</v>
      </c>
      <c r="E634" s="20">
        <v>48</v>
      </c>
      <c r="F634" s="20">
        <v>48</v>
      </c>
      <c r="G634" s="350">
        <v>260.51</v>
      </c>
      <c r="H634" s="319"/>
      <c r="I634" s="321">
        <v>260.51</v>
      </c>
      <c r="J634" s="456"/>
      <c r="K634" s="478">
        <f t="shared" si="42"/>
        <v>260.51</v>
      </c>
      <c r="L634" s="353" t="str">
        <f>IF(H634="","NA",K634/H634)</f>
        <v>NA</v>
      </c>
    </row>
  </sheetData>
  <autoFilter ref="A1:O1" xr:uid="{00000000-0001-0000-0200-000000000000}"/>
  <sortState xmlns:xlrd2="http://schemas.microsoft.com/office/spreadsheetml/2017/richdata2" ref="A426:E511">
    <sortCondition ref="A426:A511"/>
  </sortState>
  <phoneticPr fontId="18" type="noConversion"/>
  <printOptions headings="1" gridLines="1"/>
  <pageMargins left="0.45" right="0.45" top="0.5" bottom="0.5" header="0" footer="0"/>
  <pageSetup scale="77" fitToHeight="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95"/>
  <sheetViews>
    <sheetView zoomScale="120" zoomScaleNormal="120" workbookViewId="0">
      <pane ySplit="1" topLeftCell="A40" activePane="bottomLeft" state="frozen"/>
      <selection pane="bottomLeft" activeCell="A51" sqref="A51:C51"/>
    </sheetView>
  </sheetViews>
  <sheetFormatPr baseColWidth="10" defaultColWidth="11.28515625" defaultRowHeight="15" customHeight="1" x14ac:dyDescent="0.2"/>
  <cols>
    <col min="1" max="1" width="12.42578125" style="11" bestFit="1" customWidth="1"/>
    <col min="2" max="2" width="37.7109375" style="11" customWidth="1"/>
    <col min="3" max="3" width="10.42578125" style="11" bestFit="1" customWidth="1"/>
    <col min="4" max="4" width="9.140625" style="20" customWidth="1"/>
    <col min="5" max="5" width="6.5703125" style="20" customWidth="1"/>
    <col min="6" max="6" width="7" style="20" customWidth="1"/>
    <col min="7" max="7" width="9" style="11" customWidth="1"/>
    <col min="8" max="10" width="8.5703125" style="11" customWidth="1"/>
    <col min="11" max="11" width="9.28515625" style="11" customWidth="1"/>
    <col min="12" max="12" width="7.140625" style="11" customWidth="1"/>
    <col min="13" max="13" width="10.5703125" style="333" customWidth="1"/>
    <col min="14" max="18" width="10.5703125" style="11" customWidth="1"/>
    <col min="19" max="16384" width="11.28515625" style="11"/>
  </cols>
  <sheetData>
    <row r="1" spans="1:14" ht="32" x14ac:dyDescent="0.2">
      <c r="A1" s="190" t="s">
        <v>6048</v>
      </c>
      <c r="B1" s="190" t="s">
        <v>4</v>
      </c>
      <c r="C1" s="609" t="s">
        <v>7214</v>
      </c>
      <c r="D1" s="187" t="s">
        <v>7215</v>
      </c>
      <c r="E1" s="187" t="s">
        <v>6049</v>
      </c>
      <c r="F1" s="187" t="s">
        <v>6050</v>
      </c>
      <c r="G1" s="318">
        <v>44197</v>
      </c>
      <c r="H1" s="318">
        <v>44433</v>
      </c>
      <c r="I1" s="318">
        <v>44579</v>
      </c>
      <c r="J1" s="318">
        <v>44666</v>
      </c>
      <c r="K1" s="18" t="s">
        <v>6051</v>
      </c>
      <c r="L1" s="188" t="s">
        <v>6052</v>
      </c>
      <c r="M1" s="188" t="s">
        <v>6053</v>
      </c>
      <c r="N1" s="188" t="s">
        <v>6054</v>
      </c>
    </row>
    <row r="2" spans="1:14" x14ac:dyDescent="0.2">
      <c r="A2" s="354" t="s">
        <v>7216</v>
      </c>
      <c r="B2" s="354"/>
      <c r="C2" s="355"/>
      <c r="D2" s="356"/>
      <c r="E2" s="356"/>
      <c r="F2" s="356"/>
      <c r="G2" s="355"/>
      <c r="H2" s="355"/>
      <c r="I2" s="538"/>
      <c r="J2" s="355"/>
      <c r="K2" s="357"/>
      <c r="L2" s="356"/>
      <c r="M2" s="356" t="s">
        <v>7217</v>
      </c>
      <c r="N2" s="356" t="s">
        <v>7217</v>
      </c>
    </row>
    <row r="3" spans="1:14" x14ac:dyDescent="0.2">
      <c r="A3" s="6"/>
      <c r="C3" s="352"/>
      <c r="G3" s="193"/>
      <c r="H3" s="335"/>
      <c r="I3" s="539"/>
      <c r="J3" s="334"/>
      <c r="K3" s="336"/>
      <c r="L3" s="327"/>
      <c r="N3" s="333"/>
    </row>
    <row r="4" spans="1:14" x14ac:dyDescent="0.2">
      <c r="A4" s="43" t="s">
        <v>7218</v>
      </c>
      <c r="B4" s="40" t="s">
        <v>7219</v>
      </c>
      <c r="C4" s="626">
        <v>55</v>
      </c>
      <c r="G4" s="193"/>
      <c r="H4" s="335"/>
      <c r="I4" s="539"/>
      <c r="J4" s="334"/>
      <c r="K4" s="336"/>
      <c r="L4" s="327"/>
      <c r="N4" s="333"/>
    </row>
    <row r="5" spans="1:14" x14ac:dyDescent="0.2">
      <c r="A5" s="6" t="s">
        <v>7220</v>
      </c>
      <c r="B5" s="11" t="s">
        <v>7221</v>
      </c>
      <c r="C5" s="352">
        <v>55.300000000000004</v>
      </c>
      <c r="D5" s="20" t="s">
        <v>99</v>
      </c>
      <c r="E5" s="20">
        <v>9</v>
      </c>
      <c r="F5" s="20">
        <v>12</v>
      </c>
      <c r="G5" s="193">
        <v>41.980000000000004</v>
      </c>
      <c r="H5" s="335">
        <v>43.739999999999995</v>
      </c>
      <c r="I5" s="539">
        <v>51.1</v>
      </c>
      <c r="J5" s="334">
        <v>51.1</v>
      </c>
      <c r="K5" s="336">
        <f>J5-I5</f>
        <v>0</v>
      </c>
      <c r="L5" s="327">
        <f>K5/I5</f>
        <v>0</v>
      </c>
      <c r="M5" s="333">
        <v>4.1500000000000004</v>
      </c>
      <c r="N5" s="333">
        <v>4.1500000000000004</v>
      </c>
    </row>
    <row r="6" spans="1:14" s="25" customFormat="1" x14ac:dyDescent="0.2">
      <c r="A6" s="669" t="s">
        <v>7222</v>
      </c>
      <c r="B6" s="25" t="s">
        <v>7223</v>
      </c>
      <c r="C6" s="475">
        <v>58.73</v>
      </c>
      <c r="D6" s="110"/>
      <c r="E6" s="110"/>
      <c r="F6" s="110"/>
      <c r="G6" s="193"/>
      <c r="H6" s="335"/>
      <c r="I6" s="670"/>
      <c r="J6" s="671"/>
      <c r="K6" s="336"/>
      <c r="L6" s="327"/>
      <c r="M6" s="672"/>
      <c r="N6" s="672"/>
    </row>
    <row r="7" spans="1:14" s="40" customFormat="1" x14ac:dyDescent="0.2">
      <c r="A7" s="43" t="s">
        <v>7224</v>
      </c>
      <c r="B7" s="40" t="s">
        <v>7225</v>
      </c>
      <c r="C7" s="626">
        <v>56</v>
      </c>
      <c r="D7" s="119"/>
      <c r="E7" s="119"/>
      <c r="F7" s="119"/>
      <c r="G7" s="194"/>
      <c r="H7" s="337"/>
      <c r="I7" s="540"/>
      <c r="J7" s="338"/>
      <c r="K7" s="461"/>
      <c r="L7" s="347"/>
      <c r="M7" s="462"/>
      <c r="N7" s="462"/>
    </row>
    <row r="8" spans="1:14" x14ac:dyDescent="0.2">
      <c r="A8" s="6" t="s">
        <v>7226</v>
      </c>
      <c r="B8" s="11" t="s">
        <v>7227</v>
      </c>
      <c r="C8" s="352">
        <v>56.175000000000004</v>
      </c>
      <c r="D8" s="20" t="s">
        <v>2166</v>
      </c>
      <c r="E8" s="20">
        <v>11</v>
      </c>
      <c r="F8" s="20">
        <v>14</v>
      </c>
      <c r="G8" s="193"/>
      <c r="H8" s="335"/>
      <c r="I8" s="539">
        <v>51.905000000000001</v>
      </c>
      <c r="J8" s="334">
        <v>51.905000000000001</v>
      </c>
      <c r="K8" s="336">
        <f>J8-I8</f>
        <v>0</v>
      </c>
      <c r="L8" s="327">
        <f>K8/I8</f>
        <v>0</v>
      </c>
      <c r="M8" s="333">
        <v>4.1500000000000004</v>
      </c>
      <c r="N8" s="333">
        <v>4.1500000000000004</v>
      </c>
    </row>
    <row r="9" spans="1:14" x14ac:dyDescent="0.2">
      <c r="A9" s="43" t="s">
        <v>7228</v>
      </c>
      <c r="B9" s="40" t="s">
        <v>7229</v>
      </c>
      <c r="C9" s="626">
        <v>56</v>
      </c>
      <c r="G9" s="193"/>
      <c r="H9" s="335"/>
      <c r="I9" s="539"/>
      <c r="J9" s="334"/>
      <c r="K9" s="336"/>
      <c r="L9" s="327"/>
      <c r="N9" s="333"/>
    </row>
    <row r="10" spans="1:14" x14ac:dyDescent="0.2">
      <c r="A10" s="43" t="s">
        <v>7230</v>
      </c>
      <c r="B10" s="40" t="s">
        <v>7231</v>
      </c>
      <c r="C10" s="626">
        <v>58.77</v>
      </c>
      <c r="G10" s="193"/>
      <c r="H10" s="335"/>
      <c r="I10" s="539"/>
      <c r="J10" s="334"/>
      <c r="K10" s="336"/>
      <c r="L10" s="327"/>
      <c r="N10" s="333"/>
    </row>
    <row r="11" spans="1:14" x14ac:dyDescent="0.2">
      <c r="A11" s="6" t="s">
        <v>7232</v>
      </c>
      <c r="B11" s="11" t="s">
        <v>7233</v>
      </c>
      <c r="C11" s="352">
        <v>55.475000000000001</v>
      </c>
      <c r="D11" s="20" t="s">
        <v>460</v>
      </c>
      <c r="E11" s="20">
        <v>12</v>
      </c>
      <c r="F11" s="20">
        <v>14</v>
      </c>
      <c r="G11" s="193">
        <v>46.18</v>
      </c>
      <c r="H11" s="335">
        <v>45.809999999999995</v>
      </c>
      <c r="I11" s="539">
        <v>51.292499999999997</v>
      </c>
      <c r="J11" s="334">
        <v>51.292499999999997</v>
      </c>
      <c r="K11" s="336">
        <f>J11-I11</f>
        <v>0</v>
      </c>
      <c r="L11" s="327">
        <f>K11/I11</f>
        <v>0</v>
      </c>
      <c r="M11" s="333">
        <v>4.1500000000000004</v>
      </c>
      <c r="N11" s="333">
        <v>4.1500000000000004</v>
      </c>
    </row>
    <row r="12" spans="1:14" s="25" customFormat="1" x14ac:dyDescent="0.2">
      <c r="A12" s="669" t="s">
        <v>7234</v>
      </c>
      <c r="B12" s="25" t="s">
        <v>7235</v>
      </c>
      <c r="C12" s="884">
        <v>59.47</v>
      </c>
      <c r="D12" s="110"/>
      <c r="E12" s="110"/>
      <c r="F12" s="110"/>
      <c r="G12" s="193"/>
      <c r="H12" s="335"/>
      <c r="I12" s="670"/>
      <c r="J12" s="671"/>
      <c r="K12" s="336"/>
      <c r="L12" s="327"/>
      <c r="M12" s="672"/>
      <c r="N12" s="672"/>
    </row>
    <row r="13" spans="1:14" x14ac:dyDescent="0.2">
      <c r="A13" s="6" t="s">
        <v>7236</v>
      </c>
      <c r="B13" s="11" t="s">
        <v>7237</v>
      </c>
      <c r="C13" s="352">
        <v>58.152499999999996</v>
      </c>
      <c r="D13" s="20" t="s">
        <v>2039</v>
      </c>
      <c r="E13" s="20">
        <v>12</v>
      </c>
      <c r="F13" s="20">
        <v>35</v>
      </c>
      <c r="G13" s="193">
        <v>46.18</v>
      </c>
      <c r="H13" s="335">
        <v>51.919999999999995</v>
      </c>
      <c r="I13" s="539">
        <v>53.847499999999997</v>
      </c>
      <c r="J13" s="334">
        <v>53.847499999999997</v>
      </c>
      <c r="K13" s="336">
        <f t="shared" ref="K13:K55" si="0">J13-I13</f>
        <v>0</v>
      </c>
      <c r="L13" s="327">
        <f t="shared" ref="L13:L55" si="1">K13/I13</f>
        <v>0</v>
      </c>
      <c r="M13" s="333">
        <v>4.1500000000000004</v>
      </c>
      <c r="N13" s="333">
        <v>4.5999999999999996</v>
      </c>
    </row>
    <row r="14" spans="1:14" x14ac:dyDescent="0.2">
      <c r="A14" s="6" t="s">
        <v>7238</v>
      </c>
      <c r="B14" s="11" t="s">
        <v>7239</v>
      </c>
      <c r="C14" s="352">
        <v>57.050000000000004</v>
      </c>
      <c r="D14" s="20" t="s">
        <v>3967</v>
      </c>
      <c r="E14" s="20">
        <v>15</v>
      </c>
      <c r="F14" s="20">
        <v>20</v>
      </c>
      <c r="G14" s="193">
        <v>46.18</v>
      </c>
      <c r="H14" s="335">
        <v>48.73</v>
      </c>
      <c r="I14" s="539">
        <v>52.78</v>
      </c>
      <c r="J14" s="334">
        <v>52.78</v>
      </c>
      <c r="K14" s="336">
        <f t="shared" si="0"/>
        <v>0</v>
      </c>
      <c r="L14" s="327">
        <f t="shared" si="1"/>
        <v>0</v>
      </c>
      <c r="M14" s="333">
        <v>4.1500000000000004</v>
      </c>
      <c r="N14" s="333">
        <v>4.5999999999999996</v>
      </c>
    </row>
    <row r="15" spans="1:14" x14ac:dyDescent="0.2">
      <c r="A15" s="43" t="s">
        <v>7240</v>
      </c>
      <c r="B15" s="40" t="s">
        <v>7241</v>
      </c>
      <c r="C15" s="626">
        <v>58</v>
      </c>
      <c r="G15" s="193"/>
      <c r="H15" s="335"/>
      <c r="I15" s="539"/>
      <c r="J15" s="334"/>
      <c r="K15" s="336"/>
      <c r="L15" s="327"/>
      <c r="N15" s="333"/>
    </row>
    <row r="16" spans="1:14" x14ac:dyDescent="0.2">
      <c r="A16" s="6" t="s">
        <v>7242</v>
      </c>
      <c r="B16" s="11" t="s">
        <v>7243</v>
      </c>
      <c r="C16" s="352">
        <v>56.350000000000009</v>
      </c>
      <c r="D16" s="20" t="s">
        <v>1884</v>
      </c>
      <c r="E16" s="20">
        <v>16</v>
      </c>
      <c r="F16" s="20">
        <v>16</v>
      </c>
      <c r="G16" s="193">
        <v>46.18</v>
      </c>
      <c r="H16" s="335">
        <v>48.15</v>
      </c>
      <c r="I16" s="539">
        <v>52.080000000000005</v>
      </c>
      <c r="J16" s="334">
        <v>52.080000000000005</v>
      </c>
      <c r="K16" s="336">
        <f t="shared" si="0"/>
        <v>0</v>
      </c>
      <c r="L16" s="327">
        <f t="shared" si="1"/>
        <v>0</v>
      </c>
      <c r="M16" s="333">
        <v>4.1500000000000004</v>
      </c>
      <c r="N16" s="333">
        <v>4.1500000000000004</v>
      </c>
    </row>
    <row r="17" spans="1:14" x14ac:dyDescent="0.2">
      <c r="A17" s="43" t="s">
        <v>7244</v>
      </c>
      <c r="B17" s="40" t="s">
        <v>7245</v>
      </c>
      <c r="C17" s="626">
        <v>57</v>
      </c>
      <c r="G17" s="193"/>
      <c r="H17" s="335"/>
      <c r="I17" s="539"/>
      <c r="J17" s="334"/>
      <c r="K17" s="336"/>
      <c r="L17" s="327"/>
      <c r="N17" s="333"/>
    </row>
    <row r="18" spans="1:14" x14ac:dyDescent="0.2">
      <c r="A18" s="6" t="s">
        <v>7246</v>
      </c>
      <c r="B18" s="11" t="s">
        <v>7247</v>
      </c>
      <c r="C18" s="352">
        <v>61.15</v>
      </c>
      <c r="D18" s="20" t="s">
        <v>474</v>
      </c>
      <c r="E18" s="20">
        <v>16</v>
      </c>
      <c r="F18" s="20">
        <v>20</v>
      </c>
      <c r="G18" s="193">
        <v>46.18</v>
      </c>
      <c r="H18" s="335">
        <v>48.96</v>
      </c>
      <c r="I18" s="539">
        <v>51.73</v>
      </c>
      <c r="J18" s="334">
        <v>52.762499999999996</v>
      </c>
      <c r="K18" s="336">
        <f t="shared" si="0"/>
        <v>1.0324999999999989</v>
      </c>
      <c r="L18" s="327">
        <f t="shared" si="1"/>
        <v>1.9959404600811886E-2</v>
      </c>
      <c r="M18" s="333">
        <v>4.1500000000000004</v>
      </c>
      <c r="N18" s="333">
        <v>4.5999999999999996</v>
      </c>
    </row>
    <row r="19" spans="1:14" x14ac:dyDescent="0.2">
      <c r="A19" s="43" t="s">
        <v>7248</v>
      </c>
      <c r="B19" s="40" t="s">
        <v>7249</v>
      </c>
      <c r="C19" s="626">
        <v>65</v>
      </c>
      <c r="G19" s="193"/>
      <c r="H19" s="335"/>
      <c r="I19" s="539"/>
      <c r="J19" s="334"/>
      <c r="K19" s="336"/>
      <c r="L19" s="327"/>
      <c r="N19" s="333"/>
    </row>
    <row r="20" spans="1:14" x14ac:dyDescent="0.2">
      <c r="A20" s="6" t="s">
        <v>7250</v>
      </c>
      <c r="B20" s="11" t="s">
        <v>7251</v>
      </c>
      <c r="C20" s="352">
        <v>74.55</v>
      </c>
      <c r="D20" s="20" t="s">
        <v>7252</v>
      </c>
      <c r="E20" s="20">
        <v>16</v>
      </c>
      <c r="F20" s="20">
        <v>48</v>
      </c>
      <c r="G20" s="193">
        <v>68</v>
      </c>
      <c r="H20" s="335">
        <v>61.51</v>
      </c>
      <c r="I20" s="539">
        <v>69.02</v>
      </c>
      <c r="J20" s="334">
        <v>69.772499999999994</v>
      </c>
      <c r="K20" s="336">
        <f t="shared" si="0"/>
        <v>0.75249999999999773</v>
      </c>
      <c r="L20" s="327">
        <f t="shared" si="1"/>
        <v>1.0902636916835667E-2</v>
      </c>
      <c r="M20" s="333">
        <v>4.1500000000000004</v>
      </c>
      <c r="N20" s="333">
        <v>6.65</v>
      </c>
    </row>
    <row r="21" spans="1:14" x14ac:dyDescent="0.2">
      <c r="A21" s="43" t="s">
        <v>7253</v>
      </c>
      <c r="B21" s="40" t="s">
        <v>7254</v>
      </c>
      <c r="C21" s="626">
        <v>75</v>
      </c>
      <c r="G21" s="193"/>
      <c r="H21" s="335"/>
      <c r="I21" s="539"/>
      <c r="J21" s="334"/>
      <c r="K21" s="336"/>
      <c r="L21" s="327"/>
      <c r="N21" s="333"/>
    </row>
    <row r="22" spans="1:14" s="40" customFormat="1" x14ac:dyDescent="0.2">
      <c r="A22" s="6" t="s">
        <v>7255</v>
      </c>
      <c r="B22" s="11" t="s">
        <v>7256</v>
      </c>
      <c r="C22" s="352">
        <v>57.050000000000004</v>
      </c>
      <c r="D22" s="20" t="s">
        <v>1885</v>
      </c>
      <c r="E22" s="20">
        <v>18</v>
      </c>
      <c r="F22" s="20">
        <v>18</v>
      </c>
      <c r="G22" s="194"/>
      <c r="H22" s="337"/>
      <c r="I22" s="539">
        <v>52.78</v>
      </c>
      <c r="J22" s="334">
        <v>52.78</v>
      </c>
      <c r="K22" s="336">
        <f t="shared" si="0"/>
        <v>0</v>
      </c>
      <c r="L22" s="327">
        <f t="shared" si="1"/>
        <v>0</v>
      </c>
      <c r="M22" s="333">
        <v>4.1500000000000004</v>
      </c>
      <c r="N22" s="333">
        <v>4.1500000000000004</v>
      </c>
    </row>
    <row r="23" spans="1:14" s="40" customFormat="1" x14ac:dyDescent="0.2">
      <c r="A23" s="43" t="s">
        <v>7257</v>
      </c>
      <c r="B23" s="40" t="s">
        <v>7258</v>
      </c>
      <c r="C23" s="626">
        <v>70</v>
      </c>
      <c r="D23" s="20"/>
      <c r="E23" s="20"/>
      <c r="F23" s="20"/>
      <c r="G23" s="194"/>
      <c r="H23" s="337"/>
      <c r="I23" s="539"/>
      <c r="J23" s="334"/>
      <c r="K23" s="336"/>
      <c r="L23" s="327"/>
      <c r="M23" s="333"/>
      <c r="N23" s="333"/>
    </row>
    <row r="24" spans="1:14" x14ac:dyDescent="0.2">
      <c r="A24" s="6" t="s">
        <v>7259</v>
      </c>
      <c r="B24" s="11" t="s">
        <v>7260</v>
      </c>
      <c r="C24" s="352">
        <v>74.287500000000009</v>
      </c>
      <c r="D24" s="20" t="s">
        <v>7261</v>
      </c>
      <c r="E24" s="20">
        <v>18</v>
      </c>
      <c r="F24" s="20">
        <v>38</v>
      </c>
      <c r="G24" s="193">
        <v>53</v>
      </c>
      <c r="H24" s="335">
        <v>58.97</v>
      </c>
      <c r="I24" s="539">
        <v>68.477500000000006</v>
      </c>
      <c r="J24" s="334">
        <v>68.844999999999999</v>
      </c>
      <c r="K24" s="336">
        <f t="shared" si="0"/>
        <v>0.36749999999999261</v>
      </c>
      <c r="L24" s="327">
        <f t="shared" si="1"/>
        <v>5.3667262969587463E-3</v>
      </c>
      <c r="M24" s="333">
        <v>4.1500000000000004</v>
      </c>
      <c r="N24" s="333">
        <v>4.5999999999999996</v>
      </c>
    </row>
    <row r="25" spans="1:14" x14ac:dyDescent="0.2">
      <c r="A25" s="6" t="s">
        <v>7262</v>
      </c>
      <c r="B25" s="11" t="s">
        <v>7263</v>
      </c>
      <c r="C25" s="352">
        <v>58.012499999999996</v>
      </c>
      <c r="D25" s="20" t="s">
        <v>1508</v>
      </c>
      <c r="E25" s="20">
        <v>19</v>
      </c>
      <c r="F25" s="20">
        <v>24</v>
      </c>
      <c r="G25" s="193">
        <v>48.1</v>
      </c>
      <c r="H25" s="335">
        <v>51.669999999999995</v>
      </c>
      <c r="I25" s="539">
        <v>53.69</v>
      </c>
      <c r="J25" s="334">
        <v>53.69</v>
      </c>
      <c r="K25" s="336">
        <f t="shared" si="0"/>
        <v>0</v>
      </c>
      <c r="L25" s="327">
        <f t="shared" si="1"/>
        <v>0</v>
      </c>
      <c r="M25" s="333">
        <v>4.1500000000000004</v>
      </c>
      <c r="N25" s="333">
        <v>6.65</v>
      </c>
    </row>
    <row r="26" spans="1:14" x14ac:dyDescent="0.2">
      <c r="A26" s="6" t="s">
        <v>7264</v>
      </c>
      <c r="B26" s="11" t="s">
        <v>7265</v>
      </c>
      <c r="C26" s="352">
        <v>62.16</v>
      </c>
      <c r="D26" s="20" t="s">
        <v>631</v>
      </c>
      <c r="E26" s="20">
        <v>20</v>
      </c>
      <c r="F26" s="20">
        <v>24</v>
      </c>
      <c r="G26" s="193">
        <v>48.1</v>
      </c>
      <c r="H26" s="335">
        <v>52.489999999999995</v>
      </c>
      <c r="I26" s="539">
        <v>53.69</v>
      </c>
      <c r="J26" s="334">
        <v>53.725000000000001</v>
      </c>
      <c r="K26" s="336">
        <f t="shared" si="0"/>
        <v>3.5000000000003695E-2</v>
      </c>
      <c r="L26" s="327">
        <f t="shared" si="1"/>
        <v>6.518904823990258E-4</v>
      </c>
      <c r="M26" s="333">
        <v>4.5999999999999996</v>
      </c>
      <c r="N26" s="333">
        <v>4.5999999999999996</v>
      </c>
    </row>
    <row r="27" spans="1:14" s="40" customFormat="1" x14ac:dyDescent="0.2">
      <c r="A27" s="6" t="s">
        <v>7266</v>
      </c>
      <c r="B27" s="11" t="s">
        <v>7267</v>
      </c>
      <c r="C27" s="352">
        <v>58.800000000000004</v>
      </c>
      <c r="D27" s="20" t="s">
        <v>4631</v>
      </c>
      <c r="E27" s="20">
        <v>20</v>
      </c>
      <c r="F27" s="20">
        <v>26</v>
      </c>
      <c r="G27" s="193">
        <v>49</v>
      </c>
      <c r="H27" s="335">
        <v>52.949999999999996</v>
      </c>
      <c r="I27" s="539">
        <v>54.407499999999999</v>
      </c>
      <c r="J27" s="334">
        <v>54.46</v>
      </c>
      <c r="K27" s="336">
        <f t="shared" si="0"/>
        <v>5.250000000000199E-2</v>
      </c>
      <c r="L27" s="327">
        <f t="shared" si="1"/>
        <v>9.6494049533615758E-4</v>
      </c>
      <c r="M27" s="333">
        <v>4.5999999999999996</v>
      </c>
      <c r="N27" s="333">
        <v>4.5999999999999996</v>
      </c>
    </row>
    <row r="28" spans="1:14" x14ac:dyDescent="0.2">
      <c r="A28" s="6" t="s">
        <v>7268</v>
      </c>
      <c r="B28" s="6" t="s">
        <v>7269</v>
      </c>
      <c r="C28" s="352">
        <v>62.93</v>
      </c>
      <c r="D28" s="20" t="s">
        <v>4631</v>
      </c>
      <c r="E28" s="20">
        <v>20</v>
      </c>
      <c r="F28" s="20">
        <v>30</v>
      </c>
      <c r="G28" s="344"/>
      <c r="H28" s="345"/>
      <c r="I28" s="539">
        <v>54.41</v>
      </c>
      <c r="J28" s="334">
        <v>54.7575</v>
      </c>
      <c r="K28" s="336">
        <f t="shared" si="0"/>
        <v>0.34750000000000369</v>
      </c>
      <c r="L28" s="327">
        <f t="shared" si="1"/>
        <v>6.386693622495933E-3</v>
      </c>
      <c r="M28" s="333">
        <v>4.5999999999999996</v>
      </c>
      <c r="N28" s="333">
        <v>4.5999999999999996</v>
      </c>
    </row>
    <row r="29" spans="1:14" x14ac:dyDescent="0.2">
      <c r="A29" s="11" t="s">
        <v>7270</v>
      </c>
      <c r="B29" s="11" t="s">
        <v>7271</v>
      </c>
      <c r="C29" s="352">
        <v>73.412500000000009</v>
      </c>
      <c r="D29" s="20" t="s">
        <v>2146</v>
      </c>
      <c r="E29" s="20">
        <v>22</v>
      </c>
      <c r="F29" s="20">
        <v>30</v>
      </c>
      <c r="G29" s="193">
        <v>51</v>
      </c>
      <c r="H29" s="335">
        <v>58.37</v>
      </c>
      <c r="I29" s="539">
        <v>67.637500000000003</v>
      </c>
      <c r="J29" s="334">
        <v>67.97</v>
      </c>
      <c r="K29" s="336">
        <f t="shared" si="0"/>
        <v>0.33249999999999602</v>
      </c>
      <c r="L29" s="327">
        <f t="shared" si="1"/>
        <v>4.9159120310478064E-3</v>
      </c>
      <c r="M29" s="333">
        <v>4.5999999999999996</v>
      </c>
      <c r="N29" s="333">
        <v>4.5999999999999996</v>
      </c>
    </row>
    <row r="30" spans="1:14" x14ac:dyDescent="0.2">
      <c r="A30" s="40" t="s">
        <v>7272</v>
      </c>
      <c r="B30" s="40" t="s">
        <v>7273</v>
      </c>
      <c r="C30" s="626">
        <v>75</v>
      </c>
      <c r="G30" s="193"/>
      <c r="H30" s="335"/>
      <c r="I30" s="539"/>
      <c r="J30" s="334"/>
      <c r="K30" s="336"/>
      <c r="L30" s="327"/>
      <c r="N30" s="333"/>
    </row>
    <row r="31" spans="1:14" s="40" customFormat="1" x14ac:dyDescent="0.2">
      <c r="A31" s="11" t="s">
        <v>7274</v>
      </c>
      <c r="B31" s="11" t="s">
        <v>7275</v>
      </c>
      <c r="C31" s="352">
        <v>75.25</v>
      </c>
      <c r="D31" s="20" t="s">
        <v>7276</v>
      </c>
      <c r="E31" s="20">
        <v>23</v>
      </c>
      <c r="F31" s="20">
        <v>38</v>
      </c>
      <c r="G31" s="193">
        <v>57</v>
      </c>
      <c r="H31" s="335">
        <v>61.75</v>
      </c>
      <c r="I31" s="539">
        <v>69.387500000000003</v>
      </c>
      <c r="J31" s="334">
        <v>69.790000000000006</v>
      </c>
      <c r="K31" s="336">
        <f t="shared" si="0"/>
        <v>0.40250000000000341</v>
      </c>
      <c r="L31" s="327">
        <f t="shared" si="1"/>
        <v>5.8007566204288001E-3</v>
      </c>
      <c r="M31" s="333">
        <v>4.5999999999999996</v>
      </c>
      <c r="N31" s="333">
        <v>4.5999999999999996</v>
      </c>
    </row>
    <row r="32" spans="1:14" ht="15" customHeight="1" x14ac:dyDescent="0.2">
      <c r="A32" s="11" t="s">
        <v>7277</v>
      </c>
      <c r="B32" s="11" t="s">
        <v>7278</v>
      </c>
      <c r="C32" s="352">
        <v>63.47</v>
      </c>
      <c r="D32" s="20" t="s">
        <v>125</v>
      </c>
      <c r="E32" s="20">
        <v>24</v>
      </c>
      <c r="F32" s="20">
        <v>24</v>
      </c>
      <c r="G32" s="193">
        <v>48.1</v>
      </c>
      <c r="H32" s="335">
        <v>54.07</v>
      </c>
      <c r="I32" s="539">
        <v>54.39</v>
      </c>
      <c r="J32" s="334">
        <v>54.442499999999995</v>
      </c>
      <c r="K32" s="336">
        <f t="shared" si="0"/>
        <v>5.2499999999994884E-2</v>
      </c>
      <c r="L32" s="327">
        <f t="shared" si="1"/>
        <v>9.6525096525087116E-4</v>
      </c>
      <c r="M32" s="333">
        <v>4.5999999999999996</v>
      </c>
      <c r="N32" s="333">
        <v>4.5999999999999996</v>
      </c>
    </row>
    <row r="33" spans="1:14" s="40" customFormat="1" ht="15" customHeight="1" x14ac:dyDescent="0.2">
      <c r="A33" s="11" t="s">
        <v>7279</v>
      </c>
      <c r="B33" s="11" t="s">
        <v>7280</v>
      </c>
      <c r="C33" s="352">
        <v>73.5</v>
      </c>
      <c r="D33" s="20" t="s">
        <v>7281</v>
      </c>
      <c r="E33" s="20">
        <v>24</v>
      </c>
      <c r="F33" s="20">
        <v>28</v>
      </c>
      <c r="G33" s="194"/>
      <c r="H33" s="337"/>
      <c r="I33" s="539">
        <v>68.372500000000002</v>
      </c>
      <c r="J33" s="334">
        <v>68.740000000000009</v>
      </c>
      <c r="K33" s="336">
        <f t="shared" si="0"/>
        <v>0.36750000000000682</v>
      </c>
      <c r="L33" s="327">
        <f t="shared" si="1"/>
        <v>5.3749680061429203E-3</v>
      </c>
      <c r="M33" s="333">
        <v>4.5999999999999996</v>
      </c>
      <c r="N33" s="333">
        <v>4.5999999999999996</v>
      </c>
    </row>
    <row r="34" spans="1:14" s="40" customFormat="1" ht="15" customHeight="1" x14ac:dyDescent="0.2">
      <c r="A34" s="11" t="s">
        <v>7282</v>
      </c>
      <c r="B34" s="11" t="s">
        <v>7283</v>
      </c>
      <c r="C34" s="352">
        <v>74.13</v>
      </c>
      <c r="D34" s="20" t="s">
        <v>7284</v>
      </c>
      <c r="E34" s="20">
        <v>24</v>
      </c>
      <c r="F34" s="20">
        <v>28.5</v>
      </c>
      <c r="G34" s="193">
        <v>53</v>
      </c>
      <c r="H34" s="335">
        <v>59.129999999999995</v>
      </c>
      <c r="I34" s="539">
        <v>68.372500000000002</v>
      </c>
      <c r="J34" s="334">
        <v>68.740000000000009</v>
      </c>
      <c r="K34" s="336">
        <f t="shared" si="0"/>
        <v>0.36750000000000682</v>
      </c>
      <c r="L34" s="327">
        <f t="shared" si="1"/>
        <v>5.3749680061429203E-3</v>
      </c>
      <c r="M34" s="333">
        <v>4.5999999999999996</v>
      </c>
      <c r="N34" s="333">
        <v>4.5999999999999996</v>
      </c>
    </row>
    <row r="35" spans="1:14" x14ac:dyDescent="0.2">
      <c r="A35" s="11" t="s">
        <v>7285</v>
      </c>
      <c r="B35" s="11" t="s">
        <v>7286</v>
      </c>
      <c r="C35" s="352">
        <v>62.93</v>
      </c>
      <c r="D35" s="20" t="s">
        <v>319</v>
      </c>
      <c r="E35" s="20">
        <v>24</v>
      </c>
      <c r="F35" s="20">
        <v>30</v>
      </c>
      <c r="G35" s="193">
        <v>53.09</v>
      </c>
      <c r="H35" s="335">
        <v>59.489999999999995</v>
      </c>
      <c r="I35" s="539">
        <v>68.372500000000002</v>
      </c>
      <c r="J35" s="334">
        <v>68.915000000000006</v>
      </c>
      <c r="K35" s="336">
        <f t="shared" si="0"/>
        <v>0.54250000000000398</v>
      </c>
      <c r="L35" s="327">
        <f t="shared" si="1"/>
        <v>7.9344765804966032E-3</v>
      </c>
      <c r="M35" s="333">
        <v>4.5999999999999996</v>
      </c>
      <c r="N35" s="333">
        <v>4.5999999999999996</v>
      </c>
    </row>
    <row r="36" spans="1:14" s="40" customFormat="1" x14ac:dyDescent="0.2">
      <c r="A36" s="11" t="s">
        <v>7287</v>
      </c>
      <c r="B36" s="11" t="s">
        <v>7288</v>
      </c>
      <c r="C36" s="352">
        <v>79.239999999999995</v>
      </c>
      <c r="D36" s="20" t="s">
        <v>5366</v>
      </c>
      <c r="E36" s="20">
        <v>24</v>
      </c>
      <c r="F36" s="119">
        <v>32</v>
      </c>
      <c r="G36" s="194"/>
      <c r="H36" s="337"/>
      <c r="I36" s="539">
        <v>68.477500000000006</v>
      </c>
      <c r="J36" s="334">
        <v>68.915000000000006</v>
      </c>
      <c r="K36" s="336">
        <f t="shared" si="0"/>
        <v>0.4375</v>
      </c>
      <c r="L36" s="327">
        <f t="shared" si="1"/>
        <v>6.3889598773319697E-3</v>
      </c>
      <c r="M36" s="333">
        <v>4.5999999999999996</v>
      </c>
      <c r="N36" s="333">
        <v>4.5999999999999996</v>
      </c>
    </row>
    <row r="37" spans="1:14" s="40" customFormat="1" x14ac:dyDescent="0.2">
      <c r="A37" s="11" t="s">
        <v>7289</v>
      </c>
      <c r="B37" s="11" t="s">
        <v>7290</v>
      </c>
      <c r="C37" s="352">
        <v>75.162500000000009</v>
      </c>
      <c r="D37" s="20" t="s">
        <v>86</v>
      </c>
      <c r="E37" s="20">
        <v>24</v>
      </c>
      <c r="F37" s="20">
        <v>36</v>
      </c>
      <c r="G37" s="193">
        <v>56.33</v>
      </c>
      <c r="H37" s="335">
        <v>61.559999999999995</v>
      </c>
      <c r="I37" s="539">
        <v>69.334999999999994</v>
      </c>
      <c r="J37" s="334">
        <v>69.737499999999997</v>
      </c>
      <c r="K37" s="336">
        <f t="shared" si="0"/>
        <v>0.40250000000000341</v>
      </c>
      <c r="L37" s="327">
        <f t="shared" si="1"/>
        <v>5.8051489146896005E-3</v>
      </c>
      <c r="M37" s="333">
        <v>4.5999999999999996</v>
      </c>
      <c r="N37" s="333">
        <v>4.5999999999999996</v>
      </c>
    </row>
    <row r="38" spans="1:14" x14ac:dyDescent="0.2">
      <c r="A38" s="11" t="s">
        <v>7291</v>
      </c>
      <c r="B38" s="11" t="s">
        <v>7292</v>
      </c>
      <c r="C38" s="352">
        <v>78.137500000000003</v>
      </c>
      <c r="D38" s="20" t="s">
        <v>7293</v>
      </c>
      <c r="E38" s="20">
        <v>24</v>
      </c>
      <c r="F38" s="20">
        <v>48</v>
      </c>
      <c r="G38" s="193">
        <v>72</v>
      </c>
      <c r="H38" s="335">
        <v>66.28</v>
      </c>
      <c r="I38" s="539">
        <v>72.240000000000009</v>
      </c>
      <c r="J38" s="334">
        <v>72.73</v>
      </c>
      <c r="K38" s="336">
        <f t="shared" si="0"/>
        <v>0.48999999999999488</v>
      </c>
      <c r="L38" s="327">
        <f t="shared" si="1"/>
        <v>6.7829457364340364E-3</v>
      </c>
      <c r="M38" s="333">
        <v>4.5999999999999996</v>
      </c>
      <c r="N38" s="333">
        <v>6.65</v>
      </c>
    </row>
    <row r="39" spans="1:14" x14ac:dyDescent="0.2">
      <c r="A39" s="11" t="s">
        <v>7294</v>
      </c>
      <c r="B39" s="11" t="s">
        <v>7295</v>
      </c>
      <c r="C39" s="352">
        <v>106.75</v>
      </c>
      <c r="D39" s="20" t="s">
        <v>7296</v>
      </c>
      <c r="E39" s="20">
        <v>24</v>
      </c>
      <c r="F39" s="20">
        <v>60</v>
      </c>
      <c r="G39" s="193">
        <v>93.259999999999991</v>
      </c>
      <c r="H39" s="335">
        <v>82.990000000000009</v>
      </c>
      <c r="I39" s="539">
        <v>97.894999999999996</v>
      </c>
      <c r="J39" s="334">
        <v>98.752499999999998</v>
      </c>
      <c r="K39" s="336">
        <f t="shared" si="0"/>
        <v>0.85750000000000171</v>
      </c>
      <c r="L39" s="327">
        <f t="shared" si="1"/>
        <v>8.7593850554165357E-3</v>
      </c>
      <c r="M39" s="333">
        <v>4.5999999999999996</v>
      </c>
      <c r="N39" s="333">
        <v>6.65</v>
      </c>
    </row>
    <row r="40" spans="1:14" s="25" customFormat="1" x14ac:dyDescent="0.2">
      <c r="A40" s="25" t="s">
        <v>7297</v>
      </c>
      <c r="B40" s="25" t="s">
        <v>7298</v>
      </c>
      <c r="C40" s="475">
        <v>79.239999999999995</v>
      </c>
      <c r="D40" s="110"/>
      <c r="E40" s="110"/>
      <c r="F40" s="110"/>
      <c r="G40" s="193"/>
      <c r="H40" s="335"/>
      <c r="I40" s="670"/>
      <c r="J40" s="671"/>
      <c r="K40" s="336"/>
      <c r="L40" s="327"/>
      <c r="M40" s="672"/>
      <c r="N40" s="672"/>
    </row>
    <row r="41" spans="1:14" s="40" customFormat="1" x14ac:dyDescent="0.2">
      <c r="A41" s="40" t="s">
        <v>7299</v>
      </c>
      <c r="B41" s="40" t="s">
        <v>7300</v>
      </c>
      <c r="C41" s="626">
        <v>79</v>
      </c>
      <c r="D41" s="119"/>
      <c r="E41" s="119"/>
      <c r="F41" s="119"/>
      <c r="G41" s="194"/>
      <c r="H41" s="337"/>
      <c r="I41" s="540"/>
      <c r="J41" s="338"/>
      <c r="K41" s="461"/>
      <c r="L41" s="347"/>
      <c r="M41" s="462"/>
      <c r="N41" s="462"/>
    </row>
    <row r="42" spans="1:14" x14ac:dyDescent="0.2">
      <c r="A42" s="40" t="s">
        <v>7301</v>
      </c>
      <c r="B42" s="40" t="s">
        <v>7302</v>
      </c>
      <c r="C42" s="626">
        <v>74</v>
      </c>
      <c r="G42" s="193"/>
      <c r="H42" s="335"/>
      <c r="I42" s="539"/>
      <c r="J42" s="334"/>
      <c r="K42" s="336"/>
      <c r="L42" s="327"/>
      <c r="N42" s="333"/>
    </row>
    <row r="43" spans="1:14" x14ac:dyDescent="0.2">
      <c r="A43" s="11" t="s">
        <v>7303</v>
      </c>
      <c r="B43" s="11" t="s">
        <v>7304</v>
      </c>
      <c r="C43" s="352">
        <v>106.75</v>
      </c>
      <c r="D43" s="20" t="s">
        <v>7305</v>
      </c>
      <c r="E43" s="20">
        <v>26</v>
      </c>
      <c r="F43" s="20">
        <v>56</v>
      </c>
      <c r="G43" s="193">
        <v>93.259999999999991</v>
      </c>
      <c r="H43" s="335">
        <v>82.86</v>
      </c>
      <c r="I43" s="539">
        <v>97.894999999999996</v>
      </c>
      <c r="J43" s="334">
        <v>98.752499999999998</v>
      </c>
      <c r="K43" s="336">
        <f t="shared" si="0"/>
        <v>0.85750000000000171</v>
      </c>
      <c r="L43" s="327">
        <f t="shared" si="1"/>
        <v>8.7593850554165357E-3</v>
      </c>
      <c r="M43" s="333">
        <v>4.5999999999999996</v>
      </c>
      <c r="N43" s="333">
        <v>6.6</v>
      </c>
    </row>
    <row r="44" spans="1:14" x14ac:dyDescent="0.2">
      <c r="A44" s="11" t="s">
        <v>7306</v>
      </c>
      <c r="B44" s="11" t="s">
        <v>7307</v>
      </c>
      <c r="C44" s="352">
        <v>75.337499999999991</v>
      </c>
      <c r="D44" s="20" t="s">
        <v>1232</v>
      </c>
      <c r="E44" s="20">
        <v>28</v>
      </c>
      <c r="F44" s="20">
        <v>35</v>
      </c>
      <c r="G44" s="193">
        <v>56.33</v>
      </c>
      <c r="H44" s="335">
        <v>63.69</v>
      </c>
      <c r="I44" s="539">
        <v>69.492500000000007</v>
      </c>
      <c r="J44" s="334">
        <v>69.912500000000009</v>
      </c>
      <c r="K44" s="336">
        <f t="shared" si="0"/>
        <v>0.42000000000000171</v>
      </c>
      <c r="L44" s="327">
        <f t="shared" si="1"/>
        <v>6.0438176781667328E-3</v>
      </c>
      <c r="M44" s="333">
        <v>4.5999999999999996</v>
      </c>
      <c r="N44" s="333">
        <v>4.5999999999999996</v>
      </c>
    </row>
    <row r="45" spans="1:14" s="40" customFormat="1" x14ac:dyDescent="0.2">
      <c r="A45" s="11" t="s">
        <v>7308</v>
      </c>
      <c r="B45" s="11" t="s">
        <v>7309</v>
      </c>
      <c r="C45" s="352">
        <v>107.53750000000001</v>
      </c>
      <c r="D45" s="20" t="s">
        <v>7310</v>
      </c>
      <c r="E45" s="20">
        <v>28.5</v>
      </c>
      <c r="F45" s="20">
        <v>56</v>
      </c>
      <c r="G45" s="193"/>
      <c r="H45" s="335"/>
      <c r="I45" s="539">
        <v>98.7</v>
      </c>
      <c r="J45" s="334">
        <v>99.592500000000001</v>
      </c>
      <c r="K45" s="336">
        <f t="shared" si="0"/>
        <v>0.89249999999999829</v>
      </c>
      <c r="L45" s="327">
        <f t="shared" si="1"/>
        <v>9.0425531914893435E-3</v>
      </c>
      <c r="M45" s="333">
        <v>4.5999999999999996</v>
      </c>
      <c r="N45" s="333">
        <v>6.65</v>
      </c>
    </row>
    <row r="46" spans="1:14" s="25" customFormat="1" x14ac:dyDescent="0.2">
      <c r="A46" s="25" t="s">
        <v>7311</v>
      </c>
      <c r="B46" s="25" t="s">
        <v>7312</v>
      </c>
      <c r="C46" s="475">
        <v>80.27</v>
      </c>
      <c r="D46" s="110"/>
      <c r="E46" s="110"/>
      <c r="F46" s="110"/>
      <c r="G46" s="193"/>
      <c r="H46" s="335"/>
      <c r="I46" s="670"/>
      <c r="J46" s="671"/>
      <c r="K46" s="336"/>
      <c r="L46" s="327"/>
      <c r="M46" s="672"/>
      <c r="N46" s="672"/>
    </row>
    <row r="47" spans="1:14" s="40" customFormat="1" x14ac:dyDescent="0.2">
      <c r="A47" s="29" t="s">
        <v>7313</v>
      </c>
      <c r="B47" s="11" t="s">
        <v>7314</v>
      </c>
      <c r="C47" s="352">
        <v>76.125</v>
      </c>
      <c r="D47" s="20" t="s">
        <v>4550</v>
      </c>
      <c r="E47" s="20">
        <v>30</v>
      </c>
      <c r="F47" s="119">
        <v>36</v>
      </c>
      <c r="G47" s="193"/>
      <c r="H47" s="335"/>
      <c r="I47" s="539">
        <v>70.3</v>
      </c>
      <c r="J47" s="334">
        <v>70.734999999999999</v>
      </c>
      <c r="K47" s="336">
        <f t="shared" si="0"/>
        <v>0.43500000000000227</v>
      </c>
      <c r="L47" s="327">
        <f t="shared" si="1"/>
        <v>6.1877667140825361E-3</v>
      </c>
      <c r="M47" s="333">
        <v>4.5999999999999996</v>
      </c>
      <c r="N47" s="333">
        <v>4.5999999999999996</v>
      </c>
    </row>
    <row r="48" spans="1:14" x14ac:dyDescent="0.2">
      <c r="A48" s="11" t="s">
        <v>7315</v>
      </c>
      <c r="B48" s="11" t="s">
        <v>7316</v>
      </c>
      <c r="C48" s="352">
        <v>81.319999999999993</v>
      </c>
      <c r="D48" s="20" t="s">
        <v>43</v>
      </c>
      <c r="E48" s="20">
        <v>30</v>
      </c>
      <c r="F48" s="110">
        <v>40</v>
      </c>
      <c r="G48" s="193">
        <v>57.95</v>
      </c>
      <c r="H48" s="335">
        <v>66.300000000000011</v>
      </c>
      <c r="I48" s="539">
        <v>70.297499999999999</v>
      </c>
      <c r="J48" s="334">
        <v>70.839999999999989</v>
      </c>
      <c r="K48" s="336">
        <f t="shared" si="0"/>
        <v>0.54249999999998977</v>
      </c>
      <c r="L48" s="327">
        <f t="shared" si="1"/>
        <v>7.7172018919590283E-3</v>
      </c>
      <c r="M48" s="333">
        <v>4.5999999999999996</v>
      </c>
      <c r="N48" s="333">
        <v>6.65</v>
      </c>
    </row>
    <row r="49" spans="1:14" x14ac:dyDescent="0.2">
      <c r="A49" s="11" t="s">
        <v>7317</v>
      </c>
      <c r="B49" s="11" t="s">
        <v>7318</v>
      </c>
      <c r="C49" s="352">
        <v>78.259999999999991</v>
      </c>
      <c r="D49" s="20" t="s">
        <v>7319</v>
      </c>
      <c r="E49" s="20">
        <v>30</v>
      </c>
      <c r="F49" s="110">
        <v>42</v>
      </c>
      <c r="G49" s="193">
        <v>61</v>
      </c>
      <c r="H49" s="335">
        <v>67.460000000000008</v>
      </c>
      <c r="I49" s="539">
        <v>72.38</v>
      </c>
      <c r="J49" s="334">
        <v>72.887500000000003</v>
      </c>
      <c r="K49" s="336">
        <f t="shared" si="0"/>
        <v>0.50750000000000739</v>
      </c>
      <c r="L49" s="327">
        <f t="shared" si="1"/>
        <v>7.0116054158608377E-3</v>
      </c>
      <c r="M49" s="333">
        <v>4.5999999999999996</v>
      </c>
      <c r="N49" s="333">
        <v>6.65</v>
      </c>
    </row>
    <row r="50" spans="1:14" s="40" customFormat="1" x14ac:dyDescent="0.2">
      <c r="A50" s="11" t="s">
        <v>7320</v>
      </c>
      <c r="B50" s="11" t="s">
        <v>7321</v>
      </c>
      <c r="C50" s="352">
        <v>105.875</v>
      </c>
      <c r="D50" s="20" t="s">
        <v>2955</v>
      </c>
      <c r="E50" s="20">
        <v>30</v>
      </c>
      <c r="F50" s="110">
        <v>48</v>
      </c>
      <c r="G50" s="193">
        <v>80</v>
      </c>
      <c r="H50" s="335">
        <v>82.29</v>
      </c>
      <c r="I50" s="539">
        <v>97.002499999999998</v>
      </c>
      <c r="J50" s="334">
        <v>97.842500000000001</v>
      </c>
      <c r="K50" s="336">
        <f t="shared" si="0"/>
        <v>0.84000000000000341</v>
      </c>
      <c r="L50" s="327">
        <f t="shared" si="1"/>
        <v>8.6595706296229841E-3</v>
      </c>
      <c r="M50" s="333">
        <v>4.5999999999999996</v>
      </c>
      <c r="N50" s="333">
        <v>6.65</v>
      </c>
    </row>
    <row r="51" spans="1:14" s="40" customFormat="1" x14ac:dyDescent="0.2">
      <c r="A51" s="40" t="s">
        <v>7322</v>
      </c>
      <c r="B51" s="40" t="s">
        <v>7323</v>
      </c>
      <c r="C51" s="626">
        <v>114.45</v>
      </c>
      <c r="D51" s="20"/>
      <c r="E51" s="20"/>
      <c r="F51" s="110"/>
      <c r="G51" s="193"/>
      <c r="H51" s="335"/>
      <c r="I51" s="539"/>
      <c r="J51" s="334"/>
      <c r="K51" s="336"/>
      <c r="L51" s="327"/>
      <c r="M51" s="333"/>
      <c r="N51" s="333"/>
    </row>
    <row r="52" spans="1:14" x14ac:dyDescent="0.2">
      <c r="A52" s="11" t="s">
        <v>7324</v>
      </c>
      <c r="B52" s="11" t="s">
        <v>7325</v>
      </c>
      <c r="C52" s="352">
        <v>114.45</v>
      </c>
      <c r="D52" s="20" t="s">
        <v>7326</v>
      </c>
      <c r="E52" s="20">
        <v>30</v>
      </c>
      <c r="F52" s="110">
        <v>60</v>
      </c>
      <c r="G52" s="193">
        <v>96.35</v>
      </c>
      <c r="H52" s="335">
        <v>86.820000000000007</v>
      </c>
      <c r="I52" s="539">
        <v>98.7</v>
      </c>
      <c r="J52" s="334">
        <v>99.61</v>
      </c>
      <c r="K52" s="336">
        <f t="shared" si="0"/>
        <v>0.90999999999999659</v>
      </c>
      <c r="L52" s="327">
        <f t="shared" si="1"/>
        <v>9.2198581560283335E-3</v>
      </c>
      <c r="M52" s="333">
        <v>4.5999999999999996</v>
      </c>
      <c r="N52" s="333">
        <v>6.65</v>
      </c>
    </row>
    <row r="53" spans="1:14" x14ac:dyDescent="0.2">
      <c r="A53" s="11" t="s">
        <v>7327</v>
      </c>
      <c r="B53" s="11" t="s">
        <v>7328</v>
      </c>
      <c r="C53" s="352">
        <v>75.25</v>
      </c>
      <c r="D53" s="20" t="s">
        <v>1547</v>
      </c>
      <c r="E53" s="20">
        <v>31</v>
      </c>
      <c r="F53" s="110">
        <v>31</v>
      </c>
      <c r="G53" s="193">
        <v>55.55</v>
      </c>
      <c r="H53" s="335">
        <v>63.48</v>
      </c>
      <c r="I53" s="539">
        <v>69.44</v>
      </c>
      <c r="J53" s="334">
        <v>69.86</v>
      </c>
      <c r="K53" s="336">
        <f t="shared" si="0"/>
        <v>0.42000000000000171</v>
      </c>
      <c r="L53" s="327">
        <f t="shared" si="1"/>
        <v>6.0483870967742185E-3</v>
      </c>
      <c r="M53" s="333">
        <v>4.5999999999999996</v>
      </c>
      <c r="N53" s="333">
        <v>4.5999999999999996</v>
      </c>
    </row>
    <row r="54" spans="1:14" x14ac:dyDescent="0.2">
      <c r="A54" s="11" t="s">
        <v>7329</v>
      </c>
      <c r="B54" s="11" t="s">
        <v>7330</v>
      </c>
      <c r="C54" s="352">
        <v>76.825000000000003</v>
      </c>
      <c r="D54" s="20" t="s">
        <v>7331</v>
      </c>
      <c r="E54" s="20">
        <v>31</v>
      </c>
      <c r="F54" s="110">
        <v>40</v>
      </c>
      <c r="G54" s="193">
        <v>59.45</v>
      </c>
      <c r="H54" s="335">
        <v>67.210000000000008</v>
      </c>
      <c r="I54" s="539">
        <v>70.98</v>
      </c>
      <c r="J54" s="334">
        <v>71.452500000000001</v>
      </c>
      <c r="K54" s="336">
        <f t="shared" si="0"/>
        <v>0.47249999999999659</v>
      </c>
      <c r="L54" s="327">
        <f t="shared" si="1"/>
        <v>6.6568047337277622E-3</v>
      </c>
      <c r="M54" s="333">
        <v>4.5999999999999996</v>
      </c>
      <c r="N54" s="333">
        <v>6.65</v>
      </c>
    </row>
    <row r="55" spans="1:14" x14ac:dyDescent="0.2">
      <c r="A55" s="11" t="s">
        <v>7332</v>
      </c>
      <c r="B55" s="11" t="s">
        <v>7333</v>
      </c>
      <c r="C55" s="352">
        <v>105.78750000000001</v>
      </c>
      <c r="D55" s="20" t="s">
        <v>151</v>
      </c>
      <c r="E55" s="20">
        <v>31</v>
      </c>
      <c r="F55" s="110">
        <v>47</v>
      </c>
      <c r="G55" s="193">
        <v>67</v>
      </c>
      <c r="H55" s="335">
        <v>82.39</v>
      </c>
      <c r="I55" s="539">
        <v>97.002499999999998</v>
      </c>
      <c r="J55" s="334">
        <v>97.842500000000001</v>
      </c>
      <c r="K55" s="336">
        <f t="shared" si="0"/>
        <v>0.84000000000000341</v>
      </c>
      <c r="L55" s="327">
        <f t="shared" si="1"/>
        <v>8.6595706296229841E-3</v>
      </c>
      <c r="M55" s="333">
        <v>4.5999999999999996</v>
      </c>
      <c r="N55" s="333">
        <v>6.65</v>
      </c>
    </row>
    <row r="56" spans="1:14" x14ac:dyDescent="0.2">
      <c r="A56" s="11" t="s">
        <v>7334</v>
      </c>
      <c r="B56" s="11" t="s">
        <v>7335</v>
      </c>
      <c r="C56" s="352">
        <v>75.25</v>
      </c>
      <c r="D56" s="20" t="s">
        <v>4806</v>
      </c>
      <c r="E56" s="20">
        <v>32</v>
      </c>
      <c r="F56" s="110">
        <v>32</v>
      </c>
      <c r="G56" s="193">
        <v>56.33</v>
      </c>
      <c r="H56" s="335">
        <v>64.660000000000011</v>
      </c>
      <c r="I56" s="539">
        <v>69.44</v>
      </c>
      <c r="J56" s="334">
        <v>69.86</v>
      </c>
      <c r="K56" s="336">
        <f t="shared" ref="K56:K89" si="2">J56-I56</f>
        <v>0.42000000000000171</v>
      </c>
      <c r="L56" s="327">
        <f t="shared" ref="L56:L89" si="3">K56/I56</f>
        <v>6.0483870967742185E-3</v>
      </c>
      <c r="M56" s="333">
        <v>4.5999999999999996</v>
      </c>
      <c r="N56" s="333">
        <v>4.5999999999999996</v>
      </c>
    </row>
    <row r="57" spans="1:14" x14ac:dyDescent="0.2">
      <c r="A57" s="40" t="s">
        <v>7336</v>
      </c>
      <c r="B57" s="40" t="s">
        <v>7337</v>
      </c>
      <c r="C57" s="626">
        <v>77.37</v>
      </c>
      <c r="F57" s="110"/>
      <c r="G57" s="193"/>
      <c r="H57" s="335"/>
      <c r="I57" s="539"/>
      <c r="J57" s="334"/>
      <c r="K57" s="336"/>
      <c r="L57" s="327"/>
      <c r="N57" s="333"/>
    </row>
    <row r="58" spans="1:14" x14ac:dyDescent="0.2">
      <c r="A58" s="11" t="s">
        <v>7338</v>
      </c>
      <c r="B58" s="11" t="s">
        <v>7339</v>
      </c>
      <c r="C58" s="352">
        <v>76.125</v>
      </c>
      <c r="D58" s="20" t="s">
        <v>7340</v>
      </c>
      <c r="E58" s="20">
        <v>32</v>
      </c>
      <c r="F58" s="110">
        <v>38</v>
      </c>
      <c r="G58" s="193">
        <v>59.45</v>
      </c>
      <c r="H58" s="335">
        <v>66.97</v>
      </c>
      <c r="I58" s="539">
        <v>70.297499999999999</v>
      </c>
      <c r="J58" s="334">
        <v>70.734999999999999</v>
      </c>
      <c r="K58" s="336">
        <f t="shared" si="2"/>
        <v>0.4375</v>
      </c>
      <c r="L58" s="327">
        <f t="shared" si="3"/>
        <v>6.2235499128703011E-3</v>
      </c>
      <c r="M58" s="333">
        <v>4.5999999999999996</v>
      </c>
      <c r="N58" s="333">
        <v>4.5999999999999996</v>
      </c>
    </row>
    <row r="59" spans="1:14" x14ac:dyDescent="0.2">
      <c r="A59" s="11" t="s">
        <v>7341</v>
      </c>
      <c r="B59" s="11" t="s">
        <v>7342</v>
      </c>
      <c r="C59" s="352">
        <v>83.3</v>
      </c>
      <c r="D59" s="20" t="s">
        <v>755</v>
      </c>
      <c r="E59" s="20">
        <v>32</v>
      </c>
      <c r="F59" s="110">
        <v>40</v>
      </c>
      <c r="G59" s="193">
        <v>59.45</v>
      </c>
      <c r="H59" s="335">
        <v>67.56</v>
      </c>
      <c r="I59" s="539">
        <v>69.685000000000002</v>
      </c>
      <c r="J59" s="334">
        <v>72.887500000000003</v>
      </c>
      <c r="K59" s="336">
        <f t="shared" si="2"/>
        <v>3.2025000000000006</v>
      </c>
      <c r="L59" s="327">
        <f t="shared" si="3"/>
        <v>4.5956805625313922E-2</v>
      </c>
      <c r="M59" s="333">
        <v>4.5999999999999996</v>
      </c>
      <c r="N59" s="333">
        <v>6.65</v>
      </c>
    </row>
    <row r="60" spans="1:14" s="40" customFormat="1" x14ac:dyDescent="0.2">
      <c r="A60" s="11" t="s">
        <v>7343</v>
      </c>
      <c r="B60" s="11" t="s">
        <v>7344</v>
      </c>
      <c r="C60" s="352">
        <v>105.78750000000001</v>
      </c>
      <c r="D60" s="20" t="s">
        <v>3397</v>
      </c>
      <c r="E60" s="20">
        <v>33</v>
      </c>
      <c r="F60" s="110">
        <v>42</v>
      </c>
      <c r="G60" s="193">
        <v>67</v>
      </c>
      <c r="H60" s="335">
        <v>81.660000000000011</v>
      </c>
      <c r="I60" s="539">
        <v>97.002499999999998</v>
      </c>
      <c r="J60" s="334">
        <v>97.842500000000001</v>
      </c>
      <c r="K60" s="336">
        <f t="shared" si="2"/>
        <v>0.84000000000000341</v>
      </c>
      <c r="L60" s="327">
        <f t="shared" si="3"/>
        <v>8.6595706296229841E-3</v>
      </c>
      <c r="M60" s="333">
        <v>4.5999999999999996</v>
      </c>
      <c r="N60" s="333">
        <v>6.65</v>
      </c>
    </row>
    <row r="61" spans="1:14" s="40" customFormat="1" x14ac:dyDescent="0.2">
      <c r="A61" s="11" t="s">
        <v>7345</v>
      </c>
      <c r="B61" s="11" t="s">
        <v>7346</v>
      </c>
      <c r="C61" s="352">
        <v>106.61</v>
      </c>
      <c r="D61" s="20" t="s">
        <v>7347</v>
      </c>
      <c r="E61" s="20">
        <v>33</v>
      </c>
      <c r="F61" s="110">
        <v>48</v>
      </c>
      <c r="G61" s="193">
        <v>80</v>
      </c>
      <c r="H61" s="335">
        <v>84.02000000000001</v>
      </c>
      <c r="I61" s="539">
        <v>97.79</v>
      </c>
      <c r="J61" s="334">
        <v>98.734999999999999</v>
      </c>
      <c r="K61" s="336">
        <f t="shared" si="2"/>
        <v>0.94499999999999318</v>
      </c>
      <c r="L61" s="327">
        <f t="shared" si="3"/>
        <v>9.6635647816749482E-3</v>
      </c>
      <c r="M61" s="333">
        <v>4.5999999999999996</v>
      </c>
      <c r="N61" s="333">
        <v>6.65</v>
      </c>
    </row>
    <row r="62" spans="1:14" x14ac:dyDescent="0.2">
      <c r="A62" s="11" t="s">
        <v>7348</v>
      </c>
      <c r="B62" s="11" t="s">
        <v>7349</v>
      </c>
      <c r="C62" s="352">
        <v>113.49</v>
      </c>
      <c r="D62" s="20" t="s">
        <v>7350</v>
      </c>
      <c r="E62" s="20">
        <v>33</v>
      </c>
      <c r="F62" s="110">
        <v>50</v>
      </c>
      <c r="G62" s="193">
        <v>90</v>
      </c>
      <c r="H62" s="335">
        <v>84.600000000000009</v>
      </c>
      <c r="I62" s="539">
        <v>97.842500000000001</v>
      </c>
      <c r="J62" s="334">
        <v>98.734999999999999</v>
      </c>
      <c r="K62" s="336">
        <f t="shared" si="2"/>
        <v>0.89249999999999829</v>
      </c>
      <c r="L62" s="327">
        <f t="shared" si="3"/>
        <v>9.1218028975138445E-3</v>
      </c>
      <c r="M62" s="333">
        <v>4.5999999999999996</v>
      </c>
      <c r="N62" s="333">
        <v>6.65</v>
      </c>
    </row>
    <row r="63" spans="1:14" s="40" customFormat="1" x14ac:dyDescent="0.2">
      <c r="A63" s="11" t="s">
        <v>7351</v>
      </c>
      <c r="B63" s="11" t="s">
        <v>7352</v>
      </c>
      <c r="C63" s="352">
        <v>108.41250000000001</v>
      </c>
      <c r="D63" s="20" t="s">
        <v>7353</v>
      </c>
      <c r="E63" s="20">
        <v>33</v>
      </c>
      <c r="F63" s="110">
        <v>60</v>
      </c>
      <c r="G63" s="193">
        <v>99</v>
      </c>
      <c r="H63" s="335">
        <v>88.73</v>
      </c>
      <c r="I63" s="539">
        <v>99.487499999999997</v>
      </c>
      <c r="J63" s="334">
        <v>100.41500000000001</v>
      </c>
      <c r="K63" s="336">
        <f t="shared" si="2"/>
        <v>0.92750000000000909</v>
      </c>
      <c r="L63" s="327">
        <f t="shared" si="3"/>
        <v>9.3227792436236627E-3</v>
      </c>
      <c r="M63" s="333">
        <v>4.5999999999999996</v>
      </c>
      <c r="N63" s="333">
        <v>6.65</v>
      </c>
    </row>
    <row r="64" spans="1:14" s="40" customFormat="1" x14ac:dyDescent="0.2">
      <c r="A64" s="11" t="s">
        <v>7354</v>
      </c>
      <c r="B64" s="11" t="s">
        <v>7355</v>
      </c>
      <c r="C64" s="352">
        <v>105.78750000000001</v>
      </c>
      <c r="D64" s="20" t="s">
        <v>7356</v>
      </c>
      <c r="E64" s="20">
        <v>34</v>
      </c>
      <c r="F64" s="110">
        <v>42</v>
      </c>
      <c r="G64" s="193">
        <v>82</v>
      </c>
      <c r="H64" s="335">
        <v>81.990000000000009</v>
      </c>
      <c r="I64" s="539">
        <v>97.002499999999998</v>
      </c>
      <c r="J64" s="334">
        <v>99.61</v>
      </c>
      <c r="K64" s="336">
        <f t="shared" si="2"/>
        <v>2.6075000000000017</v>
      </c>
      <c r="L64" s="327">
        <f t="shared" si="3"/>
        <v>2.6880750496121254E-2</v>
      </c>
      <c r="M64" s="333">
        <v>4.5999999999999996</v>
      </c>
      <c r="N64" s="333">
        <v>6.65</v>
      </c>
    </row>
    <row r="65" spans="1:14" s="40" customFormat="1" x14ac:dyDescent="0.2">
      <c r="A65" s="11" t="s">
        <v>7357</v>
      </c>
      <c r="B65" s="6" t="s">
        <v>7358</v>
      </c>
      <c r="C65" s="352">
        <v>108.255</v>
      </c>
      <c r="D65" s="20" t="s">
        <v>7359</v>
      </c>
      <c r="E65" s="20">
        <v>34</v>
      </c>
      <c r="F65" s="119">
        <v>56</v>
      </c>
      <c r="G65" s="194"/>
      <c r="H65" s="337"/>
      <c r="I65" s="539">
        <v>99.56</v>
      </c>
      <c r="J65" s="334">
        <v>100.3275</v>
      </c>
      <c r="K65" s="336">
        <f t="shared" si="2"/>
        <v>0.76749999999999829</v>
      </c>
      <c r="L65" s="327">
        <f t="shared" si="3"/>
        <v>7.7089192446765592E-3</v>
      </c>
      <c r="M65" s="333">
        <v>4.5999999999999996</v>
      </c>
      <c r="N65" s="333">
        <v>6.65</v>
      </c>
    </row>
    <row r="66" spans="1:14" s="40" customFormat="1" x14ac:dyDescent="0.2">
      <c r="A66" s="11" t="s">
        <v>7360</v>
      </c>
      <c r="B66" s="11" t="s">
        <v>7361</v>
      </c>
      <c r="C66" s="352">
        <v>106.61</v>
      </c>
      <c r="D66" s="20" t="s">
        <v>7362</v>
      </c>
      <c r="E66" s="20">
        <v>35</v>
      </c>
      <c r="F66" s="110">
        <v>48</v>
      </c>
      <c r="G66" s="193">
        <v>95</v>
      </c>
      <c r="H66" s="335">
        <v>85.350000000000009</v>
      </c>
      <c r="I66" s="539">
        <v>97.79</v>
      </c>
      <c r="J66" s="334">
        <v>98.682500000000005</v>
      </c>
      <c r="K66" s="336">
        <f t="shared" si="2"/>
        <v>0.89249999999999829</v>
      </c>
      <c r="L66" s="327">
        <f t="shared" si="3"/>
        <v>9.1267000715819432E-3</v>
      </c>
      <c r="M66" s="333">
        <v>4.5999999999999996</v>
      </c>
      <c r="N66" s="333">
        <v>6.65</v>
      </c>
    </row>
    <row r="67" spans="1:14" s="40" customFormat="1" x14ac:dyDescent="0.2">
      <c r="A67" s="11" t="s">
        <v>7363</v>
      </c>
      <c r="B67" s="11" t="s">
        <v>7364</v>
      </c>
      <c r="C67" s="352">
        <v>107.55500000000001</v>
      </c>
      <c r="D67" s="20" t="s">
        <v>7365</v>
      </c>
      <c r="E67" s="20">
        <v>35</v>
      </c>
      <c r="F67" s="119">
        <v>53</v>
      </c>
      <c r="G67" s="194"/>
      <c r="H67" s="337"/>
      <c r="I67" s="539">
        <v>98.88</v>
      </c>
      <c r="J67" s="334">
        <v>98.875</v>
      </c>
      <c r="K67" s="336">
        <f t="shared" si="2"/>
        <v>-4.9999999999954525E-3</v>
      </c>
      <c r="L67" s="327">
        <f t="shared" si="3"/>
        <v>-5.0566343042025209E-5</v>
      </c>
      <c r="M67" s="333">
        <v>4.5999999999999996</v>
      </c>
      <c r="N67" s="333">
        <v>6.65</v>
      </c>
    </row>
    <row r="68" spans="1:14" s="40" customFormat="1" x14ac:dyDescent="0.2">
      <c r="A68" s="11" t="s">
        <v>7366</v>
      </c>
      <c r="B68" s="11" t="s">
        <v>7367</v>
      </c>
      <c r="C68" s="352">
        <v>83.46</v>
      </c>
      <c r="D68" s="20" t="s">
        <v>406</v>
      </c>
      <c r="E68" s="20">
        <v>36</v>
      </c>
      <c r="F68" s="119">
        <v>36</v>
      </c>
      <c r="G68" s="194"/>
      <c r="H68" s="337"/>
      <c r="I68" s="539">
        <v>72.292500000000004</v>
      </c>
      <c r="J68" s="334">
        <v>72.852500000000006</v>
      </c>
      <c r="K68" s="336">
        <f t="shared" si="2"/>
        <v>0.56000000000000227</v>
      </c>
      <c r="L68" s="327">
        <f t="shared" si="3"/>
        <v>7.7463083999032021E-3</v>
      </c>
      <c r="M68" s="333">
        <v>4.5999999999999996</v>
      </c>
      <c r="N68" s="333">
        <v>4.5999999999999996</v>
      </c>
    </row>
    <row r="69" spans="1:14" s="40" customFormat="1" x14ac:dyDescent="0.2">
      <c r="A69" s="11" t="s">
        <v>7368</v>
      </c>
      <c r="B69" s="11" t="s">
        <v>7369</v>
      </c>
      <c r="C69" s="352">
        <v>106.575</v>
      </c>
      <c r="D69" s="20" t="s">
        <v>1578</v>
      </c>
      <c r="E69" s="20">
        <v>36</v>
      </c>
      <c r="F69" s="110">
        <v>44</v>
      </c>
      <c r="G69" s="193">
        <v>81</v>
      </c>
      <c r="H69" s="335">
        <v>83.9</v>
      </c>
      <c r="I69" s="539">
        <v>97.737499999999997</v>
      </c>
      <c r="J69" s="334">
        <v>98.665000000000006</v>
      </c>
      <c r="K69" s="336">
        <f t="shared" si="2"/>
        <v>0.92750000000000909</v>
      </c>
      <c r="L69" s="327">
        <f t="shared" si="3"/>
        <v>9.4897045658013466E-3</v>
      </c>
      <c r="M69" s="333">
        <v>4.5999999999999996</v>
      </c>
      <c r="N69" s="333">
        <v>6.65</v>
      </c>
    </row>
    <row r="70" spans="1:14" s="40" customFormat="1" x14ac:dyDescent="0.2">
      <c r="A70" s="11" t="s">
        <v>7370</v>
      </c>
      <c r="B70" s="11" t="s">
        <v>7371</v>
      </c>
      <c r="C70" s="352">
        <v>106.575</v>
      </c>
      <c r="D70" s="20" t="s">
        <v>1258</v>
      </c>
      <c r="E70" s="20">
        <v>36</v>
      </c>
      <c r="F70" s="110">
        <v>45</v>
      </c>
      <c r="G70" s="193">
        <v>81</v>
      </c>
      <c r="H70" s="335">
        <v>84.79</v>
      </c>
      <c r="I70" s="539">
        <v>97.737499999999997</v>
      </c>
      <c r="J70" s="334">
        <v>98.665000000000006</v>
      </c>
      <c r="K70" s="336">
        <f t="shared" si="2"/>
        <v>0.92750000000000909</v>
      </c>
      <c r="L70" s="327">
        <f t="shared" si="3"/>
        <v>9.4897045658013466E-3</v>
      </c>
      <c r="M70" s="333">
        <v>4.5999999999999996</v>
      </c>
      <c r="N70" s="333">
        <v>6.65</v>
      </c>
    </row>
    <row r="71" spans="1:14" s="40" customFormat="1" x14ac:dyDescent="0.2">
      <c r="A71" s="11" t="s">
        <v>7372</v>
      </c>
      <c r="B71" s="11" t="s">
        <v>7373</v>
      </c>
      <c r="C71" s="352">
        <v>107.2925</v>
      </c>
      <c r="D71" s="20" t="s">
        <v>1063</v>
      </c>
      <c r="E71" s="20">
        <v>36</v>
      </c>
      <c r="F71" s="119">
        <v>47</v>
      </c>
      <c r="G71" s="194"/>
      <c r="H71" s="337"/>
      <c r="I71" s="539">
        <v>98.44</v>
      </c>
      <c r="J71" s="334">
        <v>99.382499999999993</v>
      </c>
      <c r="K71" s="336">
        <f t="shared" si="2"/>
        <v>0.94249999999999545</v>
      </c>
      <c r="L71" s="327">
        <f t="shared" si="3"/>
        <v>9.5743600162535095E-3</v>
      </c>
      <c r="M71" s="333">
        <v>4.5999999999999996</v>
      </c>
      <c r="N71" s="333">
        <v>6.65</v>
      </c>
    </row>
    <row r="72" spans="1:14" x14ac:dyDescent="0.2">
      <c r="A72" s="11" t="s">
        <v>7374</v>
      </c>
      <c r="B72" s="11" t="s">
        <v>7375</v>
      </c>
      <c r="C72" s="352">
        <v>114.31</v>
      </c>
      <c r="D72" s="20" t="s">
        <v>119</v>
      </c>
      <c r="E72" s="20">
        <v>36</v>
      </c>
      <c r="F72" s="110">
        <v>48</v>
      </c>
      <c r="G72" s="193">
        <v>94.27</v>
      </c>
      <c r="H72" s="335">
        <v>85.72</v>
      </c>
      <c r="I72" s="539">
        <v>98.4375</v>
      </c>
      <c r="J72" s="334">
        <v>99.382499999999993</v>
      </c>
      <c r="K72" s="336">
        <f t="shared" si="2"/>
        <v>0.94499999999999318</v>
      </c>
      <c r="L72" s="327">
        <f t="shared" si="3"/>
        <v>9.5999999999999315E-3</v>
      </c>
      <c r="M72" s="333">
        <v>4.5999999999999996</v>
      </c>
      <c r="N72" s="333">
        <v>4.5999999999999996</v>
      </c>
    </row>
    <row r="73" spans="1:14" x14ac:dyDescent="0.2">
      <c r="A73" s="11" t="s">
        <v>7376</v>
      </c>
      <c r="B73" s="11" t="s">
        <v>7377</v>
      </c>
      <c r="C73" s="352">
        <v>107.4675</v>
      </c>
      <c r="D73" s="20" t="s">
        <v>7378</v>
      </c>
      <c r="E73" s="20">
        <v>36</v>
      </c>
      <c r="F73" s="110">
        <v>53</v>
      </c>
      <c r="G73" s="193">
        <v>95</v>
      </c>
      <c r="H73" s="335">
        <v>87.89</v>
      </c>
      <c r="I73" s="539">
        <v>98.594999999999999</v>
      </c>
      <c r="J73" s="334">
        <v>99.557500000000005</v>
      </c>
      <c r="K73" s="336">
        <f t="shared" si="2"/>
        <v>0.96250000000000568</v>
      </c>
      <c r="L73" s="327">
        <f t="shared" si="3"/>
        <v>9.7621583244587012E-3</v>
      </c>
      <c r="M73" s="333">
        <v>4.5999999999999996</v>
      </c>
      <c r="N73" s="333">
        <v>6.65</v>
      </c>
    </row>
    <row r="74" spans="1:14" x14ac:dyDescent="0.2">
      <c r="A74" s="11" t="s">
        <v>7379</v>
      </c>
      <c r="B74" s="11" t="s">
        <v>7380</v>
      </c>
      <c r="C74" s="352">
        <v>107.485</v>
      </c>
      <c r="D74" s="20" t="s">
        <v>7381</v>
      </c>
      <c r="E74" s="20">
        <v>36</v>
      </c>
      <c r="F74" s="110">
        <v>54</v>
      </c>
      <c r="G74" s="193"/>
      <c r="H74" s="335"/>
      <c r="I74" s="539">
        <v>98.594999999999999</v>
      </c>
      <c r="J74" s="334">
        <v>99.557500000000005</v>
      </c>
      <c r="K74" s="336">
        <f t="shared" si="2"/>
        <v>0.96250000000000568</v>
      </c>
      <c r="L74" s="327">
        <f t="shared" si="3"/>
        <v>9.7621583244587012E-3</v>
      </c>
      <c r="M74" s="333">
        <v>4.5999999999999996</v>
      </c>
      <c r="N74" s="333">
        <v>6.65</v>
      </c>
    </row>
    <row r="75" spans="1:14" x14ac:dyDescent="0.2">
      <c r="A75" s="11" t="s">
        <v>7382</v>
      </c>
      <c r="B75" s="11" t="s">
        <v>7383</v>
      </c>
      <c r="C75" s="352">
        <v>108.325</v>
      </c>
      <c r="D75" s="20" t="s">
        <v>7384</v>
      </c>
      <c r="E75" s="20">
        <v>36</v>
      </c>
      <c r="F75" s="110">
        <v>55</v>
      </c>
      <c r="G75" s="193">
        <v>95</v>
      </c>
      <c r="H75" s="335">
        <v>88.5</v>
      </c>
      <c r="I75" s="539">
        <v>99.382499999999993</v>
      </c>
      <c r="J75" s="334">
        <v>100.38</v>
      </c>
      <c r="K75" s="336">
        <f t="shared" si="2"/>
        <v>0.99750000000000227</v>
      </c>
      <c r="L75" s="327">
        <f t="shared" si="3"/>
        <v>1.0036978341257287E-2</v>
      </c>
      <c r="M75" s="333">
        <v>4.5999999999999996</v>
      </c>
      <c r="N75" s="333">
        <v>6.65</v>
      </c>
    </row>
    <row r="76" spans="1:14" x14ac:dyDescent="0.2">
      <c r="A76" s="11" t="s">
        <v>7385</v>
      </c>
      <c r="B76" s="11" t="s">
        <v>7386</v>
      </c>
      <c r="C76" s="352">
        <v>116.11</v>
      </c>
      <c r="D76" s="20" t="s">
        <v>3228</v>
      </c>
      <c r="E76" s="20">
        <v>36</v>
      </c>
      <c r="F76" s="110">
        <v>60</v>
      </c>
      <c r="G76" s="193">
        <v>99.47</v>
      </c>
      <c r="H76" s="335">
        <v>90.65</v>
      </c>
      <c r="I76" s="539">
        <v>100.0825</v>
      </c>
      <c r="J76" s="334">
        <v>101.09750000000001</v>
      </c>
      <c r="K76" s="336">
        <f t="shared" si="2"/>
        <v>1.0150000000000148</v>
      </c>
      <c r="L76" s="327">
        <f t="shared" si="3"/>
        <v>1.0141633152649213E-2</v>
      </c>
      <c r="M76" s="333">
        <v>4.5999999999999996</v>
      </c>
      <c r="N76" s="333">
        <v>6.65</v>
      </c>
    </row>
    <row r="77" spans="1:14" x14ac:dyDescent="0.2">
      <c r="A77" s="11" t="s">
        <v>7387</v>
      </c>
      <c r="B77" s="11" t="s">
        <v>7388</v>
      </c>
      <c r="C77" s="352">
        <v>175.17499999999998</v>
      </c>
      <c r="D77" s="20" t="s">
        <v>7389</v>
      </c>
      <c r="E77" s="20">
        <v>36</v>
      </c>
      <c r="F77" s="110">
        <v>72</v>
      </c>
      <c r="G77" s="193">
        <v>124.22</v>
      </c>
      <c r="H77" s="335">
        <v>137.26</v>
      </c>
      <c r="I77" s="539">
        <v>160.33500000000001</v>
      </c>
      <c r="J77" s="334">
        <v>161.84</v>
      </c>
      <c r="K77" s="336">
        <f t="shared" si="2"/>
        <v>1.5049999999999955</v>
      </c>
      <c r="L77" s="327">
        <f t="shared" si="3"/>
        <v>9.3865968129229135E-3</v>
      </c>
      <c r="M77" s="333">
        <v>4.5999999999999996</v>
      </c>
      <c r="N77" s="333">
        <v>6.65</v>
      </c>
    </row>
    <row r="78" spans="1:14" x14ac:dyDescent="0.2">
      <c r="A78" s="11" t="s">
        <v>7390</v>
      </c>
      <c r="B78" s="11" t="s">
        <v>7391</v>
      </c>
      <c r="C78" s="352">
        <v>105.7</v>
      </c>
      <c r="D78" s="20" t="s">
        <v>2255</v>
      </c>
      <c r="E78" s="20">
        <v>38</v>
      </c>
      <c r="F78" s="110">
        <v>38</v>
      </c>
      <c r="G78" s="193">
        <v>79.25</v>
      </c>
      <c r="H78" s="335">
        <v>82.67</v>
      </c>
      <c r="I78" s="539">
        <v>96.897499999999994</v>
      </c>
      <c r="J78" s="334">
        <v>97.79</v>
      </c>
      <c r="K78" s="336">
        <f t="shared" si="2"/>
        <v>0.89250000000001251</v>
      </c>
      <c r="L78" s="327">
        <f t="shared" si="3"/>
        <v>9.2107639515984687E-3</v>
      </c>
      <c r="M78" s="333">
        <v>4.5999999999999996</v>
      </c>
      <c r="N78" s="333">
        <v>4.5999999999999996</v>
      </c>
    </row>
    <row r="79" spans="1:14" s="40" customFormat="1" x14ac:dyDescent="0.2">
      <c r="A79" s="11" t="s">
        <v>7392</v>
      </c>
      <c r="B79" s="11" t="s">
        <v>7393</v>
      </c>
      <c r="C79" s="352">
        <v>114.31</v>
      </c>
      <c r="D79" s="20" t="s">
        <v>3413</v>
      </c>
      <c r="E79" s="20">
        <v>38</v>
      </c>
      <c r="F79" s="110">
        <v>48</v>
      </c>
      <c r="G79" s="193">
        <v>95</v>
      </c>
      <c r="H79" s="335">
        <v>87.06</v>
      </c>
      <c r="I79" s="539">
        <v>98.542500000000004</v>
      </c>
      <c r="J79" s="334">
        <v>103.04</v>
      </c>
      <c r="K79" s="336">
        <f t="shared" si="2"/>
        <v>4.4975000000000023</v>
      </c>
      <c r="L79" s="327">
        <f t="shared" si="3"/>
        <v>4.5640206002486257E-2</v>
      </c>
      <c r="M79" s="333">
        <v>4.5999999999999996</v>
      </c>
      <c r="N79" s="333">
        <v>6.65</v>
      </c>
    </row>
    <row r="80" spans="1:14" s="40" customFormat="1" x14ac:dyDescent="0.2">
      <c r="A80" s="11" t="s">
        <v>7394</v>
      </c>
      <c r="B80" s="11" t="s">
        <v>7395</v>
      </c>
      <c r="C80" s="352">
        <v>107.45</v>
      </c>
      <c r="D80" s="20" t="s">
        <v>240</v>
      </c>
      <c r="E80" s="20">
        <v>38</v>
      </c>
      <c r="F80" s="110">
        <v>50</v>
      </c>
      <c r="G80" s="193"/>
      <c r="H80" s="335"/>
      <c r="I80" s="539">
        <v>98.542500000000004</v>
      </c>
      <c r="J80" s="334">
        <v>99.504999999999995</v>
      </c>
      <c r="K80" s="336">
        <f t="shared" si="2"/>
        <v>0.96249999999999147</v>
      </c>
      <c r="L80" s="327">
        <f t="shared" si="3"/>
        <v>9.7673592612323758E-3</v>
      </c>
      <c r="M80" s="333">
        <v>4.5999999999999996</v>
      </c>
      <c r="N80" s="333">
        <v>6.65</v>
      </c>
    </row>
    <row r="81" spans="1:14" s="40" customFormat="1" x14ac:dyDescent="0.2">
      <c r="A81" s="11" t="s">
        <v>7396</v>
      </c>
      <c r="B81" s="11" t="s">
        <v>7397</v>
      </c>
      <c r="C81" s="352">
        <v>108.29</v>
      </c>
      <c r="D81" s="20" t="s">
        <v>7398</v>
      </c>
      <c r="E81" s="20">
        <v>38</v>
      </c>
      <c r="F81" s="110">
        <v>54</v>
      </c>
      <c r="G81" s="193">
        <v>97</v>
      </c>
      <c r="H81" s="335">
        <v>89.600000000000009</v>
      </c>
      <c r="I81" s="539">
        <v>99.382499999999993</v>
      </c>
      <c r="J81" s="334">
        <v>100.38</v>
      </c>
      <c r="K81" s="336">
        <f t="shared" si="2"/>
        <v>0.99750000000000227</v>
      </c>
      <c r="L81" s="327">
        <f t="shared" si="3"/>
        <v>1.0036978341257287E-2</v>
      </c>
      <c r="M81" s="333">
        <v>4.5999999999999996</v>
      </c>
      <c r="N81" s="333">
        <v>6.65</v>
      </c>
    </row>
    <row r="82" spans="1:14" s="40" customFormat="1" x14ac:dyDescent="0.2">
      <c r="A82" s="11" t="s">
        <v>7399</v>
      </c>
      <c r="B82" s="11" t="s">
        <v>7400</v>
      </c>
      <c r="C82" s="352">
        <v>107.41500000000001</v>
      </c>
      <c r="D82" s="20" t="s">
        <v>781</v>
      </c>
      <c r="E82" s="20">
        <v>39</v>
      </c>
      <c r="F82" s="119">
        <v>47</v>
      </c>
      <c r="G82" s="194"/>
      <c r="H82" s="337"/>
      <c r="I82" s="539">
        <v>98.72</v>
      </c>
      <c r="J82" s="334">
        <v>99.487499999999997</v>
      </c>
      <c r="K82" s="336">
        <f t="shared" si="2"/>
        <v>0.76749999999999829</v>
      </c>
      <c r="L82" s="327">
        <f t="shared" si="3"/>
        <v>7.7745137763370982E-3</v>
      </c>
      <c r="M82" s="333">
        <v>4.5999999999999996</v>
      </c>
      <c r="N82" s="333">
        <v>6.65</v>
      </c>
    </row>
    <row r="83" spans="1:14" x14ac:dyDescent="0.2">
      <c r="A83" s="11" t="s">
        <v>7401</v>
      </c>
      <c r="B83" s="11" t="s">
        <v>7402</v>
      </c>
      <c r="C83" s="352">
        <v>108.3425</v>
      </c>
      <c r="D83" s="20" t="s">
        <v>188</v>
      </c>
      <c r="E83" s="20">
        <v>39</v>
      </c>
      <c r="F83" s="110">
        <v>55</v>
      </c>
      <c r="G83" s="193">
        <v>101.56</v>
      </c>
      <c r="H83" s="335">
        <v>90.9</v>
      </c>
      <c r="I83" s="539">
        <v>99.435000000000002</v>
      </c>
      <c r="J83" s="334">
        <v>100.4325</v>
      </c>
      <c r="K83" s="336">
        <f t="shared" si="2"/>
        <v>0.99750000000000227</v>
      </c>
      <c r="L83" s="327">
        <f t="shared" si="3"/>
        <v>1.0031678986272462E-2</v>
      </c>
      <c r="M83" s="333">
        <v>4.5999999999999996</v>
      </c>
      <c r="N83" s="333">
        <v>6.65</v>
      </c>
    </row>
    <row r="84" spans="1:14" x14ac:dyDescent="0.2">
      <c r="A84" s="40" t="s">
        <v>7403</v>
      </c>
      <c r="B84" s="40" t="s">
        <v>7404</v>
      </c>
      <c r="C84" s="626">
        <v>107.45</v>
      </c>
      <c r="D84" s="119" t="s">
        <v>7405</v>
      </c>
      <c r="E84" s="119">
        <v>40</v>
      </c>
      <c r="F84" s="119">
        <v>40</v>
      </c>
      <c r="G84" s="194">
        <v>98.09</v>
      </c>
      <c r="H84" s="335"/>
      <c r="I84" s="539"/>
      <c r="J84" s="334"/>
      <c r="K84" s="336"/>
      <c r="L84" s="327"/>
      <c r="N84" s="333"/>
    </row>
    <row r="85" spans="1:14" x14ac:dyDescent="0.2">
      <c r="A85" s="11" t="s">
        <v>7406</v>
      </c>
      <c r="B85" s="11" t="s">
        <v>7407</v>
      </c>
      <c r="C85" s="352">
        <v>107.45</v>
      </c>
      <c r="D85" s="20" t="s">
        <v>782</v>
      </c>
      <c r="E85" s="20">
        <v>40</v>
      </c>
      <c r="F85" s="110">
        <v>48</v>
      </c>
      <c r="G85" s="193">
        <v>98.09</v>
      </c>
      <c r="H85" s="335">
        <v>88.410000000000011</v>
      </c>
      <c r="I85" s="539">
        <v>98.542500000000004</v>
      </c>
      <c r="J85" s="334">
        <v>99.54</v>
      </c>
      <c r="K85" s="336">
        <f t="shared" si="2"/>
        <v>0.99750000000000227</v>
      </c>
      <c r="L85" s="327">
        <f t="shared" si="3"/>
        <v>1.0122535961640939E-2</v>
      </c>
      <c r="M85" s="333">
        <v>6.65</v>
      </c>
      <c r="N85" s="333">
        <v>6.65</v>
      </c>
    </row>
    <row r="86" spans="1:14" x14ac:dyDescent="0.2">
      <c r="A86" s="11" t="s">
        <v>7408</v>
      </c>
      <c r="B86" s="11" t="s">
        <v>7409</v>
      </c>
      <c r="C86" s="352">
        <v>107.4325</v>
      </c>
      <c r="D86" s="20" t="s">
        <v>2271</v>
      </c>
      <c r="E86" s="20">
        <v>40</v>
      </c>
      <c r="F86" s="110">
        <v>50</v>
      </c>
      <c r="G86" s="193">
        <v>98.09</v>
      </c>
      <c r="H86" s="335">
        <v>89.08</v>
      </c>
      <c r="I86" s="539">
        <v>98.56</v>
      </c>
      <c r="J86" s="334">
        <v>99.54</v>
      </c>
      <c r="K86" s="336">
        <f t="shared" si="2"/>
        <v>0.98000000000000398</v>
      </c>
      <c r="L86" s="327">
        <f t="shared" si="3"/>
        <v>9.9431818181818579E-3</v>
      </c>
      <c r="M86" s="333">
        <v>6.65</v>
      </c>
      <c r="N86" s="333">
        <v>6.65</v>
      </c>
    </row>
    <row r="87" spans="1:14" s="40" customFormat="1" x14ac:dyDescent="0.2">
      <c r="A87" s="11" t="s">
        <v>7410</v>
      </c>
      <c r="B87" s="11" t="s">
        <v>7411</v>
      </c>
      <c r="C87" s="352">
        <v>107.53750000000001</v>
      </c>
      <c r="D87" s="20" t="s">
        <v>498</v>
      </c>
      <c r="E87" s="20">
        <v>40</v>
      </c>
      <c r="F87" s="110">
        <v>52</v>
      </c>
      <c r="G87" s="193">
        <v>98.09</v>
      </c>
      <c r="H87" s="335">
        <v>89.740000000000009</v>
      </c>
      <c r="I87" s="539">
        <v>98.647499999999994</v>
      </c>
      <c r="J87" s="334">
        <v>99.627499999999998</v>
      </c>
      <c r="K87" s="336">
        <f t="shared" si="2"/>
        <v>0.98000000000000398</v>
      </c>
      <c r="L87" s="327">
        <f t="shared" si="3"/>
        <v>9.9343622494234927E-3</v>
      </c>
      <c r="M87" s="333">
        <v>6.65</v>
      </c>
      <c r="N87" s="333">
        <v>6.65</v>
      </c>
    </row>
    <row r="88" spans="1:14" s="40" customFormat="1" x14ac:dyDescent="0.2">
      <c r="A88" s="11" t="s">
        <v>7412</v>
      </c>
      <c r="B88" s="11" t="s">
        <v>7413</v>
      </c>
      <c r="C88" s="352">
        <v>108.955</v>
      </c>
      <c r="D88" s="20" t="s">
        <v>7414</v>
      </c>
      <c r="E88" s="20">
        <v>40</v>
      </c>
      <c r="F88" s="119">
        <v>53</v>
      </c>
      <c r="G88" s="193"/>
      <c r="H88" s="335"/>
      <c r="I88" s="540">
        <v>100.21</v>
      </c>
      <c r="J88" s="334">
        <v>99.627499999999998</v>
      </c>
      <c r="K88" s="336">
        <f t="shared" si="2"/>
        <v>-0.58249999999999602</v>
      </c>
      <c r="L88" s="327">
        <f t="shared" si="3"/>
        <v>-5.8127931344176837E-3</v>
      </c>
      <c r="M88" s="333">
        <v>6.65</v>
      </c>
      <c r="N88" s="333">
        <v>6.65</v>
      </c>
    </row>
    <row r="89" spans="1:14" x14ac:dyDescent="0.2">
      <c r="A89" s="11" t="s">
        <v>7415</v>
      </c>
      <c r="B89" s="11" t="s">
        <v>7416</v>
      </c>
      <c r="C89" s="352">
        <v>108.325</v>
      </c>
      <c r="D89" s="20" t="s">
        <v>498</v>
      </c>
      <c r="E89" s="20">
        <v>40</v>
      </c>
      <c r="F89" s="110">
        <v>54</v>
      </c>
      <c r="G89" s="193">
        <v>98.09</v>
      </c>
      <c r="H89" s="335">
        <v>90.98</v>
      </c>
      <c r="I89" s="539">
        <v>99.399999999999991</v>
      </c>
      <c r="J89" s="334">
        <v>100.38</v>
      </c>
      <c r="K89" s="336">
        <f t="shared" si="2"/>
        <v>0.98000000000000398</v>
      </c>
      <c r="L89" s="327">
        <f t="shared" si="3"/>
        <v>9.8591549295775054E-3</v>
      </c>
      <c r="M89" s="333">
        <v>6.65</v>
      </c>
      <c r="N89" s="333">
        <v>6.65</v>
      </c>
    </row>
    <row r="90" spans="1:14" x14ac:dyDescent="0.2">
      <c r="A90" s="11" t="s">
        <v>7417</v>
      </c>
      <c r="B90" s="11" t="s">
        <v>7418</v>
      </c>
      <c r="C90" s="352">
        <v>112.01750000000001</v>
      </c>
      <c r="D90" s="20" t="s">
        <v>439</v>
      </c>
      <c r="E90" s="20">
        <v>40</v>
      </c>
      <c r="F90" s="110">
        <v>60</v>
      </c>
      <c r="G90" s="193">
        <v>101.56</v>
      </c>
      <c r="H90" s="335">
        <v>93.59</v>
      </c>
      <c r="I90" s="539">
        <v>102.97</v>
      </c>
      <c r="J90" s="334">
        <v>104.08999999999999</v>
      </c>
      <c r="K90" s="336">
        <f t="shared" ref="K90:K123" si="4">J90-I90</f>
        <v>1.1199999999999903</v>
      </c>
      <c r="L90" s="327">
        <f t="shared" ref="L90:L123" si="5">K90/I90</f>
        <v>1.0876954452753135E-2</v>
      </c>
      <c r="M90" s="333">
        <v>6.65</v>
      </c>
      <c r="N90" s="333">
        <v>6.65</v>
      </c>
    </row>
    <row r="91" spans="1:14" x14ac:dyDescent="0.2">
      <c r="A91" s="11" t="s">
        <v>7419</v>
      </c>
      <c r="B91" s="11" t="s">
        <v>7420</v>
      </c>
      <c r="C91" s="352">
        <v>174.42250000000001</v>
      </c>
      <c r="D91" s="20" t="s">
        <v>3365</v>
      </c>
      <c r="E91" s="20">
        <v>40</v>
      </c>
      <c r="F91" s="110">
        <v>65</v>
      </c>
      <c r="G91" s="193">
        <v>103.5</v>
      </c>
      <c r="H91" s="335">
        <v>136.97</v>
      </c>
      <c r="I91" s="539">
        <v>159.63499999999999</v>
      </c>
      <c r="J91" s="334">
        <v>161.1225</v>
      </c>
      <c r="K91" s="336">
        <f t="shared" si="4"/>
        <v>1.4875000000000114</v>
      </c>
      <c r="L91" s="327">
        <f t="shared" si="5"/>
        <v>9.3181319885990641E-3</v>
      </c>
      <c r="M91" s="333">
        <v>6.65</v>
      </c>
      <c r="N91" s="333">
        <v>6.65</v>
      </c>
    </row>
    <row r="92" spans="1:14" x14ac:dyDescent="0.2">
      <c r="A92" s="11" t="s">
        <v>7421</v>
      </c>
      <c r="B92" s="11" t="s">
        <v>7422</v>
      </c>
      <c r="C92" s="352">
        <v>173.845</v>
      </c>
      <c r="D92" s="20" t="s">
        <v>7423</v>
      </c>
      <c r="E92" s="20">
        <v>40</v>
      </c>
      <c r="F92" s="110">
        <v>72</v>
      </c>
      <c r="G92" s="193">
        <v>124</v>
      </c>
      <c r="H92" s="335">
        <v>139.88999999999999</v>
      </c>
      <c r="I92" s="539">
        <v>159.07500000000002</v>
      </c>
      <c r="J92" s="334">
        <v>160.5625</v>
      </c>
      <c r="K92" s="336">
        <f t="shared" si="4"/>
        <v>1.4874999999999829</v>
      </c>
      <c r="L92" s="327">
        <f t="shared" si="5"/>
        <v>9.3509350935092432E-3</v>
      </c>
      <c r="M92" s="333">
        <v>6.65</v>
      </c>
      <c r="N92" s="333">
        <v>6.65</v>
      </c>
    </row>
    <row r="93" spans="1:14" x14ac:dyDescent="0.2">
      <c r="A93" s="11" t="s">
        <v>7424</v>
      </c>
      <c r="B93" s="11" t="s">
        <v>7425</v>
      </c>
      <c r="C93" s="352">
        <v>171.36</v>
      </c>
      <c r="D93" s="20" t="s">
        <v>7426</v>
      </c>
      <c r="E93" s="20">
        <v>41</v>
      </c>
      <c r="F93" s="110">
        <v>60</v>
      </c>
      <c r="G93" s="193">
        <v>124</v>
      </c>
      <c r="H93" s="335">
        <v>135.14999999999998</v>
      </c>
      <c r="I93" s="539">
        <v>156.69500000000002</v>
      </c>
      <c r="J93" s="334">
        <v>158.07749999999999</v>
      </c>
      <c r="K93" s="336">
        <f t="shared" si="4"/>
        <v>1.3824999999999648</v>
      </c>
      <c r="L93" s="327">
        <f t="shared" si="5"/>
        <v>8.8228724592358688E-3</v>
      </c>
      <c r="M93" s="333">
        <v>6.65</v>
      </c>
      <c r="N93" s="333">
        <v>6.65</v>
      </c>
    </row>
    <row r="94" spans="1:14" s="25" customFormat="1" x14ac:dyDescent="0.2">
      <c r="A94" s="11" t="s">
        <v>7427</v>
      </c>
      <c r="B94" s="11" t="s">
        <v>7428</v>
      </c>
      <c r="C94" s="352">
        <v>107.31</v>
      </c>
      <c r="D94" s="20" t="s">
        <v>805</v>
      </c>
      <c r="E94" s="20">
        <v>42</v>
      </c>
      <c r="F94" s="110">
        <v>42</v>
      </c>
      <c r="G94" s="193">
        <v>85.09</v>
      </c>
      <c r="H94" s="335">
        <v>86.5</v>
      </c>
      <c r="I94" s="539">
        <v>98.454999999999998</v>
      </c>
      <c r="J94" s="334">
        <v>99.399999999999991</v>
      </c>
      <c r="K94" s="336">
        <f t="shared" si="4"/>
        <v>0.94499999999999318</v>
      </c>
      <c r="L94" s="327">
        <f t="shared" si="5"/>
        <v>9.5982936366867423E-3</v>
      </c>
      <c r="M94" s="333">
        <v>6.65</v>
      </c>
      <c r="N94" s="333">
        <v>6.65</v>
      </c>
    </row>
    <row r="95" spans="1:14" s="25" customFormat="1" x14ac:dyDescent="0.2">
      <c r="A95" s="11" t="s">
        <v>7429</v>
      </c>
      <c r="B95" s="11" t="s">
        <v>7430</v>
      </c>
      <c r="C95" s="352">
        <v>109.00749999999999</v>
      </c>
      <c r="D95" s="20" t="s">
        <v>7431</v>
      </c>
      <c r="E95" s="20">
        <v>42</v>
      </c>
      <c r="F95" s="110">
        <v>51</v>
      </c>
      <c r="G95" s="193">
        <v>98.09</v>
      </c>
      <c r="H95" s="335">
        <v>90.77000000000001</v>
      </c>
      <c r="I95" s="539">
        <v>100.065</v>
      </c>
      <c r="J95" s="334">
        <v>101.08</v>
      </c>
      <c r="K95" s="336">
        <f t="shared" si="4"/>
        <v>1.0150000000000006</v>
      </c>
      <c r="L95" s="327">
        <f t="shared" si="5"/>
        <v>1.0143406785589372E-2</v>
      </c>
      <c r="M95" s="333">
        <v>6.65</v>
      </c>
      <c r="N95" s="333">
        <v>6.65</v>
      </c>
    </row>
    <row r="96" spans="1:14" s="40" customFormat="1" x14ac:dyDescent="0.2">
      <c r="A96" s="40" t="s">
        <v>7432</v>
      </c>
      <c r="B96" s="40" t="s">
        <v>7433</v>
      </c>
      <c r="C96" s="626">
        <v>110.51</v>
      </c>
      <c r="D96" s="119" t="s">
        <v>109</v>
      </c>
      <c r="E96" s="119">
        <v>42</v>
      </c>
      <c r="F96" s="119">
        <v>52</v>
      </c>
      <c r="G96" s="194"/>
      <c r="H96" s="337"/>
      <c r="I96" s="540"/>
      <c r="J96" s="338"/>
      <c r="K96" s="461"/>
      <c r="L96" s="347"/>
      <c r="M96" s="462"/>
      <c r="N96" s="462"/>
    </row>
    <row r="97" spans="1:14" s="40" customFormat="1" x14ac:dyDescent="0.2">
      <c r="A97" s="29" t="s">
        <v>7434</v>
      </c>
      <c r="B97" s="11" t="s">
        <v>7435</v>
      </c>
      <c r="C97" s="352">
        <v>109.00749999999999</v>
      </c>
      <c r="D97" s="20" t="s">
        <v>7436</v>
      </c>
      <c r="E97" s="20">
        <v>42</v>
      </c>
      <c r="F97" s="119">
        <v>53</v>
      </c>
      <c r="G97" s="193"/>
      <c r="H97" s="335"/>
      <c r="I97" s="539">
        <v>100.26</v>
      </c>
      <c r="J97" s="334">
        <v>101.08</v>
      </c>
      <c r="K97" s="336">
        <f t="shared" si="4"/>
        <v>0.81999999999999318</v>
      </c>
      <c r="L97" s="327">
        <f t="shared" si="5"/>
        <v>8.1787352882504803E-3</v>
      </c>
      <c r="M97" s="333">
        <v>6.65</v>
      </c>
      <c r="N97" s="333">
        <v>6.65</v>
      </c>
    </row>
    <row r="98" spans="1:14" s="40" customFormat="1" x14ac:dyDescent="0.2">
      <c r="A98" s="11" t="s">
        <v>7437</v>
      </c>
      <c r="B98" s="11" t="s">
        <v>7438</v>
      </c>
      <c r="C98" s="352">
        <v>109.88249999999999</v>
      </c>
      <c r="D98" s="20" t="s">
        <v>5308</v>
      </c>
      <c r="E98" s="20">
        <v>42</v>
      </c>
      <c r="F98" s="110">
        <v>56</v>
      </c>
      <c r="G98" s="193">
        <v>98.09</v>
      </c>
      <c r="H98" s="335">
        <v>93.100000000000009</v>
      </c>
      <c r="I98" s="539">
        <v>100.905</v>
      </c>
      <c r="J98" s="334">
        <v>101.955</v>
      </c>
      <c r="K98" s="336">
        <f t="shared" si="4"/>
        <v>1.0499999999999972</v>
      </c>
      <c r="L98" s="327">
        <f t="shared" si="5"/>
        <v>1.0405827263267402E-2</v>
      </c>
      <c r="M98" s="333">
        <v>6.65</v>
      </c>
      <c r="N98" s="333">
        <v>6.65</v>
      </c>
    </row>
    <row r="99" spans="1:14" s="40" customFormat="1" x14ac:dyDescent="0.2">
      <c r="A99" s="11" t="s">
        <v>7439</v>
      </c>
      <c r="B99" s="11" t="s">
        <v>7440</v>
      </c>
      <c r="C99" s="352">
        <v>174.37</v>
      </c>
      <c r="D99" s="20" t="s">
        <v>7441</v>
      </c>
      <c r="E99" s="20">
        <v>42</v>
      </c>
      <c r="F99" s="110">
        <v>63</v>
      </c>
      <c r="G99" s="193"/>
      <c r="H99" s="335"/>
      <c r="I99" s="539">
        <v>159.6</v>
      </c>
      <c r="J99" s="334">
        <v>161.08750000000001</v>
      </c>
      <c r="K99" s="336">
        <f t="shared" si="4"/>
        <v>1.4875000000000114</v>
      </c>
      <c r="L99" s="327">
        <f t="shared" si="5"/>
        <v>9.3201754385965636E-3</v>
      </c>
      <c r="M99" s="333">
        <v>6.65</v>
      </c>
      <c r="N99" s="333">
        <v>6.65</v>
      </c>
    </row>
    <row r="100" spans="1:14" s="25" customFormat="1" x14ac:dyDescent="0.2">
      <c r="A100" s="11" t="s">
        <v>7442</v>
      </c>
      <c r="B100" s="11" t="s">
        <v>7443</v>
      </c>
      <c r="C100" s="352">
        <v>175.96250000000001</v>
      </c>
      <c r="D100" s="20" t="s">
        <v>7444</v>
      </c>
      <c r="E100" s="20">
        <v>42</v>
      </c>
      <c r="F100" s="110">
        <v>72</v>
      </c>
      <c r="G100" s="193">
        <v>124</v>
      </c>
      <c r="H100" s="335">
        <v>141.47999999999999</v>
      </c>
      <c r="I100" s="539">
        <v>161.13999999999999</v>
      </c>
      <c r="J100" s="334">
        <v>162.67999999999998</v>
      </c>
      <c r="K100" s="336">
        <f t="shared" si="4"/>
        <v>1.539999999999992</v>
      </c>
      <c r="L100" s="327">
        <f t="shared" si="5"/>
        <v>9.5569070373587705E-3</v>
      </c>
      <c r="M100" s="333">
        <v>6.65</v>
      </c>
      <c r="N100" s="333">
        <v>6.65</v>
      </c>
    </row>
    <row r="101" spans="1:14" s="40" customFormat="1" x14ac:dyDescent="0.2">
      <c r="A101" s="11" t="s">
        <v>7445</v>
      </c>
      <c r="B101" s="11" t="s">
        <v>7446</v>
      </c>
      <c r="C101" s="352">
        <v>175.96250000000001</v>
      </c>
      <c r="D101" s="20" t="s">
        <v>7447</v>
      </c>
      <c r="E101" s="20">
        <v>43</v>
      </c>
      <c r="F101" s="110">
        <v>70</v>
      </c>
      <c r="G101" s="193">
        <v>124</v>
      </c>
      <c r="H101" s="335">
        <v>141.29</v>
      </c>
      <c r="I101" s="539">
        <v>161.13999999999999</v>
      </c>
      <c r="J101" s="334">
        <v>161.13999999999999</v>
      </c>
      <c r="K101" s="336">
        <f t="shared" si="4"/>
        <v>0</v>
      </c>
      <c r="L101" s="327">
        <f t="shared" si="5"/>
        <v>0</v>
      </c>
      <c r="M101" s="333">
        <v>6.65</v>
      </c>
      <c r="N101" s="333">
        <v>6.65</v>
      </c>
    </row>
    <row r="102" spans="1:14" x14ac:dyDescent="0.2">
      <c r="A102" s="11" t="s">
        <v>7448</v>
      </c>
      <c r="B102" s="11" t="s">
        <v>7449</v>
      </c>
      <c r="C102" s="352">
        <v>174.29999999999998</v>
      </c>
      <c r="D102" s="20" t="s">
        <v>77</v>
      </c>
      <c r="E102" s="20">
        <v>44</v>
      </c>
      <c r="F102" s="110">
        <v>60</v>
      </c>
      <c r="G102" s="193">
        <v>124</v>
      </c>
      <c r="H102" s="335">
        <v>137.07</v>
      </c>
      <c r="I102" s="539">
        <v>159.53</v>
      </c>
      <c r="J102" s="334">
        <v>161.13999999999999</v>
      </c>
      <c r="K102" s="336">
        <f t="shared" si="4"/>
        <v>1.6099999999999852</v>
      </c>
      <c r="L102" s="327">
        <f t="shared" si="5"/>
        <v>1.0092145677928823E-2</v>
      </c>
      <c r="M102" s="333">
        <v>6.65</v>
      </c>
      <c r="N102" s="333">
        <v>6.65</v>
      </c>
    </row>
    <row r="103" spans="1:14" x14ac:dyDescent="0.2">
      <c r="A103" s="11" t="s">
        <v>7450</v>
      </c>
      <c r="B103" s="11" t="s">
        <v>7451</v>
      </c>
      <c r="C103" s="352">
        <v>176.83750000000001</v>
      </c>
      <c r="D103" s="20" t="s">
        <v>2859</v>
      </c>
      <c r="E103" s="20">
        <v>44</v>
      </c>
      <c r="F103" s="110">
        <v>74</v>
      </c>
      <c r="G103" s="193">
        <v>129.82999999999998</v>
      </c>
      <c r="H103" s="335">
        <v>143.81</v>
      </c>
      <c r="I103" s="539">
        <v>161.98000000000002</v>
      </c>
      <c r="J103" s="334">
        <v>163.55499999999998</v>
      </c>
      <c r="K103" s="336">
        <f t="shared" si="4"/>
        <v>1.5749999999999602</v>
      </c>
      <c r="L103" s="327">
        <f t="shared" si="5"/>
        <v>9.7234226447707132E-3</v>
      </c>
      <c r="M103" s="333">
        <v>6.65</v>
      </c>
      <c r="N103" s="333">
        <v>6.65</v>
      </c>
    </row>
    <row r="104" spans="1:14" x14ac:dyDescent="0.2">
      <c r="A104" s="11" t="s">
        <v>7452</v>
      </c>
      <c r="B104" s="11" t="s">
        <v>7453</v>
      </c>
      <c r="C104" s="352">
        <v>111.7375</v>
      </c>
      <c r="D104" s="20" t="s">
        <v>7454</v>
      </c>
      <c r="E104" s="20">
        <v>45</v>
      </c>
      <c r="F104" s="110">
        <v>48</v>
      </c>
      <c r="G104" s="193">
        <v>98</v>
      </c>
      <c r="H104" s="335">
        <v>90.86</v>
      </c>
      <c r="I104" s="539">
        <v>102.8125</v>
      </c>
      <c r="J104" s="334">
        <v>103.8625</v>
      </c>
      <c r="K104" s="336">
        <f t="shared" si="4"/>
        <v>1.0499999999999972</v>
      </c>
      <c r="L104" s="327">
        <f t="shared" si="5"/>
        <v>1.021276595744678E-2</v>
      </c>
      <c r="M104" s="333">
        <v>6.65</v>
      </c>
      <c r="N104" s="333">
        <v>6.65</v>
      </c>
    </row>
    <row r="105" spans="1:14" x14ac:dyDescent="0.2">
      <c r="A105" s="11" t="s">
        <v>7455</v>
      </c>
      <c r="B105" s="11" t="s">
        <v>7456</v>
      </c>
      <c r="C105" s="352">
        <v>172.06</v>
      </c>
      <c r="D105" s="20" t="s">
        <v>7457</v>
      </c>
      <c r="E105" s="20">
        <v>45</v>
      </c>
      <c r="F105" s="110">
        <v>57</v>
      </c>
      <c r="G105" s="193"/>
      <c r="H105" s="335"/>
      <c r="I105" s="539">
        <v>157.3775</v>
      </c>
      <c r="J105" s="334">
        <v>158.86500000000001</v>
      </c>
      <c r="K105" s="336">
        <f t="shared" si="4"/>
        <v>1.4875000000000114</v>
      </c>
      <c r="L105" s="327">
        <f t="shared" si="5"/>
        <v>9.4517958412099028E-3</v>
      </c>
      <c r="M105" s="333">
        <v>6.65</v>
      </c>
      <c r="N105" s="333">
        <v>6.65</v>
      </c>
    </row>
    <row r="106" spans="1:14" s="40" customFormat="1" x14ac:dyDescent="0.2">
      <c r="A106" s="11" t="s">
        <v>7458</v>
      </c>
      <c r="B106" s="11" t="s">
        <v>7459</v>
      </c>
      <c r="C106" s="352">
        <v>172.20000000000002</v>
      </c>
      <c r="D106" s="20" t="s">
        <v>7460</v>
      </c>
      <c r="E106" s="20">
        <v>45</v>
      </c>
      <c r="F106" s="110">
        <v>58</v>
      </c>
      <c r="G106" s="193">
        <v>105</v>
      </c>
      <c r="H106" s="335">
        <v>136.76999999999998</v>
      </c>
      <c r="I106" s="539">
        <v>157.48249999999999</v>
      </c>
      <c r="J106" s="334">
        <v>158.86500000000001</v>
      </c>
      <c r="K106" s="336">
        <f t="shared" si="4"/>
        <v>1.3825000000000216</v>
      </c>
      <c r="L106" s="327">
        <f t="shared" si="5"/>
        <v>8.7787531947995604E-3</v>
      </c>
      <c r="M106" s="333">
        <v>6.65</v>
      </c>
      <c r="N106" s="333">
        <v>6.65</v>
      </c>
    </row>
    <row r="107" spans="1:14" x14ac:dyDescent="0.2">
      <c r="A107" s="11" t="s">
        <v>7461</v>
      </c>
      <c r="B107" s="11" t="s">
        <v>7462</v>
      </c>
      <c r="C107" s="352">
        <v>175</v>
      </c>
      <c r="D107" s="20" t="s">
        <v>7463</v>
      </c>
      <c r="E107" s="20">
        <v>45</v>
      </c>
      <c r="F107" s="110">
        <v>60</v>
      </c>
      <c r="G107" s="193">
        <v>124</v>
      </c>
      <c r="H107" s="335">
        <v>138.09</v>
      </c>
      <c r="I107" s="539">
        <v>160.21250000000001</v>
      </c>
      <c r="J107" s="334">
        <v>161.70000000000002</v>
      </c>
      <c r="K107" s="336">
        <f t="shared" si="4"/>
        <v>1.4875000000000114</v>
      </c>
      <c r="L107" s="327">
        <f t="shared" si="5"/>
        <v>9.2845439650464934E-3</v>
      </c>
      <c r="M107" s="333">
        <v>6.65</v>
      </c>
      <c r="N107" s="333">
        <v>6.65</v>
      </c>
    </row>
    <row r="108" spans="1:14" s="40" customFormat="1" ht="15" customHeight="1" x14ac:dyDescent="0.2">
      <c r="A108" s="11" t="s">
        <v>7464</v>
      </c>
      <c r="B108" s="11" t="s">
        <v>7465</v>
      </c>
      <c r="C108" s="352">
        <v>230.05500000000001</v>
      </c>
      <c r="D108" s="20" t="s">
        <v>7466</v>
      </c>
      <c r="E108" s="20">
        <v>45</v>
      </c>
      <c r="F108" s="110">
        <v>90</v>
      </c>
      <c r="G108" s="193">
        <v>175</v>
      </c>
      <c r="H108" s="335">
        <v>197.01</v>
      </c>
      <c r="I108" s="539">
        <v>209.58</v>
      </c>
      <c r="J108" s="334">
        <v>212.01250000000002</v>
      </c>
      <c r="K108" s="336">
        <f t="shared" si="4"/>
        <v>2.4325000000000045</v>
      </c>
      <c r="L108" s="327">
        <f t="shared" si="5"/>
        <v>1.1606546426185726E-2</v>
      </c>
      <c r="M108" s="333">
        <v>6.65</v>
      </c>
      <c r="N108" s="333">
        <v>6.65</v>
      </c>
    </row>
    <row r="109" spans="1:14" s="40" customFormat="1" x14ac:dyDescent="0.2">
      <c r="A109" s="11" t="s">
        <v>7467</v>
      </c>
      <c r="B109" s="11" t="s">
        <v>7468</v>
      </c>
      <c r="C109" s="352">
        <v>175.1925</v>
      </c>
      <c r="D109" s="20" t="s">
        <v>7469</v>
      </c>
      <c r="E109" s="20">
        <v>46</v>
      </c>
      <c r="F109" s="110">
        <v>64</v>
      </c>
      <c r="G109" s="193">
        <v>125</v>
      </c>
      <c r="H109" s="335">
        <v>140.57</v>
      </c>
      <c r="I109" s="539">
        <v>160.38750000000002</v>
      </c>
      <c r="J109" s="334">
        <v>161.92750000000001</v>
      </c>
      <c r="K109" s="336">
        <f t="shared" si="4"/>
        <v>1.539999999999992</v>
      </c>
      <c r="L109" s="327">
        <f t="shared" si="5"/>
        <v>9.6017457719584868E-3</v>
      </c>
      <c r="M109" s="333">
        <v>6.65</v>
      </c>
      <c r="N109" s="333">
        <v>6.65</v>
      </c>
    </row>
    <row r="110" spans="1:14" x14ac:dyDescent="0.2">
      <c r="A110" s="11" t="s">
        <v>7470</v>
      </c>
      <c r="B110" s="11" t="s">
        <v>7471</v>
      </c>
      <c r="C110" s="352">
        <v>176.785</v>
      </c>
      <c r="D110" s="20" t="s">
        <v>7472</v>
      </c>
      <c r="E110" s="20">
        <v>46</v>
      </c>
      <c r="F110" s="110">
        <v>70</v>
      </c>
      <c r="G110" s="193">
        <v>127.19</v>
      </c>
      <c r="H110" s="335">
        <v>143.37</v>
      </c>
      <c r="I110" s="539">
        <v>161.92750000000001</v>
      </c>
      <c r="J110" s="334">
        <v>163.5025</v>
      </c>
      <c r="K110" s="336">
        <f t="shared" si="4"/>
        <v>1.5749999999999886</v>
      </c>
      <c r="L110" s="327">
        <f t="shared" si="5"/>
        <v>9.7265751648113411E-3</v>
      </c>
      <c r="M110" s="333">
        <v>6.65</v>
      </c>
      <c r="N110" s="333">
        <v>6.65</v>
      </c>
    </row>
    <row r="111" spans="1:14" s="40" customFormat="1" x14ac:dyDescent="0.2">
      <c r="A111" s="11" t="s">
        <v>7473</v>
      </c>
      <c r="B111" s="11" t="s">
        <v>7474</v>
      </c>
      <c r="C111" s="352">
        <v>109.00749999999999</v>
      </c>
      <c r="D111" s="20" t="s">
        <v>1066</v>
      </c>
      <c r="E111" s="20">
        <v>47</v>
      </c>
      <c r="F111" s="119">
        <v>47</v>
      </c>
      <c r="G111" s="194"/>
      <c r="H111" s="337"/>
      <c r="I111" s="539">
        <v>100.71</v>
      </c>
      <c r="J111" s="334">
        <v>101.14999999999999</v>
      </c>
      <c r="K111" s="336">
        <f t="shared" si="4"/>
        <v>0.43999999999999773</v>
      </c>
      <c r="L111" s="327">
        <f t="shared" si="5"/>
        <v>4.3689802402938913E-3</v>
      </c>
      <c r="M111" s="333">
        <v>6.65</v>
      </c>
      <c r="N111" s="333">
        <v>6.65</v>
      </c>
    </row>
    <row r="112" spans="1:14" x14ac:dyDescent="0.2">
      <c r="A112" s="11" t="s">
        <v>7475</v>
      </c>
      <c r="B112" s="11" t="s">
        <v>7476</v>
      </c>
      <c r="C112" s="352">
        <v>109.6725</v>
      </c>
      <c r="D112" s="20" t="s">
        <v>7477</v>
      </c>
      <c r="E112" s="20">
        <v>47</v>
      </c>
      <c r="F112" s="110">
        <v>48</v>
      </c>
      <c r="G112" s="193"/>
      <c r="H112" s="335"/>
      <c r="I112" s="539">
        <v>100.71249999999999</v>
      </c>
      <c r="J112" s="334">
        <v>100.71249999999999</v>
      </c>
      <c r="K112" s="336">
        <f t="shared" si="4"/>
        <v>0</v>
      </c>
      <c r="L112" s="327">
        <f t="shared" si="5"/>
        <v>0</v>
      </c>
      <c r="M112" s="333">
        <v>6.65</v>
      </c>
      <c r="N112" s="333">
        <v>6.65</v>
      </c>
    </row>
    <row r="113" spans="1:14" x14ac:dyDescent="0.2">
      <c r="A113" s="11" t="s">
        <v>7478</v>
      </c>
      <c r="B113" s="11" t="s">
        <v>7479</v>
      </c>
      <c r="C113" s="352">
        <v>175.035</v>
      </c>
      <c r="D113" s="20" t="s">
        <v>7480</v>
      </c>
      <c r="E113" s="20">
        <v>47</v>
      </c>
      <c r="F113" s="110">
        <v>60</v>
      </c>
      <c r="G113" s="193">
        <v>125.57</v>
      </c>
      <c r="H113" s="335">
        <v>139.56</v>
      </c>
      <c r="I113" s="539">
        <v>160.2475</v>
      </c>
      <c r="J113" s="334">
        <v>161.875</v>
      </c>
      <c r="K113" s="336">
        <f t="shared" si="4"/>
        <v>1.6274999999999977</v>
      </c>
      <c r="L113" s="327">
        <f t="shared" si="5"/>
        <v>1.0156164682756347E-2</v>
      </c>
      <c r="M113" s="333">
        <v>6.65</v>
      </c>
      <c r="N113" s="333">
        <v>6.65</v>
      </c>
    </row>
    <row r="114" spans="1:14" x14ac:dyDescent="0.2">
      <c r="A114" s="11" t="s">
        <v>7481</v>
      </c>
      <c r="B114" s="11" t="s">
        <v>7482</v>
      </c>
      <c r="C114" s="352">
        <v>175.875</v>
      </c>
      <c r="D114" s="20" t="s">
        <v>7483</v>
      </c>
      <c r="E114" s="20">
        <v>47</v>
      </c>
      <c r="F114" s="110">
        <v>62</v>
      </c>
      <c r="G114" s="193">
        <v>126</v>
      </c>
      <c r="H114" s="335">
        <v>140.31</v>
      </c>
      <c r="I114" s="539">
        <v>161.035</v>
      </c>
      <c r="J114" s="334">
        <v>162.57500000000002</v>
      </c>
      <c r="K114" s="336">
        <f t="shared" si="4"/>
        <v>1.5400000000000205</v>
      </c>
      <c r="L114" s="327">
        <f t="shared" si="5"/>
        <v>9.5631384481635693E-3</v>
      </c>
      <c r="M114" s="333">
        <v>6.65</v>
      </c>
      <c r="N114" s="333">
        <v>6.65</v>
      </c>
    </row>
    <row r="115" spans="1:14" x14ac:dyDescent="0.2">
      <c r="A115" s="11" t="s">
        <v>7484</v>
      </c>
      <c r="B115" s="11" t="s">
        <v>7485</v>
      </c>
      <c r="C115" s="352">
        <v>176.785</v>
      </c>
      <c r="D115" s="20" t="s">
        <v>4179</v>
      </c>
      <c r="E115" s="20">
        <v>47</v>
      </c>
      <c r="F115" s="110">
        <v>68</v>
      </c>
      <c r="G115" s="193"/>
      <c r="H115" s="335"/>
      <c r="I115" s="539">
        <v>161.92750000000001</v>
      </c>
      <c r="J115" s="334">
        <v>163.53749999999999</v>
      </c>
      <c r="K115" s="336">
        <f t="shared" si="4"/>
        <v>1.6099999999999852</v>
      </c>
      <c r="L115" s="327">
        <f t="shared" si="5"/>
        <v>9.9427212795849072E-3</v>
      </c>
      <c r="M115" s="333">
        <v>6.65</v>
      </c>
      <c r="N115" s="333">
        <v>6.65</v>
      </c>
    </row>
    <row r="116" spans="1:14" x14ac:dyDescent="0.2">
      <c r="A116" s="11" t="s">
        <v>7486</v>
      </c>
      <c r="B116" s="11" t="s">
        <v>7487</v>
      </c>
      <c r="C116" s="352">
        <v>176.785</v>
      </c>
      <c r="D116" s="20" t="s">
        <v>214</v>
      </c>
      <c r="E116" s="20">
        <v>47</v>
      </c>
      <c r="F116" s="110">
        <v>69</v>
      </c>
      <c r="G116" s="193">
        <v>127.33</v>
      </c>
      <c r="H116" s="335">
        <v>143.51</v>
      </c>
      <c r="I116" s="539">
        <v>161.92750000000001</v>
      </c>
      <c r="J116" s="334">
        <v>163.53749999999999</v>
      </c>
      <c r="K116" s="336">
        <f t="shared" si="4"/>
        <v>1.6099999999999852</v>
      </c>
      <c r="L116" s="327">
        <f t="shared" si="5"/>
        <v>9.9427212795849072E-3</v>
      </c>
      <c r="M116" s="333">
        <v>6.65</v>
      </c>
      <c r="N116" s="333">
        <v>6.65</v>
      </c>
    </row>
    <row r="117" spans="1:14" x14ac:dyDescent="0.2">
      <c r="A117" s="11" t="s">
        <v>7488</v>
      </c>
      <c r="B117" s="11" t="s">
        <v>7489</v>
      </c>
      <c r="C117" s="352">
        <v>109.84750000000001</v>
      </c>
      <c r="D117" s="20" t="s">
        <v>5633</v>
      </c>
      <c r="E117" s="20">
        <v>48</v>
      </c>
      <c r="F117" s="110">
        <v>33</v>
      </c>
      <c r="G117" s="193">
        <v>99.17</v>
      </c>
      <c r="H117" s="335">
        <v>84.02000000000001</v>
      </c>
      <c r="I117" s="539">
        <v>100.7475</v>
      </c>
      <c r="J117" s="334">
        <v>101.675</v>
      </c>
      <c r="K117" s="336">
        <f t="shared" si="4"/>
        <v>0.92749999999999488</v>
      </c>
      <c r="L117" s="327">
        <f t="shared" si="5"/>
        <v>9.2061837762723135E-3</v>
      </c>
      <c r="M117" s="333">
        <v>6.65</v>
      </c>
      <c r="N117" s="333">
        <v>4.5999999999999996</v>
      </c>
    </row>
    <row r="118" spans="1:14" x14ac:dyDescent="0.2">
      <c r="A118" s="11" t="s">
        <v>7490</v>
      </c>
      <c r="B118" s="11" t="s">
        <v>7491</v>
      </c>
      <c r="C118" s="352">
        <v>119.7</v>
      </c>
      <c r="D118" s="20" t="s">
        <v>96</v>
      </c>
      <c r="E118" s="20">
        <v>48</v>
      </c>
      <c r="F118" s="110">
        <v>48</v>
      </c>
      <c r="G118" s="193">
        <v>99.17</v>
      </c>
      <c r="H118" s="335">
        <v>93.17</v>
      </c>
      <c r="I118" s="539">
        <v>103.1275</v>
      </c>
      <c r="J118" s="334">
        <v>104.16000000000001</v>
      </c>
      <c r="K118" s="336">
        <f t="shared" si="4"/>
        <v>1.0325000000000131</v>
      </c>
      <c r="L118" s="327">
        <f t="shared" si="5"/>
        <v>1.0011878499915281E-2</v>
      </c>
      <c r="M118" s="333">
        <v>6.65</v>
      </c>
      <c r="N118" s="333">
        <v>6.65</v>
      </c>
    </row>
    <row r="119" spans="1:14" x14ac:dyDescent="0.2">
      <c r="A119" s="40" t="s">
        <v>7492</v>
      </c>
      <c r="B119" s="40" t="s">
        <v>7493</v>
      </c>
      <c r="C119" s="626">
        <v>172</v>
      </c>
      <c r="F119" s="110"/>
      <c r="G119" s="193"/>
      <c r="H119" s="335"/>
      <c r="I119" s="539"/>
      <c r="J119" s="334"/>
      <c r="K119" s="336"/>
      <c r="L119" s="327"/>
      <c r="N119" s="333"/>
    </row>
    <row r="120" spans="1:14" x14ac:dyDescent="0.2">
      <c r="A120" s="11" t="s">
        <v>7494</v>
      </c>
      <c r="B120" s="11" t="s">
        <v>7495</v>
      </c>
      <c r="C120" s="352">
        <v>172.1825</v>
      </c>
      <c r="D120" s="20" t="s">
        <v>7496</v>
      </c>
      <c r="E120" s="20">
        <v>48</v>
      </c>
      <c r="F120" s="110">
        <v>55</v>
      </c>
      <c r="G120" s="193">
        <v>125.81</v>
      </c>
      <c r="H120" s="335">
        <v>137.51</v>
      </c>
      <c r="I120" s="539">
        <v>157.48249999999999</v>
      </c>
      <c r="J120" s="334">
        <v>158.9</v>
      </c>
      <c r="K120" s="336">
        <f t="shared" si="4"/>
        <v>1.4175000000000182</v>
      </c>
      <c r="L120" s="327">
        <f t="shared" si="5"/>
        <v>9.0010001111235742E-3</v>
      </c>
      <c r="M120" s="333">
        <v>6.65</v>
      </c>
      <c r="N120" s="333">
        <v>6.65</v>
      </c>
    </row>
    <row r="121" spans="1:14" s="40" customFormat="1" x14ac:dyDescent="0.2">
      <c r="A121" s="11" t="s">
        <v>7497</v>
      </c>
      <c r="B121" s="11" t="s">
        <v>7498</v>
      </c>
      <c r="C121" s="352">
        <v>175</v>
      </c>
      <c r="D121" s="20" t="s">
        <v>3801</v>
      </c>
      <c r="E121" s="20">
        <v>48</v>
      </c>
      <c r="F121" s="110">
        <v>56</v>
      </c>
      <c r="G121" s="193">
        <v>125.81</v>
      </c>
      <c r="H121" s="335">
        <v>137.91</v>
      </c>
      <c r="I121" s="539">
        <v>160.21250000000001</v>
      </c>
      <c r="J121" s="334">
        <v>161.70000000000002</v>
      </c>
      <c r="K121" s="336">
        <f t="shared" si="4"/>
        <v>1.4875000000000114</v>
      </c>
      <c r="L121" s="327">
        <f t="shared" si="5"/>
        <v>9.2845439650464934E-3</v>
      </c>
      <c r="M121" s="333">
        <v>6.65</v>
      </c>
      <c r="N121" s="333">
        <v>6.65</v>
      </c>
    </row>
    <row r="122" spans="1:14" x14ac:dyDescent="0.2">
      <c r="A122" s="11" t="s">
        <v>7499</v>
      </c>
      <c r="B122" s="11" t="s">
        <v>7500</v>
      </c>
      <c r="C122" s="352">
        <v>188.18</v>
      </c>
      <c r="D122" s="20" t="s">
        <v>171</v>
      </c>
      <c r="E122" s="20">
        <v>48</v>
      </c>
      <c r="F122" s="110">
        <v>60</v>
      </c>
      <c r="G122" s="193">
        <v>125.81</v>
      </c>
      <c r="H122" s="335">
        <v>139.98999999999998</v>
      </c>
      <c r="I122" s="539">
        <v>160.92999999999998</v>
      </c>
      <c r="J122" s="334">
        <v>144.98749999999998</v>
      </c>
      <c r="K122" s="336">
        <f t="shared" si="4"/>
        <v>-15.942499999999995</v>
      </c>
      <c r="L122" s="327">
        <f t="shared" si="5"/>
        <v>-9.9064810787298813E-2</v>
      </c>
      <c r="M122" s="333">
        <v>6.65</v>
      </c>
      <c r="N122" s="333">
        <v>6.65</v>
      </c>
    </row>
    <row r="123" spans="1:14" x14ac:dyDescent="0.2">
      <c r="A123" s="11" t="s">
        <v>7501</v>
      </c>
      <c r="B123" s="11" t="s">
        <v>7502</v>
      </c>
      <c r="C123" s="352">
        <v>175.91</v>
      </c>
      <c r="D123" s="20" t="s">
        <v>183</v>
      </c>
      <c r="E123" s="20">
        <v>48</v>
      </c>
      <c r="F123" s="110">
        <v>62</v>
      </c>
      <c r="G123" s="193">
        <v>99.17</v>
      </c>
      <c r="H123" s="335">
        <v>140.76</v>
      </c>
      <c r="I123" s="539">
        <v>161.08750000000001</v>
      </c>
      <c r="J123" s="334">
        <v>162.66249999999999</v>
      </c>
      <c r="K123" s="336">
        <f t="shared" si="4"/>
        <v>1.5749999999999886</v>
      </c>
      <c r="L123" s="327">
        <f t="shared" si="5"/>
        <v>9.7772949483975399E-3</v>
      </c>
      <c r="M123" s="333">
        <v>6.65</v>
      </c>
      <c r="N123" s="333">
        <v>6.65</v>
      </c>
    </row>
    <row r="124" spans="1:14" s="40" customFormat="1" x14ac:dyDescent="0.2">
      <c r="A124" s="40" t="s">
        <v>7503</v>
      </c>
      <c r="B124" s="40" t="s">
        <v>7504</v>
      </c>
      <c r="C124" s="607" t="e">
        <v>#N/A</v>
      </c>
      <c r="D124" s="119" t="s">
        <v>875</v>
      </c>
      <c r="E124" s="119">
        <v>48</v>
      </c>
      <c r="F124" s="119">
        <v>64</v>
      </c>
      <c r="G124" s="194"/>
      <c r="H124" s="337"/>
      <c r="I124" s="338"/>
      <c r="J124" s="338"/>
      <c r="K124" s="461">
        <f t="shared" ref="K124:K163" si="6">J124-I124</f>
        <v>0</v>
      </c>
      <c r="L124" s="347" t="e">
        <f t="shared" ref="L124:L163" si="7">K124/I124</f>
        <v>#DIV/0!</v>
      </c>
      <c r="M124" s="462">
        <v>6.65</v>
      </c>
      <c r="N124" s="462">
        <v>6.65</v>
      </c>
    </row>
    <row r="125" spans="1:14" x14ac:dyDescent="0.2">
      <c r="A125" s="11" t="s">
        <v>7505</v>
      </c>
      <c r="B125" s="11" t="s">
        <v>7506</v>
      </c>
      <c r="C125" s="352">
        <v>176.785</v>
      </c>
      <c r="D125" s="20" t="s">
        <v>7507</v>
      </c>
      <c r="E125" s="20">
        <v>48</v>
      </c>
      <c r="F125" s="110">
        <v>68</v>
      </c>
      <c r="G125" s="193">
        <v>128.25</v>
      </c>
      <c r="H125" s="335">
        <v>143.62</v>
      </c>
      <c r="I125" s="334">
        <v>161.92750000000001</v>
      </c>
      <c r="J125" s="334">
        <v>163.51999999999998</v>
      </c>
      <c r="K125" s="336">
        <f t="shared" si="6"/>
        <v>1.5924999999999727</v>
      </c>
      <c r="L125" s="327">
        <f t="shared" si="7"/>
        <v>9.8346482221980374E-3</v>
      </c>
      <c r="M125" s="333">
        <v>6.65</v>
      </c>
      <c r="N125" s="333">
        <v>6.65</v>
      </c>
    </row>
    <row r="126" spans="1:14" x14ac:dyDescent="0.2">
      <c r="A126" s="11" t="s">
        <v>7508</v>
      </c>
      <c r="B126" s="11" t="s">
        <v>7509</v>
      </c>
      <c r="C126" s="352">
        <v>176.80250000000001</v>
      </c>
      <c r="D126" s="20" t="s">
        <v>221</v>
      </c>
      <c r="E126" s="20">
        <v>48</v>
      </c>
      <c r="F126" s="110">
        <v>70</v>
      </c>
      <c r="G126" s="193">
        <v>128.25</v>
      </c>
      <c r="H126" s="335">
        <v>144.94999999999999</v>
      </c>
      <c r="I126" s="334">
        <v>161.94500000000002</v>
      </c>
      <c r="J126" s="334">
        <v>163.51999999999998</v>
      </c>
      <c r="K126" s="336">
        <f t="shared" si="6"/>
        <v>1.5749999999999602</v>
      </c>
      <c r="L126" s="327">
        <f t="shared" si="7"/>
        <v>9.7255240976872395E-3</v>
      </c>
      <c r="M126" s="333">
        <v>6.65</v>
      </c>
      <c r="N126" s="333">
        <v>6.65</v>
      </c>
    </row>
    <row r="127" spans="1:14" x14ac:dyDescent="0.2">
      <c r="A127" s="11" t="s">
        <v>7510</v>
      </c>
      <c r="B127" s="11" t="s">
        <v>7511</v>
      </c>
      <c r="C127" s="352">
        <v>189.88</v>
      </c>
      <c r="D127" s="20" t="s">
        <v>343</v>
      </c>
      <c r="E127" s="20">
        <v>48</v>
      </c>
      <c r="F127" s="110">
        <v>72</v>
      </c>
      <c r="G127" s="193">
        <v>129.05000000000001</v>
      </c>
      <c r="H127" s="335">
        <v>145.72</v>
      </c>
      <c r="I127" s="334">
        <v>162.6275</v>
      </c>
      <c r="J127" s="334">
        <v>164.23749999999998</v>
      </c>
      <c r="K127" s="336">
        <f t="shared" si="6"/>
        <v>1.6099999999999852</v>
      </c>
      <c r="L127" s="327">
        <f t="shared" si="7"/>
        <v>9.8999246744860825E-3</v>
      </c>
      <c r="M127" s="333">
        <v>6.65</v>
      </c>
      <c r="N127" s="333">
        <v>6.65</v>
      </c>
    </row>
    <row r="128" spans="1:14" x14ac:dyDescent="0.2">
      <c r="A128" s="11" t="s">
        <v>7512</v>
      </c>
      <c r="B128" s="11" t="s">
        <v>7513</v>
      </c>
      <c r="C128" s="352">
        <v>212.24</v>
      </c>
      <c r="D128" s="20" t="s">
        <v>7514</v>
      </c>
      <c r="E128" s="20">
        <v>48</v>
      </c>
      <c r="F128" s="110">
        <v>74</v>
      </c>
      <c r="G128" s="193"/>
      <c r="H128" s="335"/>
      <c r="I128" s="334">
        <v>193.34</v>
      </c>
      <c r="J128" s="334">
        <v>195.73749999999998</v>
      </c>
      <c r="K128" s="336">
        <f t="shared" si="6"/>
        <v>2.3974999999999795</v>
      </c>
      <c r="L128" s="327">
        <f t="shared" si="7"/>
        <v>1.2400434467776868E-2</v>
      </c>
      <c r="M128" s="333">
        <v>6.65</v>
      </c>
      <c r="N128" s="333">
        <v>6.65</v>
      </c>
    </row>
    <row r="129" spans="1:14" s="40" customFormat="1" x14ac:dyDescent="0.2">
      <c r="A129" s="11" t="s">
        <v>7515</v>
      </c>
      <c r="B129" s="11" t="s">
        <v>7516</v>
      </c>
      <c r="C129" s="352">
        <v>229.88000000000002</v>
      </c>
      <c r="D129" s="20" t="s">
        <v>7517</v>
      </c>
      <c r="E129" s="20">
        <v>48</v>
      </c>
      <c r="F129" s="110">
        <v>80</v>
      </c>
      <c r="G129" s="193">
        <v>175.84</v>
      </c>
      <c r="H129" s="335">
        <v>196.78</v>
      </c>
      <c r="I129" s="334">
        <v>204.17250000000001</v>
      </c>
      <c r="J129" s="334">
        <v>211.83750000000001</v>
      </c>
      <c r="K129" s="336">
        <f t="shared" si="6"/>
        <v>7.664999999999992</v>
      </c>
      <c r="L129" s="327">
        <f t="shared" si="7"/>
        <v>3.7541784520442233E-2</v>
      </c>
      <c r="M129" s="333">
        <v>6.65</v>
      </c>
      <c r="N129" s="333">
        <v>6.65</v>
      </c>
    </row>
    <row r="130" spans="1:14" x14ac:dyDescent="0.2">
      <c r="A130" s="11" t="s">
        <v>7518</v>
      </c>
      <c r="B130" s="11" t="s">
        <v>7519</v>
      </c>
      <c r="C130" s="352">
        <v>231.64750000000001</v>
      </c>
      <c r="D130" s="20" t="s">
        <v>7520</v>
      </c>
      <c r="E130" s="20">
        <v>48</v>
      </c>
      <c r="F130" s="110">
        <v>96</v>
      </c>
      <c r="G130" s="193">
        <v>175.84</v>
      </c>
      <c r="H130" s="335">
        <v>202.26</v>
      </c>
      <c r="I130" s="334">
        <v>211.12</v>
      </c>
      <c r="J130" s="334">
        <v>213.64</v>
      </c>
      <c r="K130" s="336">
        <f t="shared" si="6"/>
        <v>2.5199999999999818</v>
      </c>
      <c r="L130" s="327">
        <f t="shared" si="7"/>
        <v>1.1936339522546333E-2</v>
      </c>
      <c r="M130" s="333">
        <v>6.65</v>
      </c>
      <c r="N130" s="333">
        <v>6.65</v>
      </c>
    </row>
    <row r="131" spans="1:14" x14ac:dyDescent="0.2">
      <c r="A131" s="11" t="s">
        <v>7521</v>
      </c>
      <c r="B131" s="11" t="s">
        <v>7522</v>
      </c>
      <c r="C131" s="352">
        <v>178.92</v>
      </c>
      <c r="D131" s="20" t="s">
        <v>344</v>
      </c>
      <c r="E131" s="20">
        <v>49</v>
      </c>
      <c r="F131" s="110">
        <v>72</v>
      </c>
      <c r="G131" s="193"/>
      <c r="H131" s="335"/>
      <c r="I131" s="334">
        <v>164.01</v>
      </c>
      <c r="J131" s="334">
        <v>165.63750000000002</v>
      </c>
      <c r="K131" s="336">
        <f t="shared" si="6"/>
        <v>1.6275000000000261</v>
      </c>
      <c r="L131" s="327">
        <f t="shared" si="7"/>
        <v>9.9231754161333233E-3</v>
      </c>
      <c r="M131" s="333">
        <v>6.65</v>
      </c>
      <c r="N131" s="333">
        <v>6.65</v>
      </c>
    </row>
    <row r="132" spans="1:14" x14ac:dyDescent="0.2">
      <c r="A132" s="11" t="s">
        <v>7523</v>
      </c>
      <c r="B132" s="11" t="s">
        <v>7524</v>
      </c>
      <c r="C132" s="352">
        <v>188.48</v>
      </c>
      <c r="D132" s="20" t="s">
        <v>2693</v>
      </c>
      <c r="E132" s="20">
        <v>50</v>
      </c>
      <c r="F132" s="110">
        <v>60</v>
      </c>
      <c r="G132" s="193">
        <v>126.77</v>
      </c>
      <c r="H132" s="335">
        <v>141.45999999999998</v>
      </c>
      <c r="I132" s="334">
        <v>161.595</v>
      </c>
      <c r="J132" s="334">
        <v>163.065</v>
      </c>
      <c r="K132" s="336">
        <f t="shared" si="6"/>
        <v>1.4699999999999989</v>
      </c>
      <c r="L132" s="327">
        <f t="shared" si="7"/>
        <v>9.0968161143599666E-3</v>
      </c>
      <c r="M132" s="333">
        <v>6.65</v>
      </c>
      <c r="N132" s="333">
        <v>6.65</v>
      </c>
    </row>
    <row r="133" spans="1:14" x14ac:dyDescent="0.2">
      <c r="A133" s="11" t="s">
        <v>7525</v>
      </c>
      <c r="B133" s="11" t="s">
        <v>7526</v>
      </c>
      <c r="C133" s="352">
        <v>178.13250000000002</v>
      </c>
      <c r="D133" s="20" t="s">
        <v>2693</v>
      </c>
      <c r="E133" s="20">
        <v>50</v>
      </c>
      <c r="F133" s="110">
        <v>60</v>
      </c>
      <c r="G133" s="193">
        <v>126.77</v>
      </c>
      <c r="H133" s="335">
        <v>141.45999999999998</v>
      </c>
      <c r="I133" s="334">
        <v>163.29250000000002</v>
      </c>
      <c r="J133" s="334">
        <v>164.815</v>
      </c>
      <c r="K133" s="336">
        <f t="shared" si="6"/>
        <v>1.5224999999999795</v>
      </c>
      <c r="L133" s="327">
        <f t="shared" si="7"/>
        <v>9.3237595113062725E-3</v>
      </c>
      <c r="M133" s="333">
        <v>6.65</v>
      </c>
      <c r="N133" s="333">
        <v>6.65</v>
      </c>
    </row>
    <row r="134" spans="1:14" s="40" customFormat="1" x14ac:dyDescent="0.2">
      <c r="A134" s="40" t="s">
        <v>7527</v>
      </c>
      <c r="B134" s="40" t="s">
        <v>7528</v>
      </c>
      <c r="C134" s="626">
        <v>178.13250000000002</v>
      </c>
      <c r="D134" s="119" t="s">
        <v>3999</v>
      </c>
      <c r="E134" s="119">
        <v>50</v>
      </c>
      <c r="F134" s="119">
        <v>70</v>
      </c>
      <c r="G134" s="194"/>
      <c r="H134" s="337"/>
      <c r="I134" s="338"/>
      <c r="J134" s="338"/>
      <c r="K134" s="461"/>
      <c r="L134" s="347"/>
      <c r="M134" s="462"/>
      <c r="N134" s="462"/>
    </row>
    <row r="135" spans="1:14" s="40" customFormat="1" x14ac:dyDescent="0.2">
      <c r="A135" s="40" t="s">
        <v>7529</v>
      </c>
      <c r="B135" s="40" t="s">
        <v>7530</v>
      </c>
      <c r="C135" s="626">
        <v>210</v>
      </c>
      <c r="D135" s="119" t="s">
        <v>2948</v>
      </c>
      <c r="E135" s="119"/>
      <c r="F135" s="119"/>
      <c r="G135" s="194"/>
      <c r="H135" s="337"/>
      <c r="I135" s="338"/>
      <c r="J135" s="338"/>
      <c r="K135" s="461"/>
      <c r="L135" s="347"/>
      <c r="M135" s="462"/>
      <c r="N135" s="462"/>
    </row>
    <row r="136" spans="1:14" x14ac:dyDescent="0.2">
      <c r="A136" s="11" t="s">
        <v>7531</v>
      </c>
      <c r="B136" s="11" t="s">
        <v>7532</v>
      </c>
      <c r="C136" s="352">
        <v>177.32749999999999</v>
      </c>
      <c r="D136" s="20" t="s">
        <v>3584</v>
      </c>
      <c r="E136" s="20">
        <v>51</v>
      </c>
      <c r="F136" s="110">
        <v>64</v>
      </c>
      <c r="G136" s="193">
        <v>129.45999999999998</v>
      </c>
      <c r="H136" s="335">
        <v>144.09</v>
      </c>
      <c r="I136" s="334">
        <v>162.48749999999998</v>
      </c>
      <c r="J136" s="334">
        <v>164.01</v>
      </c>
      <c r="K136" s="336">
        <f t="shared" si="6"/>
        <v>1.522500000000008</v>
      </c>
      <c r="L136" s="327">
        <f t="shared" si="7"/>
        <v>9.3699515347334915E-3</v>
      </c>
      <c r="M136" s="333">
        <v>6.65</v>
      </c>
      <c r="N136" s="333">
        <v>6.65</v>
      </c>
    </row>
    <row r="137" spans="1:14" x14ac:dyDescent="0.2">
      <c r="A137" s="40" t="s">
        <v>7533</v>
      </c>
      <c r="B137" s="40" t="s">
        <v>7534</v>
      </c>
      <c r="C137" s="352">
        <v>189</v>
      </c>
      <c r="F137" s="110"/>
      <c r="G137" s="193"/>
      <c r="H137" s="335"/>
      <c r="I137" s="334"/>
      <c r="J137" s="334"/>
      <c r="K137" s="336"/>
      <c r="L137" s="327"/>
      <c r="N137" s="333"/>
    </row>
    <row r="138" spans="1:14" x14ac:dyDescent="0.2">
      <c r="A138" s="11" t="s">
        <v>7535</v>
      </c>
      <c r="B138" s="11" t="s">
        <v>7536</v>
      </c>
      <c r="C138" s="352">
        <v>177.27500000000001</v>
      </c>
      <c r="D138" s="20" t="s">
        <v>2427</v>
      </c>
      <c r="E138" s="20">
        <v>52</v>
      </c>
      <c r="F138" s="110">
        <v>52</v>
      </c>
      <c r="G138" s="193">
        <v>122.61</v>
      </c>
      <c r="H138" s="335">
        <v>138.57999999999998</v>
      </c>
      <c r="I138" s="334">
        <v>162.45249999999999</v>
      </c>
      <c r="J138" s="334">
        <v>164.01</v>
      </c>
      <c r="K138" s="336">
        <f t="shared" si="6"/>
        <v>1.5575000000000045</v>
      </c>
      <c r="L138" s="327">
        <f t="shared" si="7"/>
        <v>9.5874178606054367E-3</v>
      </c>
      <c r="M138" s="333">
        <v>6.65</v>
      </c>
      <c r="N138" s="333">
        <v>6.65</v>
      </c>
    </row>
    <row r="139" spans="1:14" x14ac:dyDescent="0.2">
      <c r="A139" s="11" t="s">
        <v>7537</v>
      </c>
      <c r="B139" s="11" t="s">
        <v>7538</v>
      </c>
      <c r="C139" s="352">
        <v>177.1</v>
      </c>
      <c r="D139" s="20" t="s">
        <v>7539</v>
      </c>
      <c r="E139" s="20">
        <v>52</v>
      </c>
      <c r="F139" s="110">
        <v>58</v>
      </c>
      <c r="G139" s="193">
        <v>127.21</v>
      </c>
      <c r="H139" s="335">
        <v>141.54999999999998</v>
      </c>
      <c r="I139" s="334">
        <v>162.2775</v>
      </c>
      <c r="J139" s="334">
        <v>163.79999999999998</v>
      </c>
      <c r="K139" s="336">
        <f t="shared" si="6"/>
        <v>1.5224999999999795</v>
      </c>
      <c r="L139" s="327">
        <f t="shared" si="7"/>
        <v>9.3820769977352343E-3</v>
      </c>
      <c r="M139" s="333">
        <v>6.65</v>
      </c>
      <c r="N139" s="333">
        <v>6.65</v>
      </c>
    </row>
    <row r="140" spans="1:14" x14ac:dyDescent="0.2">
      <c r="A140" s="11" t="s">
        <v>7540</v>
      </c>
      <c r="B140" s="11" t="s">
        <v>7541</v>
      </c>
      <c r="C140" s="352">
        <v>178.04499999999999</v>
      </c>
      <c r="D140" s="20" t="s">
        <v>7542</v>
      </c>
      <c r="E140" s="20">
        <v>52</v>
      </c>
      <c r="F140" s="110">
        <v>66</v>
      </c>
      <c r="G140" s="193">
        <v>130.32999999999998</v>
      </c>
      <c r="H140" s="335">
        <v>145.92999999999998</v>
      </c>
      <c r="I140" s="334">
        <v>161.4375</v>
      </c>
      <c r="J140" s="334">
        <v>164.72749999999999</v>
      </c>
      <c r="K140" s="336">
        <f t="shared" si="6"/>
        <v>3.289999999999992</v>
      </c>
      <c r="L140" s="327">
        <f t="shared" si="7"/>
        <v>2.0379403794037892E-2</v>
      </c>
      <c r="M140" s="333">
        <v>6.65</v>
      </c>
      <c r="N140" s="333">
        <v>6.65</v>
      </c>
    </row>
    <row r="141" spans="1:14" x14ac:dyDescent="0.2">
      <c r="A141" s="40" t="s">
        <v>7543</v>
      </c>
      <c r="B141" s="40" t="s">
        <v>7544</v>
      </c>
      <c r="C141" s="626">
        <v>200</v>
      </c>
      <c r="F141" s="110"/>
      <c r="G141" s="193"/>
      <c r="H141" s="335"/>
      <c r="I141" s="334"/>
      <c r="J141" s="334"/>
      <c r="K141" s="336"/>
      <c r="L141" s="327"/>
      <c r="N141" s="333"/>
    </row>
    <row r="142" spans="1:14" x14ac:dyDescent="0.2">
      <c r="A142" s="40" t="s">
        <v>7545</v>
      </c>
      <c r="B142" s="40" t="s">
        <v>7546</v>
      </c>
      <c r="C142" s="626">
        <v>220</v>
      </c>
      <c r="F142" s="110"/>
      <c r="G142" s="193"/>
      <c r="H142" s="335"/>
      <c r="I142" s="334"/>
      <c r="J142" s="334"/>
      <c r="K142" s="336"/>
      <c r="L142" s="327"/>
      <c r="N142" s="333"/>
    </row>
    <row r="143" spans="1:14" x14ac:dyDescent="0.2">
      <c r="A143" s="11" t="s">
        <v>7547</v>
      </c>
      <c r="B143" s="11" t="s">
        <v>7548</v>
      </c>
      <c r="C143" s="352">
        <v>232.10249999999999</v>
      </c>
      <c r="D143" s="20" t="s">
        <v>3124</v>
      </c>
      <c r="E143" s="20">
        <v>52</v>
      </c>
      <c r="F143" s="110">
        <v>84</v>
      </c>
      <c r="G143" s="193">
        <v>170</v>
      </c>
      <c r="H143" s="335">
        <v>199.44</v>
      </c>
      <c r="I143" s="334">
        <v>211.505</v>
      </c>
      <c r="J143" s="334">
        <v>214.06</v>
      </c>
      <c r="K143" s="336">
        <f t="shared" si="6"/>
        <v>2.5550000000000068</v>
      </c>
      <c r="L143" s="327">
        <f t="shared" si="7"/>
        <v>1.208009266920407E-2</v>
      </c>
      <c r="M143" s="333">
        <v>6.65</v>
      </c>
      <c r="N143" s="333">
        <v>6.65</v>
      </c>
    </row>
    <row r="144" spans="1:14" x14ac:dyDescent="0.2">
      <c r="A144" s="11" t="s">
        <v>7549</v>
      </c>
      <c r="B144" s="11" t="s">
        <v>7550</v>
      </c>
      <c r="C144" s="352">
        <v>178.465</v>
      </c>
      <c r="D144" s="20" t="s">
        <v>5452</v>
      </c>
      <c r="E144" s="20">
        <v>54</v>
      </c>
      <c r="F144" s="110">
        <v>54</v>
      </c>
      <c r="G144" s="193">
        <v>127.21</v>
      </c>
      <c r="H144" s="335">
        <v>140.78</v>
      </c>
      <c r="I144" s="334">
        <v>162.08500000000001</v>
      </c>
      <c r="J144" s="334">
        <v>163.57249999999999</v>
      </c>
      <c r="K144" s="336">
        <f t="shared" si="6"/>
        <v>1.4874999999999829</v>
      </c>
      <c r="L144" s="327">
        <f t="shared" si="7"/>
        <v>9.1772835240767677E-3</v>
      </c>
      <c r="M144" s="333">
        <v>6.65</v>
      </c>
      <c r="N144" s="333">
        <v>6.65</v>
      </c>
    </row>
    <row r="145" spans="1:14" x14ac:dyDescent="0.2">
      <c r="A145" s="11" t="s">
        <v>7551</v>
      </c>
      <c r="B145" s="11" t="s">
        <v>7552</v>
      </c>
      <c r="C145" s="352">
        <v>178.15</v>
      </c>
      <c r="D145" s="20" t="s">
        <v>976</v>
      </c>
      <c r="E145" s="20">
        <v>54</v>
      </c>
      <c r="F145" s="110">
        <v>63</v>
      </c>
      <c r="G145" s="193">
        <v>130</v>
      </c>
      <c r="H145" s="335">
        <v>145.64999999999998</v>
      </c>
      <c r="I145" s="334">
        <v>163.29250000000002</v>
      </c>
      <c r="J145" s="334">
        <v>164.85</v>
      </c>
      <c r="K145" s="336">
        <f t="shared" si="6"/>
        <v>1.5574999999999761</v>
      </c>
      <c r="L145" s="327">
        <f t="shared" si="7"/>
        <v>9.5380988104167425E-3</v>
      </c>
      <c r="M145" s="333">
        <v>6.65</v>
      </c>
      <c r="N145" s="333">
        <v>6.65</v>
      </c>
    </row>
    <row r="146" spans="1:14" x14ac:dyDescent="0.2">
      <c r="A146" s="11" t="s">
        <v>7553</v>
      </c>
      <c r="B146" s="11" t="s">
        <v>7554</v>
      </c>
      <c r="C146" s="352">
        <v>177.92250000000001</v>
      </c>
      <c r="D146" s="20" t="s">
        <v>201</v>
      </c>
      <c r="E146" s="20">
        <v>54</v>
      </c>
      <c r="F146" s="110">
        <v>72</v>
      </c>
      <c r="G146" s="193">
        <v>165.28</v>
      </c>
      <c r="H146" s="335">
        <v>194.47</v>
      </c>
      <c r="I146" s="334">
        <v>210.01750000000001</v>
      </c>
      <c r="J146" s="334">
        <v>212.36249999999998</v>
      </c>
      <c r="K146" s="336">
        <f t="shared" si="6"/>
        <v>2.3449999999999704</v>
      </c>
      <c r="L146" s="327">
        <f t="shared" si="7"/>
        <v>1.1165736188650804E-2</v>
      </c>
      <c r="M146" s="333">
        <v>6.65</v>
      </c>
      <c r="N146" s="333">
        <v>6.65</v>
      </c>
    </row>
    <row r="147" spans="1:14" x14ac:dyDescent="0.2">
      <c r="A147" s="11" t="s">
        <v>7555</v>
      </c>
      <c r="B147" s="11" t="s">
        <v>7556</v>
      </c>
      <c r="C147" s="352">
        <v>232.06750000000002</v>
      </c>
      <c r="D147" s="20" t="s">
        <v>7557</v>
      </c>
      <c r="E147" s="20">
        <v>54</v>
      </c>
      <c r="F147" s="110">
        <v>76</v>
      </c>
      <c r="G147" s="193">
        <v>170.77</v>
      </c>
      <c r="H147" s="335">
        <v>196.70999999999998</v>
      </c>
      <c r="I147" s="334">
        <v>211.61</v>
      </c>
      <c r="J147" s="334">
        <v>213.99</v>
      </c>
      <c r="K147" s="336">
        <f t="shared" si="6"/>
        <v>2.3799999999999955</v>
      </c>
      <c r="L147" s="327">
        <f t="shared" si="7"/>
        <v>1.1247105524313574E-2</v>
      </c>
      <c r="M147" s="333">
        <v>6.65</v>
      </c>
      <c r="N147" s="333">
        <v>6.65</v>
      </c>
    </row>
    <row r="148" spans="1:14" x14ac:dyDescent="0.2">
      <c r="A148" s="11" t="s">
        <v>7558</v>
      </c>
      <c r="B148" s="11" t="s">
        <v>7559</v>
      </c>
      <c r="C148" s="352">
        <v>232.27749999999997</v>
      </c>
      <c r="D148" s="20" t="s">
        <v>7560</v>
      </c>
      <c r="E148" s="20">
        <v>55</v>
      </c>
      <c r="F148" s="110">
        <v>78</v>
      </c>
      <c r="G148" s="193">
        <v>175</v>
      </c>
      <c r="H148" s="335">
        <v>198.64999999999998</v>
      </c>
      <c r="I148" s="334">
        <v>211.785</v>
      </c>
      <c r="J148" s="334">
        <v>214.20000000000002</v>
      </c>
      <c r="K148" s="336">
        <f t="shared" si="6"/>
        <v>2.4150000000000205</v>
      </c>
      <c r="L148" s="327">
        <f t="shared" si="7"/>
        <v>1.1403073872087355E-2</v>
      </c>
      <c r="M148" s="333">
        <v>6.65</v>
      </c>
      <c r="N148" s="333">
        <v>6.65</v>
      </c>
    </row>
    <row r="149" spans="1:14" s="40" customFormat="1" x14ac:dyDescent="0.2">
      <c r="A149" s="40" t="s">
        <v>7561</v>
      </c>
      <c r="B149" s="40" t="s">
        <v>7562</v>
      </c>
      <c r="C149" s="626">
        <v>180</v>
      </c>
      <c r="D149" s="119"/>
      <c r="E149" s="119"/>
      <c r="F149" s="119"/>
      <c r="G149" s="194"/>
      <c r="H149" s="337"/>
      <c r="I149" s="338"/>
      <c r="J149" s="338"/>
      <c r="K149" s="461"/>
      <c r="L149" s="347"/>
      <c r="M149" s="462"/>
      <c r="N149" s="462"/>
    </row>
    <row r="150" spans="1:14" s="40" customFormat="1" x14ac:dyDescent="0.2">
      <c r="A150" s="11" t="s">
        <v>7563</v>
      </c>
      <c r="B150" s="11" t="s">
        <v>7564</v>
      </c>
      <c r="C150" s="352">
        <v>230.42249999999999</v>
      </c>
      <c r="D150" s="20" t="s">
        <v>7565</v>
      </c>
      <c r="E150" s="20">
        <v>56</v>
      </c>
      <c r="F150" s="110">
        <v>68</v>
      </c>
      <c r="G150" s="193">
        <v>170.77</v>
      </c>
      <c r="H150" s="335">
        <v>193.81</v>
      </c>
      <c r="I150" s="334">
        <v>210</v>
      </c>
      <c r="J150" s="334">
        <v>212.36249999999998</v>
      </c>
      <c r="K150" s="336">
        <f t="shared" si="6"/>
        <v>2.3624999999999829</v>
      </c>
      <c r="L150" s="327">
        <f t="shared" si="7"/>
        <v>1.1249999999999918E-2</v>
      </c>
      <c r="M150" s="333">
        <v>6.65</v>
      </c>
      <c r="N150" s="333">
        <v>6.65</v>
      </c>
    </row>
    <row r="151" spans="1:14" x14ac:dyDescent="0.2">
      <c r="A151" s="11" t="s">
        <v>7566</v>
      </c>
      <c r="B151" s="11" t="s">
        <v>7567</v>
      </c>
      <c r="C151" s="352">
        <v>231.14000000000001</v>
      </c>
      <c r="D151" s="20" t="s">
        <v>1008</v>
      </c>
      <c r="E151" s="20">
        <v>56</v>
      </c>
      <c r="F151" s="110">
        <v>70</v>
      </c>
      <c r="G151" s="193">
        <v>170.77</v>
      </c>
      <c r="H151" s="335">
        <v>195.23999999999998</v>
      </c>
      <c r="I151" s="334">
        <v>210.70000000000002</v>
      </c>
      <c r="J151" s="334">
        <v>213.0625</v>
      </c>
      <c r="K151" s="336">
        <f t="shared" si="6"/>
        <v>2.3624999999999829</v>
      </c>
      <c r="L151" s="327">
        <f t="shared" si="7"/>
        <v>1.1212624584717525E-2</v>
      </c>
      <c r="M151" s="333">
        <v>6.65</v>
      </c>
      <c r="N151" s="333">
        <v>6.65</v>
      </c>
    </row>
    <row r="152" spans="1:14" x14ac:dyDescent="0.2">
      <c r="A152" s="40" t="s">
        <v>7568</v>
      </c>
      <c r="B152" s="40" t="s">
        <v>7569</v>
      </c>
      <c r="C152" s="626">
        <v>232</v>
      </c>
      <c r="F152" s="110"/>
      <c r="G152" s="193"/>
      <c r="H152" s="335"/>
      <c r="I152" s="334"/>
      <c r="J152" s="334"/>
      <c r="K152" s="336"/>
      <c r="L152" s="327"/>
      <c r="N152" s="333"/>
    </row>
    <row r="153" spans="1:14" x14ac:dyDescent="0.2">
      <c r="A153" s="11" t="s">
        <v>7570</v>
      </c>
      <c r="B153" s="11" t="s">
        <v>7571</v>
      </c>
      <c r="C153" s="352">
        <v>231.26250000000002</v>
      </c>
      <c r="D153" s="20" t="s">
        <v>202</v>
      </c>
      <c r="E153" s="20">
        <v>56</v>
      </c>
      <c r="F153" s="110">
        <v>74</v>
      </c>
      <c r="G153" s="193">
        <v>172</v>
      </c>
      <c r="H153" s="335">
        <v>197.51999999999998</v>
      </c>
      <c r="I153" s="334">
        <v>210.82249999999999</v>
      </c>
      <c r="J153" s="334">
        <v>213.20249999999999</v>
      </c>
      <c r="K153" s="336">
        <f t="shared" si="6"/>
        <v>2.3799999999999955</v>
      </c>
      <c r="L153" s="327">
        <f t="shared" si="7"/>
        <v>1.1289117622644621E-2</v>
      </c>
      <c r="M153" s="333">
        <v>6.65</v>
      </c>
      <c r="N153" s="333">
        <v>6.65</v>
      </c>
    </row>
    <row r="154" spans="1:14" x14ac:dyDescent="0.2">
      <c r="A154" s="11" t="s">
        <v>7572</v>
      </c>
      <c r="B154" s="11" t="s">
        <v>7573</v>
      </c>
      <c r="C154" s="352">
        <v>234.0625</v>
      </c>
      <c r="D154" s="20" t="s">
        <v>7574</v>
      </c>
      <c r="E154" s="20">
        <v>56</v>
      </c>
      <c r="F154" s="110">
        <v>90</v>
      </c>
      <c r="G154" s="193">
        <v>175</v>
      </c>
      <c r="H154" s="335">
        <v>206.01999999999998</v>
      </c>
      <c r="I154" s="334">
        <v>213.51750000000001</v>
      </c>
      <c r="J154" s="334">
        <v>216.01999999999998</v>
      </c>
      <c r="K154" s="336">
        <f t="shared" si="6"/>
        <v>2.5024999999999693</v>
      </c>
      <c r="L154" s="327">
        <f t="shared" si="7"/>
        <v>1.1720350790918632E-2</v>
      </c>
      <c r="M154" s="333">
        <v>6.65</v>
      </c>
      <c r="N154" s="333">
        <v>6.65</v>
      </c>
    </row>
    <row r="155" spans="1:14" s="40" customFormat="1" x14ac:dyDescent="0.2">
      <c r="A155" s="11" t="s">
        <v>7575</v>
      </c>
      <c r="B155" s="11" t="s">
        <v>7576</v>
      </c>
      <c r="C155" s="352">
        <v>235.00749999999999</v>
      </c>
      <c r="D155" s="20" t="s">
        <v>7577</v>
      </c>
      <c r="E155" s="20">
        <v>56</v>
      </c>
      <c r="F155" s="110">
        <v>96</v>
      </c>
      <c r="G155" s="193">
        <v>175</v>
      </c>
      <c r="H155" s="335">
        <v>209.14999999999998</v>
      </c>
      <c r="I155" s="334">
        <v>214.42750000000001</v>
      </c>
      <c r="J155" s="334">
        <v>216.92999999999998</v>
      </c>
      <c r="K155" s="336">
        <f t="shared" si="6"/>
        <v>2.5024999999999693</v>
      </c>
      <c r="L155" s="327">
        <f t="shared" si="7"/>
        <v>1.1670611278870337E-2</v>
      </c>
      <c r="M155" s="333">
        <v>6.65</v>
      </c>
      <c r="N155" s="333">
        <v>6.65</v>
      </c>
    </row>
    <row r="156" spans="1:14" x14ac:dyDescent="0.2">
      <c r="A156" s="6" t="s">
        <v>7578</v>
      </c>
      <c r="B156" s="6" t="s">
        <v>7579</v>
      </c>
      <c r="C156" s="352">
        <v>178.76250000000002</v>
      </c>
      <c r="D156" s="20" t="s">
        <v>7580</v>
      </c>
      <c r="E156" s="20">
        <v>57</v>
      </c>
      <c r="F156" s="110">
        <v>60</v>
      </c>
      <c r="G156" s="193">
        <v>130.73000000000002</v>
      </c>
      <c r="H156" s="335">
        <v>213.44</v>
      </c>
      <c r="I156" s="334">
        <v>163.88750000000002</v>
      </c>
      <c r="J156" s="334">
        <v>167.19500000000002</v>
      </c>
      <c r="K156" s="336">
        <f t="shared" si="6"/>
        <v>3.3075000000000045</v>
      </c>
      <c r="L156" s="327">
        <f t="shared" si="7"/>
        <v>2.0181526962092924E-2</v>
      </c>
      <c r="M156" s="333">
        <v>6.65</v>
      </c>
      <c r="N156" s="333">
        <v>6.65</v>
      </c>
    </row>
    <row r="157" spans="1:14" s="25" customFormat="1" x14ac:dyDescent="0.2">
      <c r="A157" s="669" t="s">
        <v>7581</v>
      </c>
      <c r="B157" s="669" t="s">
        <v>7582</v>
      </c>
      <c r="C157" s="475">
        <v>234.24</v>
      </c>
      <c r="D157" s="110"/>
      <c r="E157" s="110"/>
      <c r="F157" s="110"/>
      <c r="G157" s="193"/>
      <c r="H157" s="335"/>
      <c r="I157" s="671"/>
      <c r="J157" s="671"/>
      <c r="K157" s="336"/>
      <c r="L157" s="327"/>
      <c r="M157" s="672"/>
      <c r="N157" s="672"/>
    </row>
    <row r="158" spans="1:14" x14ac:dyDescent="0.2">
      <c r="A158" s="11" t="s">
        <v>7583</v>
      </c>
      <c r="B158" s="11" t="s">
        <v>7584</v>
      </c>
      <c r="C158" s="352">
        <v>250.58249999999998</v>
      </c>
      <c r="D158" s="20" t="s">
        <v>1111</v>
      </c>
      <c r="E158" s="20">
        <v>58</v>
      </c>
      <c r="F158" s="110">
        <v>72</v>
      </c>
      <c r="G158" s="193"/>
      <c r="H158" s="335"/>
      <c r="I158" s="334">
        <v>227.72749999999999</v>
      </c>
      <c r="J158" s="334">
        <v>232.54</v>
      </c>
      <c r="K158" s="336">
        <f t="shared" si="6"/>
        <v>4.8125</v>
      </c>
      <c r="L158" s="327">
        <f t="shared" si="7"/>
        <v>2.1132713440405747E-2</v>
      </c>
      <c r="M158" s="333">
        <v>6.65</v>
      </c>
      <c r="N158" s="333">
        <v>6.65</v>
      </c>
    </row>
    <row r="159" spans="1:14" x14ac:dyDescent="0.2">
      <c r="A159" s="11" t="s">
        <v>7585</v>
      </c>
      <c r="B159" s="11" t="s">
        <v>7586</v>
      </c>
      <c r="C159" s="352">
        <v>252.07</v>
      </c>
      <c r="D159" s="20" t="s">
        <v>1111</v>
      </c>
      <c r="E159" s="20">
        <v>58</v>
      </c>
      <c r="F159" s="110">
        <v>72</v>
      </c>
      <c r="G159" s="193">
        <v>170.77</v>
      </c>
      <c r="H159" s="335">
        <v>217.94</v>
      </c>
      <c r="I159" s="334">
        <v>229.1275</v>
      </c>
      <c r="J159" s="334">
        <v>234.02749999999997</v>
      </c>
      <c r="K159" s="336">
        <f t="shared" si="6"/>
        <v>4.8999999999999773</v>
      </c>
      <c r="L159" s="327">
        <f t="shared" si="7"/>
        <v>2.1385473153593425E-2</v>
      </c>
      <c r="M159" s="333">
        <v>6.65</v>
      </c>
      <c r="N159" s="333">
        <v>6.65</v>
      </c>
    </row>
    <row r="160" spans="1:14" x14ac:dyDescent="0.2">
      <c r="A160" s="11" t="s">
        <v>7587</v>
      </c>
      <c r="B160" s="11" t="s">
        <v>7588</v>
      </c>
      <c r="C160" s="352">
        <v>196.875</v>
      </c>
      <c r="D160" s="20" t="s">
        <v>7589</v>
      </c>
      <c r="E160" s="20">
        <v>58</v>
      </c>
      <c r="F160" s="110">
        <v>80</v>
      </c>
      <c r="G160" s="193">
        <v>170.26</v>
      </c>
      <c r="H160" s="335">
        <v>162.53</v>
      </c>
      <c r="I160" s="334">
        <v>179.74249999999998</v>
      </c>
      <c r="J160" s="334">
        <v>183.5575</v>
      </c>
      <c r="K160" s="336">
        <f t="shared" si="6"/>
        <v>3.8150000000000261</v>
      </c>
      <c r="L160" s="327">
        <f t="shared" si="7"/>
        <v>2.1224807711031208E-2</v>
      </c>
      <c r="M160" s="333">
        <v>6.65</v>
      </c>
      <c r="N160" s="333">
        <v>6.65</v>
      </c>
    </row>
    <row r="161" spans="1:14" x14ac:dyDescent="0.2">
      <c r="A161" s="11" t="s">
        <v>7590</v>
      </c>
      <c r="B161" s="11" t="s">
        <v>7591</v>
      </c>
      <c r="C161" s="352">
        <v>251.8775</v>
      </c>
      <c r="D161" s="20" t="s">
        <v>359</v>
      </c>
      <c r="E161" s="20">
        <v>60</v>
      </c>
      <c r="F161" s="110">
        <v>60</v>
      </c>
      <c r="G161" s="193">
        <v>132.26</v>
      </c>
      <c r="H161" s="335">
        <v>215.47</v>
      </c>
      <c r="I161" s="334">
        <v>228.95250000000001</v>
      </c>
      <c r="J161" s="334">
        <v>233.85249999999999</v>
      </c>
      <c r="K161" s="336">
        <f t="shared" si="6"/>
        <v>4.8999999999999773</v>
      </c>
      <c r="L161" s="327">
        <f t="shared" si="7"/>
        <v>2.1401819154628042E-2</v>
      </c>
      <c r="M161" s="333">
        <v>6.65</v>
      </c>
      <c r="N161" s="333">
        <v>6.65</v>
      </c>
    </row>
    <row r="162" spans="1:14" ht="15.75" customHeight="1" x14ac:dyDescent="0.2">
      <c r="A162" s="11" t="s">
        <v>7592</v>
      </c>
      <c r="B162" s="11" t="s">
        <v>7593</v>
      </c>
      <c r="C162" s="352">
        <v>269.85000000000002</v>
      </c>
      <c r="D162" s="20" t="s">
        <v>575</v>
      </c>
      <c r="E162" s="20">
        <v>60</v>
      </c>
      <c r="F162" s="110">
        <v>72</v>
      </c>
      <c r="G162" s="193">
        <v>170.26</v>
      </c>
      <c r="H162" s="335">
        <v>220.06</v>
      </c>
      <c r="I162" s="334">
        <v>230.29999999999998</v>
      </c>
      <c r="J162" s="334">
        <v>235.26999999999998</v>
      </c>
      <c r="K162" s="336">
        <f t="shared" si="6"/>
        <v>4.9699999999999989</v>
      </c>
      <c r="L162" s="327">
        <f t="shared" si="7"/>
        <v>2.1580547112462004E-2</v>
      </c>
      <c r="M162" s="333">
        <v>6.65</v>
      </c>
      <c r="N162" s="333">
        <v>6.65</v>
      </c>
    </row>
    <row r="163" spans="1:14" s="25" customFormat="1" ht="15.75" customHeight="1" x14ac:dyDescent="0.2">
      <c r="A163" s="11" t="s">
        <v>7594</v>
      </c>
      <c r="B163" s="11" t="s">
        <v>7595</v>
      </c>
      <c r="C163" s="352">
        <v>253.22499999999997</v>
      </c>
      <c r="D163" s="20" t="s">
        <v>5314</v>
      </c>
      <c r="E163" s="20">
        <v>60</v>
      </c>
      <c r="F163" s="110">
        <v>80</v>
      </c>
      <c r="G163" s="193">
        <v>176.54</v>
      </c>
      <c r="H163" s="335">
        <v>222.85999999999999</v>
      </c>
      <c r="I163" s="334">
        <v>230.19499999999999</v>
      </c>
      <c r="J163" s="334">
        <v>235.375</v>
      </c>
      <c r="K163" s="336">
        <f t="shared" si="6"/>
        <v>5.1800000000000068</v>
      </c>
      <c r="L163" s="327">
        <f t="shared" si="7"/>
        <v>2.2502660787593158E-2</v>
      </c>
      <c r="M163" s="333">
        <v>6.65</v>
      </c>
      <c r="N163" s="333">
        <v>6.65</v>
      </c>
    </row>
    <row r="164" spans="1:14" ht="15.75" customHeight="1" x14ac:dyDescent="0.2">
      <c r="A164" s="11" t="s">
        <v>7596</v>
      </c>
      <c r="B164" s="11" t="s">
        <v>7597</v>
      </c>
      <c r="C164" s="352">
        <v>259.96250000000003</v>
      </c>
      <c r="D164" s="20" t="s">
        <v>7598</v>
      </c>
      <c r="E164" s="20">
        <v>60</v>
      </c>
      <c r="F164" s="110">
        <v>84</v>
      </c>
      <c r="G164" s="193">
        <v>176.54</v>
      </c>
      <c r="H164" s="335">
        <v>236.26</v>
      </c>
      <c r="I164" s="334">
        <v>238.24499999999998</v>
      </c>
      <c r="J164" s="334">
        <v>241.9375</v>
      </c>
      <c r="K164" s="336">
        <f t="shared" ref="K164:K172" si="8">J164-I164</f>
        <v>3.6925000000000239</v>
      </c>
      <c r="L164" s="327">
        <f t="shared" ref="L164:L172" si="9">K164/I164</f>
        <v>1.5498751285441559E-2</v>
      </c>
      <c r="M164" s="333">
        <v>6.65</v>
      </c>
      <c r="N164" s="333">
        <v>6.65</v>
      </c>
    </row>
    <row r="165" spans="1:14" x14ac:dyDescent="0.2">
      <c r="A165" s="11" t="s">
        <v>7599</v>
      </c>
      <c r="B165" s="11" t="s">
        <v>7600</v>
      </c>
      <c r="C165" s="352">
        <v>253.34750000000003</v>
      </c>
      <c r="D165" s="20" t="s">
        <v>7601</v>
      </c>
      <c r="E165" s="20">
        <v>69</v>
      </c>
      <c r="F165" s="110">
        <v>89</v>
      </c>
      <c r="G165" s="193">
        <v>180</v>
      </c>
      <c r="H165" s="335">
        <v>222.17</v>
      </c>
      <c r="I165" s="334">
        <v>230.29999999999998</v>
      </c>
      <c r="J165" s="334">
        <v>235.28749999999997</v>
      </c>
      <c r="K165" s="336">
        <f t="shared" si="8"/>
        <v>4.9874999999999829</v>
      </c>
      <c r="L165" s="327">
        <f t="shared" si="9"/>
        <v>2.1656534954407222E-2</v>
      </c>
      <c r="M165" s="333">
        <v>6.65</v>
      </c>
      <c r="N165" s="333">
        <v>6.65</v>
      </c>
    </row>
    <row r="166" spans="1:14" x14ac:dyDescent="0.2">
      <c r="A166" s="11" t="s">
        <v>7602</v>
      </c>
      <c r="B166" s="11" t="s">
        <v>7603</v>
      </c>
      <c r="C166" s="352">
        <v>254.5025</v>
      </c>
      <c r="D166" s="20" t="s">
        <v>7604</v>
      </c>
      <c r="E166" s="20">
        <v>62</v>
      </c>
      <c r="F166" s="110">
        <v>80</v>
      </c>
      <c r="G166" s="193">
        <v>170</v>
      </c>
      <c r="H166" s="335">
        <v>224.32999999999998</v>
      </c>
      <c r="I166" s="334">
        <v>231.38499999999999</v>
      </c>
      <c r="J166" s="334">
        <v>236.49499999999998</v>
      </c>
      <c r="K166" s="336">
        <f t="shared" si="8"/>
        <v>5.1099999999999852</v>
      </c>
      <c r="L166" s="327">
        <f t="shared" si="9"/>
        <v>2.2084404779912203E-2</v>
      </c>
      <c r="M166" s="333">
        <v>6.65</v>
      </c>
      <c r="N166" s="333">
        <v>6.65</v>
      </c>
    </row>
    <row r="167" spans="1:14" s="25" customFormat="1" ht="15.75" customHeight="1" x14ac:dyDescent="0.2">
      <c r="A167" s="11" t="s">
        <v>7605</v>
      </c>
      <c r="B167" s="6" t="s">
        <v>7606</v>
      </c>
      <c r="C167" s="352">
        <v>258.52749999999997</v>
      </c>
      <c r="D167" s="20" t="s">
        <v>154</v>
      </c>
      <c r="E167" s="20">
        <v>64</v>
      </c>
      <c r="F167" s="110">
        <v>96</v>
      </c>
      <c r="G167" s="193">
        <v>176.54</v>
      </c>
      <c r="H167" s="335">
        <v>234.57999999999998</v>
      </c>
      <c r="I167" s="334">
        <v>235.43</v>
      </c>
      <c r="J167" s="334">
        <v>240.48499999999999</v>
      </c>
      <c r="K167" s="336">
        <f t="shared" si="8"/>
        <v>5.0549999999999784</v>
      </c>
      <c r="L167" s="327">
        <f t="shared" si="9"/>
        <v>2.1471350295204427E-2</v>
      </c>
      <c r="M167" s="333">
        <v>6.65</v>
      </c>
      <c r="N167" s="333">
        <v>6.65</v>
      </c>
    </row>
    <row r="168" spans="1:14" s="25" customFormat="1" ht="15.75" customHeight="1" x14ac:dyDescent="0.2">
      <c r="A168" s="40" t="s">
        <v>7607</v>
      </c>
      <c r="B168" s="43" t="s">
        <v>7608</v>
      </c>
      <c r="C168" s="626">
        <v>275</v>
      </c>
      <c r="D168" s="20"/>
      <c r="E168" s="20"/>
      <c r="F168" s="110"/>
      <c r="G168" s="193"/>
      <c r="H168" s="335"/>
      <c r="I168" s="334"/>
      <c r="J168" s="334"/>
      <c r="K168" s="336"/>
      <c r="L168" s="327"/>
      <c r="M168" s="333"/>
      <c r="N168" s="333"/>
    </row>
    <row r="169" spans="1:14" s="25" customFormat="1" ht="15.75" customHeight="1" x14ac:dyDescent="0.2">
      <c r="A169" s="25" t="s">
        <v>7609</v>
      </c>
      <c r="B169" s="669" t="s">
        <v>7610</v>
      </c>
      <c r="C169" s="475">
        <v>275.20999999999998</v>
      </c>
      <c r="D169" s="110"/>
      <c r="E169" s="110"/>
      <c r="F169" s="110"/>
      <c r="G169" s="193"/>
      <c r="H169" s="335"/>
      <c r="I169" s="671"/>
      <c r="J169" s="671"/>
      <c r="K169" s="336"/>
      <c r="L169" s="327"/>
      <c r="M169" s="672"/>
      <c r="N169" s="672"/>
    </row>
    <row r="170" spans="1:14" s="40" customFormat="1" ht="15.75" customHeight="1" x14ac:dyDescent="0.2">
      <c r="A170" s="11" t="s">
        <v>7611</v>
      </c>
      <c r="B170" s="11" t="s">
        <v>7612</v>
      </c>
      <c r="C170" s="352">
        <v>258.52749999999997</v>
      </c>
      <c r="D170" s="20" t="s">
        <v>7613</v>
      </c>
      <c r="E170" s="20">
        <v>69</v>
      </c>
      <c r="F170" s="110">
        <v>89</v>
      </c>
      <c r="G170" s="193">
        <v>186.16</v>
      </c>
      <c r="H170" s="335">
        <v>234.57999999999998</v>
      </c>
      <c r="I170" s="334">
        <v>235.14750000000001</v>
      </c>
      <c r="J170" s="334">
        <v>240.48499999999999</v>
      </c>
      <c r="K170" s="336">
        <f t="shared" si="8"/>
        <v>5.3374999999999773</v>
      </c>
      <c r="L170" s="327">
        <f t="shared" si="9"/>
        <v>2.2698519014660912E-2</v>
      </c>
      <c r="M170" s="333">
        <v>6.65</v>
      </c>
      <c r="N170" s="333">
        <v>6.65</v>
      </c>
    </row>
    <row r="171" spans="1:14" s="25" customFormat="1" ht="15.75" customHeight="1" x14ac:dyDescent="0.2">
      <c r="A171" s="11" t="s">
        <v>7614</v>
      </c>
      <c r="B171" s="11" t="s">
        <v>7615</v>
      </c>
      <c r="C171" s="352">
        <v>255.55250000000001</v>
      </c>
      <c r="D171" s="20" t="s">
        <v>7601</v>
      </c>
      <c r="E171" s="20">
        <v>69</v>
      </c>
      <c r="F171" s="110">
        <v>89</v>
      </c>
      <c r="G171" s="193">
        <v>220.87</v>
      </c>
      <c r="H171" s="335">
        <v>225.67</v>
      </c>
      <c r="I171" s="334">
        <v>231.19250000000002</v>
      </c>
      <c r="J171" s="334">
        <v>237.51</v>
      </c>
      <c r="K171" s="336">
        <f t="shared" si="8"/>
        <v>6.317499999999967</v>
      </c>
      <c r="L171" s="327">
        <f t="shared" si="9"/>
        <v>2.7325713420634175E-2</v>
      </c>
      <c r="M171" s="333">
        <v>6.65</v>
      </c>
      <c r="N171" s="333">
        <v>6.65</v>
      </c>
    </row>
    <row r="172" spans="1:14" s="40" customFormat="1" ht="15.75" customHeight="1" x14ac:dyDescent="0.2">
      <c r="A172" s="11" t="s">
        <v>7616</v>
      </c>
      <c r="B172" s="11" t="s">
        <v>7617</v>
      </c>
      <c r="C172" s="352">
        <v>259.57750000000004</v>
      </c>
      <c r="D172" s="20" t="str">
        <f>RIGHT(A171,5)</f>
        <v>72x72</v>
      </c>
      <c r="E172" s="20" t="str">
        <f>LEFT(D172,2)</f>
        <v>72</v>
      </c>
      <c r="F172" s="110" t="str">
        <f>RIGHT(D172,2)</f>
        <v>72</v>
      </c>
      <c r="G172" s="340">
        <v>205</v>
      </c>
      <c r="H172" s="335">
        <v>207.73999999999998</v>
      </c>
      <c r="I172" s="334">
        <v>236.10999999999999</v>
      </c>
      <c r="J172" s="334">
        <v>241.55250000000001</v>
      </c>
      <c r="K172" s="336">
        <f t="shared" si="8"/>
        <v>5.4425000000000239</v>
      </c>
      <c r="L172" s="327">
        <f t="shared" si="9"/>
        <v>2.3050696709161086E-2</v>
      </c>
      <c r="M172" s="333">
        <v>6.65</v>
      </c>
      <c r="N172" s="333">
        <v>6.65</v>
      </c>
    </row>
    <row r="173" spans="1:14" s="40" customFormat="1" ht="15.75" customHeight="1" x14ac:dyDescent="0.2">
      <c r="A173" s="40" t="s">
        <v>7618</v>
      </c>
      <c r="B173" s="40" t="s">
        <v>7619</v>
      </c>
      <c r="C173" s="626">
        <v>243.72</v>
      </c>
      <c r="D173" s="119"/>
      <c r="E173" s="119"/>
      <c r="F173" s="119"/>
      <c r="G173" s="674"/>
      <c r="H173" s="675"/>
      <c r="I173" s="338"/>
      <c r="J173" s="338"/>
      <c r="K173" s="461"/>
      <c r="L173" s="347"/>
      <c r="M173" s="462"/>
      <c r="N173" s="462"/>
    </row>
    <row r="174" spans="1:14" s="40" customFormat="1" ht="15.75" customHeight="1" x14ac:dyDescent="0.2">
      <c r="A174" s="40" t="s">
        <v>7620</v>
      </c>
      <c r="B174" s="40" t="s">
        <v>7621</v>
      </c>
      <c r="C174" s="626">
        <v>268.20999999999998</v>
      </c>
      <c r="D174" s="119" t="s">
        <v>7622</v>
      </c>
      <c r="E174" s="119" t="str">
        <f>LEFT(D174,2)</f>
        <v>72</v>
      </c>
      <c r="F174" s="119">
        <v>110</v>
      </c>
      <c r="G174" s="674"/>
      <c r="H174" s="675"/>
      <c r="I174" s="338"/>
      <c r="J174" s="338"/>
      <c r="K174" s="461"/>
      <c r="L174" s="347"/>
      <c r="M174" s="462"/>
      <c r="N174" s="462"/>
    </row>
    <row r="175" spans="1:14" s="40" customFormat="1" ht="15.75" customHeight="1" x14ac:dyDescent="0.2">
      <c r="A175" s="11"/>
      <c r="B175" s="11"/>
      <c r="C175" s="608"/>
      <c r="D175" s="20"/>
      <c r="E175" s="20"/>
      <c r="F175" s="110"/>
      <c r="G175" s="340"/>
      <c r="H175" s="341"/>
      <c r="I175" s="334"/>
      <c r="J175" s="334"/>
      <c r="K175" s="336"/>
      <c r="L175" s="327"/>
      <c r="M175" s="339"/>
      <c r="N175" s="22"/>
    </row>
    <row r="176" spans="1:14" s="169" customFormat="1" ht="15.75" customHeight="1" x14ac:dyDescent="0.2">
      <c r="A176" s="11" t="s">
        <v>7623</v>
      </c>
      <c r="B176" s="11"/>
      <c r="C176" s="608"/>
      <c r="D176" s="167"/>
      <c r="E176" s="167"/>
      <c r="F176" s="384"/>
      <c r="G176" s="324"/>
    </row>
    <row r="177" spans="1:7" s="169" customFormat="1" ht="15.75" customHeight="1" x14ac:dyDescent="0.2">
      <c r="A177" s="126" t="s">
        <v>7624</v>
      </c>
      <c r="B177" s="126" t="s">
        <v>7625</v>
      </c>
      <c r="C177" s="608">
        <v>75.97</v>
      </c>
      <c r="D177" s="167"/>
      <c r="E177" s="167"/>
      <c r="F177" s="384"/>
      <c r="G177" s="324"/>
    </row>
    <row r="178" spans="1:7" s="169" customFormat="1" ht="15.75" customHeight="1" x14ac:dyDescent="0.2">
      <c r="A178" s="126" t="s">
        <v>7626</v>
      </c>
      <c r="B178" s="126" t="s">
        <v>7627</v>
      </c>
      <c r="C178" s="713">
        <v>75.09</v>
      </c>
      <c r="D178" s="167"/>
      <c r="E178" s="167"/>
      <c r="F178" s="384"/>
      <c r="G178" s="324"/>
    </row>
    <row r="179" spans="1:7" s="169" customFormat="1" ht="15.75" customHeight="1" x14ac:dyDescent="0.2">
      <c r="A179" s="126" t="s">
        <v>7628</v>
      </c>
      <c r="B179" s="126" t="s">
        <v>7629</v>
      </c>
      <c r="C179" s="713">
        <v>75.83</v>
      </c>
      <c r="D179" s="167"/>
      <c r="E179" s="167"/>
      <c r="F179" s="384"/>
      <c r="G179" s="324"/>
    </row>
    <row r="180" spans="1:7" s="160" customFormat="1" ht="15.75" customHeight="1" x14ac:dyDescent="0.2">
      <c r="A180" s="202" t="s">
        <v>7630</v>
      </c>
      <c r="B180" s="202" t="s">
        <v>7631</v>
      </c>
      <c r="C180" s="733">
        <v>76.41</v>
      </c>
      <c r="D180" s="159"/>
      <c r="E180" s="159"/>
      <c r="F180" s="734"/>
      <c r="G180" s="735"/>
    </row>
    <row r="181" spans="1:7" s="169" customFormat="1" ht="15.75" customHeight="1" x14ac:dyDescent="0.2">
      <c r="A181" s="126" t="s">
        <v>7632</v>
      </c>
      <c r="B181" s="126" t="s">
        <v>7633</v>
      </c>
      <c r="C181" s="713">
        <v>77.180000000000007</v>
      </c>
      <c r="D181" s="167"/>
      <c r="E181" s="167"/>
      <c r="F181" s="384"/>
      <c r="G181" s="324"/>
    </row>
    <row r="182" spans="1:7" s="160" customFormat="1" ht="15.75" customHeight="1" x14ac:dyDescent="0.2">
      <c r="A182" s="202" t="s">
        <v>7634</v>
      </c>
      <c r="B182" s="202" t="s">
        <v>7635</v>
      </c>
      <c r="C182" s="733">
        <v>76.83</v>
      </c>
      <c r="D182" s="159"/>
      <c r="E182" s="159"/>
      <c r="F182" s="734"/>
      <c r="G182" s="735"/>
    </row>
    <row r="183" spans="1:7" s="169" customFormat="1" ht="15.75" customHeight="1" x14ac:dyDescent="0.2">
      <c r="A183" s="126" t="s">
        <v>7636</v>
      </c>
      <c r="B183" s="126" t="s">
        <v>7637</v>
      </c>
      <c r="C183" s="713">
        <v>77.67</v>
      </c>
      <c r="D183" s="167"/>
      <c r="E183" s="167"/>
      <c r="F183" s="384"/>
      <c r="G183" s="324"/>
    </row>
    <row r="184" spans="1:7" s="169" customFormat="1" ht="15.75" customHeight="1" x14ac:dyDescent="0.2">
      <c r="A184" s="126" t="s">
        <v>7638</v>
      </c>
      <c r="B184" s="126" t="s">
        <v>7639</v>
      </c>
      <c r="C184" s="713">
        <v>78.05</v>
      </c>
      <c r="D184" s="167"/>
      <c r="E184" s="167"/>
      <c r="F184" s="384"/>
      <c r="G184" s="324"/>
    </row>
    <row r="185" spans="1:7" s="169" customFormat="1" ht="15.75" customHeight="1" x14ac:dyDescent="0.2">
      <c r="A185" s="126" t="s">
        <v>7640</v>
      </c>
      <c r="B185" s="126" t="s">
        <v>7641</v>
      </c>
      <c r="C185" s="713">
        <v>78.14</v>
      </c>
      <c r="D185" s="167"/>
      <c r="E185" s="167"/>
      <c r="F185" s="384"/>
      <c r="G185" s="324"/>
    </row>
    <row r="186" spans="1:7" s="169" customFormat="1" ht="15.75" customHeight="1" x14ac:dyDescent="0.2">
      <c r="A186" s="126" t="s">
        <v>7642</v>
      </c>
      <c r="B186" s="126" t="s">
        <v>7643</v>
      </c>
      <c r="C186" s="713">
        <v>78.89</v>
      </c>
      <c r="D186" s="167"/>
      <c r="E186" s="167"/>
      <c r="F186" s="384"/>
      <c r="G186" s="324"/>
    </row>
    <row r="187" spans="1:7" s="687" customFormat="1" ht="15.75" customHeight="1" x14ac:dyDescent="0.2">
      <c r="A187" s="574" t="s">
        <v>7644</v>
      </c>
      <c r="B187" s="574" t="s">
        <v>7645</v>
      </c>
      <c r="C187" s="817">
        <v>78.16</v>
      </c>
      <c r="D187" s="584"/>
      <c r="E187" s="584"/>
      <c r="F187" s="818"/>
      <c r="G187" s="819"/>
    </row>
    <row r="188" spans="1:7" s="160" customFormat="1" ht="15.75" customHeight="1" x14ac:dyDescent="0.2">
      <c r="A188" s="202" t="s">
        <v>7646</v>
      </c>
      <c r="B188" s="202" t="s">
        <v>7647</v>
      </c>
      <c r="C188" s="733">
        <v>78.89</v>
      </c>
      <c r="D188" s="159"/>
      <c r="E188" s="159"/>
      <c r="F188" s="734"/>
      <c r="G188" s="735"/>
    </row>
    <row r="189" spans="1:7" s="169" customFormat="1" ht="15.75" customHeight="1" x14ac:dyDescent="0.2">
      <c r="A189" s="126" t="s">
        <v>7648</v>
      </c>
      <c r="B189" s="126" t="s">
        <v>7649</v>
      </c>
      <c r="C189" s="713">
        <v>79.75</v>
      </c>
      <c r="D189" s="167"/>
      <c r="E189" s="167"/>
      <c r="F189" s="384"/>
      <c r="G189" s="324"/>
    </row>
    <row r="190" spans="1:7" s="687" customFormat="1" ht="15.75" customHeight="1" x14ac:dyDescent="0.2">
      <c r="A190" s="574" t="s">
        <v>7650</v>
      </c>
      <c r="B190" s="574" t="s">
        <v>7651</v>
      </c>
      <c r="C190" s="817">
        <v>79.75</v>
      </c>
      <c r="D190" s="584"/>
      <c r="E190" s="584"/>
      <c r="F190" s="818"/>
      <c r="G190" s="819"/>
    </row>
    <row r="191" spans="1:7" s="687" customFormat="1" ht="15.75" customHeight="1" x14ac:dyDescent="0.2">
      <c r="A191" s="126" t="s">
        <v>7652</v>
      </c>
      <c r="B191" s="126" t="s">
        <v>7653</v>
      </c>
      <c r="C191" s="713">
        <v>90</v>
      </c>
      <c r="D191" s="584"/>
      <c r="E191" s="584"/>
      <c r="F191" s="818"/>
      <c r="G191" s="819"/>
    </row>
    <row r="192" spans="1:7" s="126" customFormat="1" ht="15.75" customHeight="1" x14ac:dyDescent="0.2">
      <c r="A192" s="126" t="s">
        <v>7654</v>
      </c>
      <c r="B192" s="126" t="s">
        <v>7655</v>
      </c>
      <c r="C192" s="664">
        <v>95</v>
      </c>
      <c r="D192" s="125"/>
      <c r="E192" s="125"/>
      <c r="F192" s="665"/>
      <c r="G192" s="666"/>
    </row>
    <row r="193" spans="1:13" s="41" customFormat="1" ht="15.75" customHeight="1" x14ac:dyDescent="0.2">
      <c r="A193" s="25" t="s">
        <v>7656</v>
      </c>
      <c r="B193" s="25" t="s">
        <v>7657</v>
      </c>
      <c r="C193" s="475">
        <v>98.98</v>
      </c>
      <c r="D193" s="110" t="s">
        <v>675</v>
      </c>
      <c r="E193" s="110">
        <v>20</v>
      </c>
      <c r="F193" s="110">
        <v>30</v>
      </c>
      <c r="G193" s="476"/>
      <c r="H193" s="477"/>
      <c r="I193" s="477"/>
      <c r="J193" s="477"/>
      <c r="K193" s="411"/>
    </row>
    <row r="194" spans="1:13" s="41" customFormat="1" ht="15.75" customHeight="1" x14ac:dyDescent="0.2">
      <c r="A194" s="25" t="s">
        <v>7646</v>
      </c>
      <c r="B194" s="25" t="s">
        <v>7647</v>
      </c>
      <c r="C194" s="475">
        <v>78.89</v>
      </c>
      <c r="D194" s="110" t="s">
        <v>474</v>
      </c>
      <c r="E194" s="110">
        <v>16</v>
      </c>
      <c r="F194" s="110">
        <v>20</v>
      </c>
    </row>
    <row r="195" spans="1:13" s="40" customFormat="1" ht="15" customHeight="1" x14ac:dyDescent="0.2">
      <c r="A195" s="40" t="s">
        <v>7658</v>
      </c>
      <c r="B195" s="126" t="s">
        <v>7659</v>
      </c>
      <c r="C195" s="736">
        <v>120</v>
      </c>
      <c r="D195" s="119"/>
      <c r="E195" s="119"/>
      <c r="F195" s="119"/>
      <c r="M195" s="462"/>
    </row>
  </sheetData>
  <phoneticPr fontId="18" type="noConversion"/>
  <printOptions headings="1" gridLines="1"/>
  <pageMargins left="0.75" right="0.75" top="1" bottom="1" header="0" footer="0"/>
  <pageSetup scale="74" fitToHeight="4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7801-9A8F-CC48-9941-FF3D37C7B112}">
  <dimension ref="A1:M40"/>
  <sheetViews>
    <sheetView workbookViewId="0"/>
  </sheetViews>
  <sheetFormatPr baseColWidth="10" defaultColWidth="10.7109375" defaultRowHeight="16" x14ac:dyDescent="0.2"/>
  <cols>
    <col min="1" max="1" width="11.140625" style="358" customWidth="1"/>
    <col min="2" max="2" width="33.42578125" style="358" customWidth="1"/>
    <col min="3" max="3" width="0" style="360" hidden="1" customWidth="1"/>
    <col min="4" max="4" width="9.42578125" style="358" bestFit="1" customWidth="1"/>
    <col min="5" max="5" width="0" style="358" hidden="1" customWidth="1"/>
    <col min="6" max="7" width="9.42578125" style="361" customWidth="1"/>
    <col min="8" max="11" width="9.42578125" style="358" customWidth="1"/>
    <col min="12" max="12" width="17.85546875" style="358" customWidth="1"/>
    <col min="13" max="13" width="10.7109375" style="358"/>
    <col min="14" max="16" width="9.42578125" style="358" customWidth="1"/>
    <col min="17" max="16384" width="10.7109375" style="358"/>
  </cols>
  <sheetData>
    <row r="1" spans="1:13" ht="17" thickBot="1" x14ac:dyDescent="0.25">
      <c r="A1" s="362" t="s">
        <v>6048</v>
      </c>
      <c r="B1" s="362" t="s">
        <v>4</v>
      </c>
      <c r="C1" s="363" t="s">
        <v>7660</v>
      </c>
      <c r="D1" s="364">
        <v>44579</v>
      </c>
      <c r="E1" s="364" t="s">
        <v>7661</v>
      </c>
      <c r="F1" s="365" t="s">
        <v>6049</v>
      </c>
      <c r="G1" s="366" t="s">
        <v>6050</v>
      </c>
      <c r="H1" s="367" t="s">
        <v>7662</v>
      </c>
      <c r="I1" s="367" t="s">
        <v>7663</v>
      </c>
      <c r="J1" s="510" t="s">
        <v>7664</v>
      </c>
      <c r="K1" s="511"/>
      <c r="L1" s="511" t="s">
        <v>7665</v>
      </c>
      <c r="M1" s="511" t="s">
        <v>7666</v>
      </c>
    </row>
    <row r="2" spans="1:13" x14ac:dyDescent="0.2">
      <c r="A2" s="368" t="s">
        <v>7667</v>
      </c>
      <c r="B2" s="368"/>
      <c r="C2" s="369"/>
      <c r="D2" s="370"/>
      <c r="E2" s="370"/>
      <c r="F2" s="370"/>
      <c r="G2" s="371"/>
      <c r="H2" s="370"/>
      <c r="I2" s="513" t="s">
        <v>7668</v>
      </c>
      <c r="J2" s="514"/>
      <c r="K2" s="514"/>
      <c r="L2" s="512"/>
      <c r="M2" s="512"/>
    </row>
    <row r="3" spans="1:13" x14ac:dyDescent="0.2">
      <c r="A3" s="515" t="s">
        <v>7669</v>
      </c>
      <c r="B3" s="515" t="s">
        <v>7670</v>
      </c>
      <c r="C3" s="516">
        <v>43.739999999999995</v>
      </c>
      <c r="D3" s="517">
        <v>50.347499999999997</v>
      </c>
      <c r="E3" s="518">
        <v>25.71</v>
      </c>
      <c r="F3" s="519">
        <v>15</v>
      </c>
      <c r="G3" s="519">
        <v>20</v>
      </c>
      <c r="H3" s="520">
        <v>4.1500000000000004</v>
      </c>
      <c r="I3" s="520">
        <v>4.1500000000000004</v>
      </c>
      <c r="J3" s="520">
        <v>1.2</v>
      </c>
      <c r="K3" s="521" t="s">
        <v>7671</v>
      </c>
      <c r="L3" s="522"/>
      <c r="M3" s="522"/>
    </row>
    <row r="4" spans="1:13" x14ac:dyDescent="0.2">
      <c r="A4" s="515" t="s">
        <v>7672</v>
      </c>
      <c r="B4" s="515" t="s">
        <v>7673</v>
      </c>
      <c r="C4" s="516">
        <v>45.809999999999995</v>
      </c>
      <c r="D4" s="517">
        <v>49.629999999999995</v>
      </c>
      <c r="E4" s="518">
        <v>25.31</v>
      </c>
      <c r="F4" s="519">
        <v>16</v>
      </c>
      <c r="G4" s="519">
        <v>16</v>
      </c>
      <c r="H4" s="520">
        <v>4.1500000000000004</v>
      </c>
      <c r="I4" s="520">
        <v>4.1500000000000004</v>
      </c>
      <c r="J4" s="520">
        <v>1.2</v>
      </c>
      <c r="K4" s="521" t="s">
        <v>7671</v>
      </c>
      <c r="L4" s="522"/>
      <c r="M4" s="522"/>
    </row>
    <row r="5" spans="1:13" x14ac:dyDescent="0.2">
      <c r="A5" s="515" t="s">
        <v>7674</v>
      </c>
      <c r="B5" s="515" t="s">
        <v>7675</v>
      </c>
      <c r="C5" s="516">
        <v>45.809999999999995</v>
      </c>
      <c r="D5" s="517">
        <v>50.330000000000005</v>
      </c>
      <c r="E5" s="518">
        <v>25.71</v>
      </c>
      <c r="F5" s="519">
        <v>16</v>
      </c>
      <c r="G5" s="519">
        <v>20</v>
      </c>
      <c r="H5" s="520">
        <v>4.1500000000000004</v>
      </c>
      <c r="I5" s="520">
        <v>4.5999999999999996</v>
      </c>
      <c r="J5" s="520">
        <v>1.2</v>
      </c>
      <c r="K5" s="521" t="s">
        <v>7671</v>
      </c>
      <c r="L5" s="522"/>
      <c r="M5" s="522"/>
    </row>
    <row r="6" spans="1:13" x14ac:dyDescent="0.2">
      <c r="A6" s="515" t="s">
        <v>7676</v>
      </c>
      <c r="B6" s="515" t="s">
        <v>7677</v>
      </c>
      <c r="C6" s="516"/>
      <c r="D6" s="517">
        <v>67.2</v>
      </c>
      <c r="E6" s="518">
        <v>34.549999999999997</v>
      </c>
      <c r="F6" s="519">
        <v>16</v>
      </c>
      <c r="G6" s="519">
        <v>48</v>
      </c>
      <c r="H6" s="520">
        <v>4.1500000000000004</v>
      </c>
      <c r="I6" s="520">
        <v>6.65</v>
      </c>
      <c r="J6" s="520">
        <v>1.2</v>
      </c>
      <c r="K6" s="521" t="s">
        <v>7671</v>
      </c>
      <c r="L6" s="522"/>
      <c r="M6" s="522"/>
    </row>
    <row r="7" spans="1:13" x14ac:dyDescent="0.2">
      <c r="A7" s="515" t="s">
        <v>7678</v>
      </c>
      <c r="B7" s="515" t="s">
        <v>7679</v>
      </c>
      <c r="C7" s="516">
        <v>51.919999999999995</v>
      </c>
      <c r="D7" s="517">
        <v>65.38</v>
      </c>
      <c r="E7" s="518">
        <v>33.549999999999997</v>
      </c>
      <c r="F7" s="519">
        <v>22</v>
      </c>
      <c r="G7" s="519">
        <v>30</v>
      </c>
      <c r="H7" s="520">
        <v>4.5999999999999996</v>
      </c>
      <c r="I7" s="520">
        <v>4.5999999999999996</v>
      </c>
      <c r="J7" s="520">
        <v>1.2</v>
      </c>
      <c r="K7" s="521" t="s">
        <v>7671</v>
      </c>
      <c r="L7" s="522"/>
      <c r="M7" s="522"/>
    </row>
    <row r="8" spans="1:13" x14ac:dyDescent="0.2">
      <c r="A8" s="515" t="s">
        <v>7680</v>
      </c>
      <c r="B8" s="515" t="s">
        <v>7681</v>
      </c>
      <c r="C8" s="516">
        <v>48.73</v>
      </c>
      <c r="D8" s="517">
        <v>53.322499999999998</v>
      </c>
      <c r="E8" s="518">
        <v>27.33</v>
      </c>
      <c r="F8" s="519">
        <v>24</v>
      </c>
      <c r="G8" s="519">
        <v>24</v>
      </c>
      <c r="H8" s="520">
        <v>4.5999999999999996</v>
      </c>
      <c r="I8" s="520">
        <v>4.5999999999999996</v>
      </c>
      <c r="J8" s="520">
        <v>1.2</v>
      </c>
      <c r="K8" s="521" t="s">
        <v>7671</v>
      </c>
      <c r="L8" s="522"/>
      <c r="M8" s="522"/>
    </row>
    <row r="9" spans="1:13" x14ac:dyDescent="0.2">
      <c r="A9" s="515" t="s">
        <v>7682</v>
      </c>
      <c r="B9" s="515" t="s">
        <v>7683</v>
      </c>
      <c r="C9" s="516"/>
      <c r="D9" s="517">
        <v>65.432500000000005</v>
      </c>
      <c r="E9" s="518">
        <v>33.58</v>
      </c>
      <c r="F9" s="519">
        <v>24</v>
      </c>
      <c r="G9" s="519">
        <v>28</v>
      </c>
      <c r="H9" s="520">
        <v>4.5999999999999996</v>
      </c>
      <c r="I9" s="520">
        <v>4.5999999999999996</v>
      </c>
      <c r="J9" s="520">
        <v>1.2</v>
      </c>
      <c r="K9" s="521" t="s">
        <v>7671</v>
      </c>
      <c r="L9" s="522"/>
      <c r="M9" s="522"/>
    </row>
    <row r="10" spans="1:13" x14ac:dyDescent="0.2">
      <c r="A10" s="515" t="s">
        <v>7684</v>
      </c>
      <c r="B10" s="515" t="s">
        <v>7685</v>
      </c>
      <c r="C10" s="516">
        <v>48.15</v>
      </c>
      <c r="D10" s="517">
        <v>66.167500000000004</v>
      </c>
      <c r="E10" s="518">
        <v>33.979999999999997</v>
      </c>
      <c r="F10" s="519">
        <v>24</v>
      </c>
      <c r="G10" s="519">
        <v>30</v>
      </c>
      <c r="H10" s="520">
        <v>4.5999999999999996</v>
      </c>
      <c r="I10" s="520">
        <v>4.5999999999999996</v>
      </c>
      <c r="J10" s="520">
        <v>1.2</v>
      </c>
      <c r="K10" s="521" t="s">
        <v>7671</v>
      </c>
      <c r="L10" s="522"/>
      <c r="M10" s="522"/>
    </row>
    <row r="11" spans="1:13" x14ac:dyDescent="0.2">
      <c r="A11" s="515" t="s">
        <v>7686</v>
      </c>
      <c r="B11" s="515" t="s">
        <v>7687</v>
      </c>
      <c r="C11" s="516"/>
      <c r="D11" s="517">
        <v>66.587499999999991</v>
      </c>
      <c r="E11" s="518">
        <v>34.53</v>
      </c>
      <c r="F11" s="519">
        <v>24</v>
      </c>
      <c r="G11" s="519">
        <v>36</v>
      </c>
      <c r="H11" s="520">
        <v>4.5999999999999996</v>
      </c>
      <c r="I11" s="520">
        <v>4.5999999999999996</v>
      </c>
      <c r="J11" s="520">
        <v>1.2</v>
      </c>
      <c r="K11" s="521" t="s">
        <v>7671</v>
      </c>
      <c r="L11" s="522"/>
      <c r="M11" s="522"/>
    </row>
    <row r="12" spans="1:13" x14ac:dyDescent="0.2">
      <c r="A12" s="515" t="s">
        <v>7688</v>
      </c>
      <c r="B12" s="515" t="s">
        <v>7689</v>
      </c>
      <c r="C12" s="516"/>
      <c r="D12" s="517">
        <v>91.332499999999996</v>
      </c>
      <c r="E12" s="518">
        <v>49.8</v>
      </c>
      <c r="F12" s="519">
        <v>24</v>
      </c>
      <c r="G12" s="519">
        <v>60</v>
      </c>
      <c r="H12" s="520">
        <v>4.5999999999999996</v>
      </c>
      <c r="I12" s="520">
        <v>6.65</v>
      </c>
      <c r="J12" s="520">
        <v>1.2</v>
      </c>
      <c r="K12" s="521" t="s">
        <v>7671</v>
      </c>
      <c r="L12" s="522"/>
      <c r="M12" s="522"/>
    </row>
    <row r="13" spans="1:13" x14ac:dyDescent="0.2">
      <c r="A13" s="515" t="s">
        <v>7690</v>
      </c>
      <c r="B13" s="515" t="s">
        <v>7691</v>
      </c>
      <c r="C13" s="516">
        <v>48.96</v>
      </c>
      <c r="D13" s="517">
        <v>92.155000000000001</v>
      </c>
      <c r="E13" s="518">
        <v>50.26</v>
      </c>
      <c r="F13" s="519">
        <v>28.5</v>
      </c>
      <c r="G13" s="519">
        <v>60</v>
      </c>
      <c r="H13" s="520">
        <v>4.5999999999999996</v>
      </c>
      <c r="I13" s="520">
        <v>6.65</v>
      </c>
      <c r="J13" s="520">
        <v>1.2</v>
      </c>
      <c r="K13" s="521" t="s">
        <v>7671</v>
      </c>
      <c r="L13" s="522"/>
      <c r="M13" s="522"/>
    </row>
    <row r="14" spans="1:13" x14ac:dyDescent="0.2">
      <c r="A14" s="515" t="s">
        <v>7692</v>
      </c>
      <c r="B14" s="515" t="s">
        <v>7693</v>
      </c>
      <c r="C14" s="516">
        <v>61.51</v>
      </c>
      <c r="D14" s="517">
        <v>68.127499999999998</v>
      </c>
      <c r="E14" s="518">
        <v>35.090000000000003</v>
      </c>
      <c r="F14" s="519">
        <v>30</v>
      </c>
      <c r="G14" s="519">
        <v>36</v>
      </c>
      <c r="H14" s="520">
        <v>4.5999999999999996</v>
      </c>
      <c r="I14" s="520">
        <v>4.5999999999999996</v>
      </c>
      <c r="J14" s="520">
        <v>1.2</v>
      </c>
      <c r="K14" s="521" t="s">
        <v>7671</v>
      </c>
      <c r="L14" s="522"/>
      <c r="M14" s="522"/>
    </row>
    <row r="15" spans="1:13" x14ac:dyDescent="0.2">
      <c r="A15" s="515" t="s">
        <v>7694</v>
      </c>
      <c r="B15" s="515" t="s">
        <v>7695</v>
      </c>
      <c r="C15" s="516">
        <v>45.809999999999995</v>
      </c>
      <c r="D15" s="517">
        <v>68.127499999999998</v>
      </c>
      <c r="E15" s="518">
        <v>35.090000000000003</v>
      </c>
      <c r="F15" s="519">
        <v>30</v>
      </c>
      <c r="G15" s="519">
        <v>40</v>
      </c>
      <c r="H15" s="520">
        <v>4.5999999999999996</v>
      </c>
      <c r="I15" s="520">
        <v>6.65</v>
      </c>
      <c r="J15" s="520">
        <v>1.2</v>
      </c>
      <c r="K15" s="521" t="s">
        <v>7671</v>
      </c>
      <c r="L15" s="522"/>
      <c r="M15" s="522"/>
    </row>
    <row r="16" spans="1:13" x14ac:dyDescent="0.2">
      <c r="A16" s="515" t="s">
        <v>7696</v>
      </c>
      <c r="B16" s="515" t="s">
        <v>7697</v>
      </c>
      <c r="C16" s="516">
        <v>58.97</v>
      </c>
      <c r="D16" s="517">
        <v>90.405000000000001</v>
      </c>
      <c r="E16" s="518">
        <v>49.27</v>
      </c>
      <c r="F16" s="519">
        <v>30</v>
      </c>
      <c r="G16" s="519">
        <v>48</v>
      </c>
      <c r="H16" s="520">
        <v>4.5999999999999996</v>
      </c>
      <c r="I16" s="520">
        <v>6.65</v>
      </c>
      <c r="J16" s="520">
        <v>1.2</v>
      </c>
      <c r="K16" s="521" t="s">
        <v>7671</v>
      </c>
      <c r="L16" s="522"/>
      <c r="M16" s="522"/>
    </row>
    <row r="17" spans="1:13" x14ac:dyDescent="0.2">
      <c r="A17" s="515" t="s">
        <v>7698</v>
      </c>
      <c r="B17" s="515" t="s">
        <v>7699</v>
      </c>
      <c r="C17" s="516"/>
      <c r="D17" s="517">
        <v>91.21</v>
      </c>
      <c r="E17" s="518">
        <v>49.73</v>
      </c>
      <c r="F17" s="519">
        <v>34</v>
      </c>
      <c r="G17" s="519">
        <v>45</v>
      </c>
      <c r="H17" s="520">
        <v>4.5999999999999996</v>
      </c>
      <c r="I17" s="520">
        <v>6.65</v>
      </c>
      <c r="J17" s="520">
        <v>1.2</v>
      </c>
      <c r="K17" s="521" t="s">
        <v>7671</v>
      </c>
      <c r="L17" s="522"/>
      <c r="M17" s="522"/>
    </row>
    <row r="18" spans="1:13" x14ac:dyDescent="0.2">
      <c r="A18" s="515" t="s">
        <v>7700</v>
      </c>
      <c r="B18" s="515" t="s">
        <v>7701</v>
      </c>
      <c r="C18" s="516"/>
      <c r="D18" s="517">
        <v>91.227500000000006</v>
      </c>
      <c r="E18" s="518">
        <v>49.74</v>
      </c>
      <c r="F18" s="519">
        <v>35</v>
      </c>
      <c r="G18" s="519">
        <v>48</v>
      </c>
      <c r="H18" s="520">
        <v>4.5999999999999996</v>
      </c>
      <c r="I18" s="520">
        <v>6.65</v>
      </c>
      <c r="J18" s="520">
        <v>1.2</v>
      </c>
      <c r="K18" s="521" t="s">
        <v>7671</v>
      </c>
      <c r="L18" s="522"/>
      <c r="M18" s="522"/>
    </row>
    <row r="19" spans="1:13" x14ac:dyDescent="0.2">
      <c r="A19" s="515" t="s">
        <v>7702</v>
      </c>
      <c r="B19" s="515" t="s">
        <v>7703</v>
      </c>
      <c r="C19" s="516"/>
      <c r="D19" s="517">
        <v>92.172499999999999</v>
      </c>
      <c r="E19" s="518">
        <v>50.26</v>
      </c>
      <c r="F19" s="519">
        <v>35</v>
      </c>
      <c r="G19" s="519">
        <v>53</v>
      </c>
      <c r="H19" s="520">
        <v>4.5999999999999996</v>
      </c>
      <c r="I19" s="520">
        <v>6.65</v>
      </c>
      <c r="J19" s="520">
        <v>1.2</v>
      </c>
      <c r="K19" s="521" t="s">
        <v>7671</v>
      </c>
      <c r="L19" s="522"/>
      <c r="M19" s="522"/>
    </row>
    <row r="20" spans="1:13" x14ac:dyDescent="0.2">
      <c r="A20" s="515" t="s">
        <v>7704</v>
      </c>
      <c r="B20" s="515" t="s">
        <v>7705</v>
      </c>
      <c r="C20" s="516">
        <v>51.669999999999995</v>
      </c>
      <c r="D20" s="517">
        <v>70.209999999999994</v>
      </c>
      <c r="E20" s="518">
        <v>36.229999999999997</v>
      </c>
      <c r="F20" s="519">
        <v>36</v>
      </c>
      <c r="G20" s="519">
        <v>36</v>
      </c>
      <c r="H20" s="520">
        <v>4.5999999999999996</v>
      </c>
      <c r="I20" s="520">
        <v>4.5999999999999996</v>
      </c>
      <c r="J20" s="520">
        <v>1.2</v>
      </c>
      <c r="K20" s="521" t="s">
        <v>7671</v>
      </c>
      <c r="L20" s="522"/>
      <c r="M20" s="522"/>
    </row>
    <row r="21" spans="1:13" x14ac:dyDescent="0.2">
      <c r="A21" s="515" t="s">
        <v>7706</v>
      </c>
      <c r="B21" s="515" t="s">
        <v>7707</v>
      </c>
      <c r="C21" s="516">
        <v>52.489999999999995</v>
      </c>
      <c r="D21" s="517">
        <v>91.192499999999995</v>
      </c>
      <c r="E21" s="518">
        <v>49.71</v>
      </c>
      <c r="F21" s="519">
        <v>36</v>
      </c>
      <c r="G21" s="519">
        <v>45</v>
      </c>
      <c r="H21" s="520">
        <v>4.5999999999999996</v>
      </c>
      <c r="I21" s="520">
        <v>6.65</v>
      </c>
      <c r="J21" s="520">
        <v>1.2</v>
      </c>
      <c r="K21" s="521" t="s">
        <v>7671</v>
      </c>
      <c r="L21" s="522"/>
      <c r="M21" s="522"/>
    </row>
    <row r="22" spans="1:13" x14ac:dyDescent="0.2">
      <c r="A22" s="515" t="s">
        <v>7708</v>
      </c>
      <c r="B22" s="515" t="s">
        <v>7709</v>
      </c>
      <c r="C22" s="516">
        <v>52.949999999999996</v>
      </c>
      <c r="D22" s="517">
        <v>91.910000000000011</v>
      </c>
      <c r="E22" s="518">
        <v>50.11</v>
      </c>
      <c r="F22" s="519">
        <v>36</v>
      </c>
      <c r="G22" s="519">
        <v>48</v>
      </c>
      <c r="H22" s="520">
        <v>4.5999999999999996</v>
      </c>
      <c r="I22" s="520">
        <v>6.65</v>
      </c>
      <c r="J22" s="520">
        <v>1.2</v>
      </c>
      <c r="K22" s="521" t="s">
        <v>7671</v>
      </c>
      <c r="L22" s="522"/>
      <c r="M22" s="522"/>
    </row>
    <row r="23" spans="1:13" x14ac:dyDescent="0.2">
      <c r="A23" s="515" t="s">
        <v>7710</v>
      </c>
      <c r="B23" s="515" t="s">
        <v>7711</v>
      </c>
      <c r="C23" s="516"/>
      <c r="D23" s="517">
        <v>92.032499999999999</v>
      </c>
      <c r="E23" s="518">
        <v>50.17</v>
      </c>
      <c r="F23" s="519">
        <v>38</v>
      </c>
      <c r="G23" s="519">
        <v>48</v>
      </c>
      <c r="H23" s="520">
        <v>4.5999999999999996</v>
      </c>
      <c r="I23" s="520">
        <v>6.65</v>
      </c>
      <c r="J23" s="520">
        <v>1.2</v>
      </c>
      <c r="K23" s="521" t="s">
        <v>7671</v>
      </c>
      <c r="L23" s="522"/>
      <c r="M23" s="522"/>
    </row>
    <row r="24" spans="1:13" x14ac:dyDescent="0.2">
      <c r="A24" s="515" t="s">
        <v>7712</v>
      </c>
      <c r="B24" s="515" t="s">
        <v>7713</v>
      </c>
      <c r="C24" s="516">
        <v>58.37</v>
      </c>
      <c r="D24" s="517">
        <v>93.572499999999991</v>
      </c>
      <c r="E24" s="518">
        <v>51.03</v>
      </c>
      <c r="F24" s="519">
        <v>40</v>
      </c>
      <c r="G24" s="519">
        <v>53</v>
      </c>
      <c r="H24" s="520">
        <v>6.65</v>
      </c>
      <c r="I24" s="520">
        <v>6.65</v>
      </c>
      <c r="J24" s="520">
        <v>1.2</v>
      </c>
      <c r="K24" s="521" t="s">
        <v>7671</v>
      </c>
      <c r="L24" s="522"/>
      <c r="M24" s="522"/>
    </row>
    <row r="25" spans="1:13" x14ac:dyDescent="0.2">
      <c r="A25" s="515" t="s">
        <v>7714</v>
      </c>
      <c r="B25" s="515" t="s">
        <v>7715</v>
      </c>
      <c r="C25" s="516">
        <v>61.75</v>
      </c>
      <c r="D25" s="517">
        <v>96.634999999999991</v>
      </c>
      <c r="E25" s="518">
        <v>52.72</v>
      </c>
      <c r="F25" s="519">
        <v>40</v>
      </c>
      <c r="G25" s="519">
        <v>60</v>
      </c>
      <c r="H25" s="520">
        <v>6.65</v>
      </c>
      <c r="I25" s="520">
        <v>6.65</v>
      </c>
      <c r="J25" s="520">
        <v>1.2</v>
      </c>
      <c r="K25" s="521" t="s">
        <v>7671</v>
      </c>
      <c r="L25" s="522"/>
      <c r="M25" s="522"/>
    </row>
    <row r="26" spans="1:13" x14ac:dyDescent="0.2">
      <c r="A26" s="515" t="s">
        <v>7716</v>
      </c>
      <c r="B26" s="515" t="s">
        <v>7717</v>
      </c>
      <c r="C26" s="516">
        <v>54.07</v>
      </c>
      <c r="D26" s="517">
        <v>159.33750000000001</v>
      </c>
      <c r="E26" s="518">
        <v>86</v>
      </c>
      <c r="F26" s="519">
        <v>40</v>
      </c>
      <c r="G26" s="519">
        <v>65</v>
      </c>
      <c r="H26" s="520">
        <v>6.65</v>
      </c>
      <c r="I26" s="520">
        <v>6.65</v>
      </c>
      <c r="J26" s="520">
        <v>1.2</v>
      </c>
      <c r="K26" s="521" t="s">
        <v>7671</v>
      </c>
      <c r="L26" s="522"/>
      <c r="M26" s="522"/>
    </row>
    <row r="27" spans="1:13" x14ac:dyDescent="0.2">
      <c r="A27" s="515" t="s">
        <v>7718</v>
      </c>
      <c r="B27" s="515" t="s">
        <v>7719</v>
      </c>
      <c r="C27" s="516">
        <v>59.129999999999995</v>
      </c>
      <c r="D27" s="517">
        <v>93.625</v>
      </c>
      <c r="E27" s="518">
        <v>51.05</v>
      </c>
      <c r="F27" s="519">
        <v>42</v>
      </c>
      <c r="G27" s="519">
        <v>53</v>
      </c>
      <c r="H27" s="520">
        <v>6.65</v>
      </c>
      <c r="I27" s="520">
        <v>6.65</v>
      </c>
      <c r="J27" s="520">
        <v>1.2</v>
      </c>
      <c r="K27" s="521" t="s">
        <v>7671</v>
      </c>
      <c r="L27" s="522"/>
      <c r="M27" s="522"/>
    </row>
    <row r="28" spans="1:13" x14ac:dyDescent="0.2">
      <c r="A28" s="515" t="s">
        <v>7720</v>
      </c>
      <c r="B28" s="515" t="s">
        <v>7721</v>
      </c>
      <c r="C28" s="516">
        <v>59.129999999999995</v>
      </c>
      <c r="D28" s="517">
        <v>159.23249999999999</v>
      </c>
      <c r="E28" s="518">
        <v>85.93</v>
      </c>
      <c r="F28" s="519">
        <v>44</v>
      </c>
      <c r="G28" s="519">
        <v>60</v>
      </c>
      <c r="H28" s="520">
        <v>6.65</v>
      </c>
      <c r="I28" s="520">
        <v>6.65</v>
      </c>
      <c r="J28" s="520">
        <v>1.2</v>
      </c>
      <c r="K28" s="521" t="s">
        <v>7671</v>
      </c>
      <c r="L28" s="522"/>
      <c r="M28" s="522"/>
    </row>
    <row r="29" spans="1:13" x14ac:dyDescent="0.2">
      <c r="A29" s="515" t="s">
        <v>7722</v>
      </c>
      <c r="B29" s="515" t="s">
        <v>7723</v>
      </c>
      <c r="C29" s="516">
        <v>59.489999999999995</v>
      </c>
      <c r="D29" s="517">
        <v>159.9325</v>
      </c>
      <c r="E29" s="518">
        <v>86.32</v>
      </c>
      <c r="F29" s="519">
        <v>45</v>
      </c>
      <c r="G29" s="519">
        <v>60</v>
      </c>
      <c r="H29" s="520">
        <v>4.6500000000000004</v>
      </c>
      <c r="I29" s="520">
        <v>6.65</v>
      </c>
      <c r="J29" s="520">
        <v>1.2</v>
      </c>
      <c r="K29" s="521" t="s">
        <v>7671</v>
      </c>
      <c r="L29" s="522"/>
      <c r="M29" s="522"/>
    </row>
    <row r="30" spans="1:13" x14ac:dyDescent="0.2">
      <c r="A30" s="515" t="s">
        <v>7724</v>
      </c>
      <c r="B30" s="515" t="s">
        <v>7725</v>
      </c>
      <c r="C30" s="516"/>
      <c r="D30" s="517">
        <v>160.125</v>
      </c>
      <c r="E30" s="518">
        <v>86.43</v>
      </c>
      <c r="F30" s="519">
        <v>46</v>
      </c>
      <c r="G30" s="519">
        <v>64</v>
      </c>
      <c r="H30" s="520">
        <v>6.65</v>
      </c>
      <c r="I30" s="520">
        <v>6.65</v>
      </c>
      <c r="J30" s="520">
        <v>1.2</v>
      </c>
      <c r="K30" s="521" t="s">
        <v>7671</v>
      </c>
      <c r="L30" s="522"/>
      <c r="M30" s="522"/>
    </row>
    <row r="31" spans="1:13" s="359" customFormat="1" x14ac:dyDescent="0.2">
      <c r="A31" s="522" t="s">
        <v>7726</v>
      </c>
      <c r="B31" s="515" t="s">
        <v>7727</v>
      </c>
      <c r="C31" s="523">
        <v>59.489999999999995</v>
      </c>
      <c r="D31" s="517">
        <v>96.932500000000005</v>
      </c>
      <c r="E31" s="524">
        <v>52.8</v>
      </c>
      <c r="F31" s="525">
        <v>48</v>
      </c>
      <c r="G31" s="525">
        <v>48</v>
      </c>
      <c r="H31" s="526">
        <v>6.65</v>
      </c>
      <c r="I31" s="526">
        <v>6.65</v>
      </c>
      <c r="J31" s="520">
        <v>1.2</v>
      </c>
      <c r="K31" s="521" t="s">
        <v>7671</v>
      </c>
      <c r="L31" s="527"/>
      <c r="M31" s="527"/>
    </row>
    <row r="32" spans="1:13" s="359" customFormat="1" x14ac:dyDescent="0.2">
      <c r="A32" s="522" t="s">
        <v>7728</v>
      </c>
      <c r="B32" s="515" t="s">
        <v>7729</v>
      </c>
      <c r="C32" s="523"/>
      <c r="D32" s="517">
        <v>160.66750000000002</v>
      </c>
      <c r="E32" s="524">
        <v>86.74</v>
      </c>
      <c r="F32" s="525">
        <v>48</v>
      </c>
      <c r="G32" s="525">
        <v>60</v>
      </c>
      <c r="H32" s="526">
        <v>6.65</v>
      </c>
      <c r="I32" s="526">
        <v>6.65</v>
      </c>
      <c r="J32" s="520">
        <v>1.2</v>
      </c>
      <c r="K32" s="521" t="s">
        <v>7671</v>
      </c>
      <c r="L32" s="527"/>
      <c r="M32" s="527"/>
    </row>
    <row r="33" spans="1:13" s="359" customFormat="1" x14ac:dyDescent="0.2">
      <c r="A33" s="522" t="s">
        <v>7730</v>
      </c>
      <c r="B33" s="515" t="s">
        <v>7731</v>
      </c>
      <c r="C33" s="523"/>
      <c r="D33" s="517">
        <v>162.24249999999998</v>
      </c>
      <c r="E33" s="524">
        <v>87.63</v>
      </c>
      <c r="F33" s="525">
        <v>51</v>
      </c>
      <c r="G33" s="525">
        <v>64</v>
      </c>
      <c r="H33" s="526">
        <v>6.65</v>
      </c>
      <c r="I33" s="526">
        <v>6.65</v>
      </c>
      <c r="J33" s="520">
        <v>1.2</v>
      </c>
      <c r="K33" s="521" t="s">
        <v>7671</v>
      </c>
      <c r="L33" s="527"/>
      <c r="M33" s="527"/>
    </row>
    <row r="34" spans="1:13" s="359" customFormat="1" x14ac:dyDescent="0.2">
      <c r="A34" s="522" t="s">
        <v>7732</v>
      </c>
      <c r="B34" s="515" t="s">
        <v>7733</v>
      </c>
      <c r="C34" s="523"/>
      <c r="D34" s="517">
        <v>162.96</v>
      </c>
      <c r="E34" s="524">
        <v>88.03</v>
      </c>
      <c r="F34" s="525">
        <v>52</v>
      </c>
      <c r="G34" s="525">
        <v>66</v>
      </c>
      <c r="H34" s="526">
        <v>6.65</v>
      </c>
      <c r="I34" s="526">
        <v>6.65</v>
      </c>
      <c r="J34" s="520">
        <v>1.2</v>
      </c>
      <c r="K34" s="521" t="s">
        <v>7671</v>
      </c>
      <c r="L34" s="527"/>
      <c r="M34" s="527"/>
    </row>
    <row r="35" spans="1:13" s="359" customFormat="1" x14ac:dyDescent="0.2">
      <c r="A35" s="515" t="s">
        <v>7734</v>
      </c>
      <c r="B35" s="515" t="s">
        <v>7735</v>
      </c>
      <c r="C35" s="523"/>
      <c r="D35" s="517">
        <v>163.08249999999998</v>
      </c>
      <c r="E35" s="518">
        <v>88.1</v>
      </c>
      <c r="F35" s="519">
        <v>45</v>
      </c>
      <c r="G35" s="519">
        <v>63</v>
      </c>
      <c r="H35" s="526">
        <v>6.65</v>
      </c>
      <c r="I35" s="526">
        <v>6.65</v>
      </c>
      <c r="J35" s="520">
        <v>1.2</v>
      </c>
      <c r="K35" s="521" t="s">
        <v>7671</v>
      </c>
      <c r="L35" s="527"/>
      <c r="M35" s="527"/>
    </row>
    <row r="36" spans="1:13" x14ac:dyDescent="0.2">
      <c r="A36" s="515" t="s">
        <v>7736</v>
      </c>
      <c r="B36" s="515" t="s">
        <v>7737</v>
      </c>
      <c r="C36" s="516">
        <v>66.28</v>
      </c>
      <c r="D36" s="517">
        <v>163.67750000000001</v>
      </c>
      <c r="E36" s="518">
        <v>88.43</v>
      </c>
      <c r="F36" s="519">
        <v>57</v>
      </c>
      <c r="G36" s="519">
        <v>60</v>
      </c>
      <c r="H36" s="520">
        <v>6.65</v>
      </c>
      <c r="I36" s="520">
        <v>6.65</v>
      </c>
      <c r="J36" s="520">
        <v>1.2</v>
      </c>
      <c r="K36" s="521" t="s">
        <v>7671</v>
      </c>
      <c r="L36" s="522"/>
      <c r="M36" s="522"/>
    </row>
    <row r="37" spans="1:13" x14ac:dyDescent="0.2">
      <c r="A37" s="515" t="s">
        <v>7738</v>
      </c>
      <c r="B37" s="515" t="s">
        <v>7739</v>
      </c>
      <c r="C37" s="528"/>
      <c r="D37" s="517">
        <v>183.9425</v>
      </c>
      <c r="E37" s="518">
        <v>98.81</v>
      </c>
      <c r="F37" s="519">
        <v>60</v>
      </c>
      <c r="G37" s="519">
        <v>60</v>
      </c>
      <c r="H37" s="526">
        <v>6.65</v>
      </c>
      <c r="I37" s="526">
        <v>6.65</v>
      </c>
      <c r="J37" s="520">
        <v>1.2</v>
      </c>
      <c r="K37" s="521" t="s">
        <v>7671</v>
      </c>
      <c r="L37" s="522"/>
      <c r="M37" s="522"/>
    </row>
    <row r="38" spans="1:13" x14ac:dyDescent="0.2">
      <c r="A38" s="515" t="s">
        <v>7740</v>
      </c>
      <c r="B38" s="515" t="s">
        <v>7741</v>
      </c>
      <c r="C38" s="528"/>
      <c r="D38" s="517">
        <v>236.47749999999999</v>
      </c>
      <c r="E38" s="518">
        <v>127.55</v>
      </c>
      <c r="F38" s="519">
        <v>60</v>
      </c>
      <c r="G38" s="519">
        <v>80</v>
      </c>
      <c r="H38" s="526">
        <v>6.65</v>
      </c>
      <c r="I38" s="526">
        <v>9.9499999999999993</v>
      </c>
      <c r="J38" s="520">
        <v>1.2</v>
      </c>
      <c r="K38" s="521" t="s">
        <v>7671</v>
      </c>
      <c r="L38" s="522"/>
      <c r="M38" s="522"/>
    </row>
    <row r="39" spans="1:13" x14ac:dyDescent="0.2">
      <c r="A39" s="515" t="s">
        <v>7742</v>
      </c>
      <c r="B39" s="515" t="s">
        <v>7743</v>
      </c>
      <c r="C39" s="516">
        <v>63.69</v>
      </c>
      <c r="D39" s="517">
        <v>242.35750000000002</v>
      </c>
      <c r="E39" s="518">
        <v>130.71</v>
      </c>
      <c r="F39" s="519">
        <v>72</v>
      </c>
      <c r="G39" s="519">
        <v>86</v>
      </c>
      <c r="H39" s="520">
        <v>6.65</v>
      </c>
      <c r="I39" s="520">
        <v>9.9499999999999993</v>
      </c>
      <c r="J39" s="520">
        <v>1.2</v>
      </c>
      <c r="K39" s="521" t="s">
        <v>7671</v>
      </c>
      <c r="L39" s="522"/>
      <c r="M39" s="522"/>
    </row>
    <row r="40" spans="1:13" x14ac:dyDescent="0.2">
      <c r="A40" s="515" t="s">
        <v>7744</v>
      </c>
      <c r="B40" s="515" t="s">
        <v>7745</v>
      </c>
      <c r="C40" s="516">
        <v>82.990000000000009</v>
      </c>
      <c r="D40" s="517">
        <v>243.72250000000003</v>
      </c>
      <c r="E40" s="518">
        <v>131.46</v>
      </c>
      <c r="F40" s="519">
        <v>72</v>
      </c>
      <c r="G40" s="519">
        <v>96</v>
      </c>
      <c r="H40" s="520">
        <v>6.65</v>
      </c>
      <c r="I40" s="520">
        <v>9.9499999999999993</v>
      </c>
      <c r="J40" s="520">
        <v>1.2</v>
      </c>
      <c r="K40" s="521" t="s">
        <v>7671</v>
      </c>
      <c r="L40" s="522"/>
      <c r="M40" s="5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"/>
  <sheetViews>
    <sheetView workbookViewId="0">
      <selection activeCell="B21" sqref="B21"/>
    </sheetView>
  </sheetViews>
  <sheetFormatPr baseColWidth="10" defaultColWidth="11.28515625" defaultRowHeight="15" customHeight="1" x14ac:dyDescent="0.2"/>
  <cols>
    <col min="1" max="1" width="19.42578125" customWidth="1"/>
    <col min="2" max="2" width="24.7109375" customWidth="1"/>
    <col min="3" max="3" width="16.140625" customWidth="1"/>
    <col min="4" max="7" width="10.7109375" customWidth="1"/>
    <col min="8" max="8" width="15.42578125" customWidth="1"/>
    <col min="9" max="10" width="10.7109375" customWidth="1"/>
    <col min="11" max="26" width="10.5703125" customWidth="1"/>
  </cols>
  <sheetData>
    <row r="1" spans="1:11" ht="13.5" customHeight="1" x14ac:dyDescent="0.2">
      <c r="A1" s="3" t="s">
        <v>6048</v>
      </c>
      <c r="B1" s="529" t="s">
        <v>4</v>
      </c>
      <c r="C1" s="529" t="s">
        <v>7746</v>
      </c>
      <c r="D1" s="529" t="s">
        <v>7747</v>
      </c>
      <c r="E1" s="529" t="s">
        <v>7748</v>
      </c>
      <c r="F1" s="529" t="s">
        <v>7749</v>
      </c>
      <c r="G1" s="529" t="s">
        <v>7750</v>
      </c>
      <c r="H1" s="529" t="s">
        <v>7751</v>
      </c>
      <c r="I1" s="529" t="s">
        <v>7752</v>
      </c>
      <c r="J1" s="19" t="s">
        <v>6</v>
      </c>
      <c r="K1" s="20"/>
    </row>
    <row r="2" spans="1:11" ht="13.5" customHeight="1" x14ac:dyDescent="0.2">
      <c r="A2" s="98" t="s">
        <v>7753</v>
      </c>
      <c r="B2" s="98" t="s">
        <v>7754</v>
      </c>
      <c r="C2" s="99" t="s">
        <v>7755</v>
      </c>
      <c r="D2" s="100" t="s">
        <v>627</v>
      </c>
      <c r="E2" s="100" t="s">
        <v>2139</v>
      </c>
      <c r="F2" s="100" t="s">
        <v>7756</v>
      </c>
      <c r="G2" s="100" t="s">
        <v>311</v>
      </c>
      <c r="H2" s="101">
        <v>140.41</v>
      </c>
      <c r="I2" s="102" t="s">
        <v>7757</v>
      </c>
      <c r="J2" s="100" t="s">
        <v>7758</v>
      </c>
      <c r="K2" s="11" t="s">
        <v>7759</v>
      </c>
    </row>
    <row r="3" spans="1:11" ht="13.5" customHeight="1" x14ac:dyDescent="0.2">
      <c r="A3" s="11" t="s">
        <v>7760</v>
      </c>
      <c r="B3" s="11" t="s">
        <v>7761</v>
      </c>
      <c r="C3" s="7" t="s">
        <v>7755</v>
      </c>
      <c r="D3" s="20" t="s">
        <v>627</v>
      </c>
      <c r="E3" s="20" t="s">
        <v>2139</v>
      </c>
      <c r="F3" s="20" t="s">
        <v>7756</v>
      </c>
      <c r="G3" s="20" t="s">
        <v>311</v>
      </c>
      <c r="H3" s="21">
        <v>133.31</v>
      </c>
      <c r="I3" s="6" t="s">
        <v>7757</v>
      </c>
      <c r="J3" s="20" t="s">
        <v>849</v>
      </c>
      <c r="K3" s="11"/>
    </row>
    <row r="4" spans="1:11" ht="13.5" customHeight="1" x14ac:dyDescent="0.2">
      <c r="A4" s="11" t="s">
        <v>7762</v>
      </c>
      <c r="B4" s="11" t="s">
        <v>7763</v>
      </c>
      <c r="C4" s="7" t="s">
        <v>7755</v>
      </c>
      <c r="D4" s="20" t="s">
        <v>627</v>
      </c>
      <c r="E4" s="20" t="s">
        <v>2139</v>
      </c>
      <c r="F4" s="20" t="s">
        <v>7756</v>
      </c>
      <c r="G4" s="20" t="s">
        <v>311</v>
      </c>
      <c r="H4" s="21">
        <v>21.26</v>
      </c>
      <c r="I4" s="6" t="s">
        <v>7757</v>
      </c>
      <c r="J4" s="20" t="s">
        <v>7764</v>
      </c>
      <c r="K4" s="11"/>
    </row>
    <row r="5" spans="1:11" ht="13.5" customHeight="1" x14ac:dyDescent="0.2">
      <c r="A5" s="98" t="s">
        <v>7765</v>
      </c>
      <c r="B5" s="98" t="s">
        <v>7766</v>
      </c>
      <c r="C5" s="99" t="s">
        <v>7755</v>
      </c>
      <c r="D5" s="100" t="s">
        <v>627</v>
      </c>
      <c r="E5" s="100" t="s">
        <v>2139</v>
      </c>
      <c r="F5" s="100" t="s">
        <v>7756</v>
      </c>
      <c r="G5" s="100" t="s">
        <v>311</v>
      </c>
      <c r="H5" s="101">
        <v>52.49</v>
      </c>
      <c r="I5" s="102" t="s">
        <v>7757</v>
      </c>
      <c r="J5" s="100" t="s">
        <v>3704</v>
      </c>
      <c r="K5" s="11" t="s">
        <v>7759</v>
      </c>
    </row>
    <row r="6" spans="1:11" ht="13.5" customHeight="1" x14ac:dyDescent="0.2">
      <c r="A6" s="98" t="s">
        <v>7767</v>
      </c>
      <c r="B6" s="98" t="s">
        <v>7768</v>
      </c>
      <c r="C6" s="99" t="s">
        <v>7755</v>
      </c>
      <c r="D6" s="100" t="s">
        <v>627</v>
      </c>
      <c r="E6" s="100" t="s">
        <v>2139</v>
      </c>
      <c r="F6" s="100" t="s">
        <v>7756</v>
      </c>
      <c r="G6" s="100" t="s">
        <v>311</v>
      </c>
      <c r="H6" s="101">
        <v>52.49</v>
      </c>
      <c r="I6" s="102" t="s">
        <v>7757</v>
      </c>
      <c r="J6" s="100" t="s">
        <v>3704</v>
      </c>
      <c r="K6" s="11" t="s">
        <v>7759</v>
      </c>
    </row>
    <row r="7" spans="1:11" ht="13.5" customHeight="1" x14ac:dyDescent="0.2">
      <c r="A7" s="98" t="s">
        <v>7769</v>
      </c>
      <c r="B7" s="98" t="s">
        <v>7770</v>
      </c>
      <c r="C7" s="99" t="s">
        <v>7755</v>
      </c>
      <c r="D7" s="100" t="s">
        <v>627</v>
      </c>
      <c r="E7" s="100" t="s">
        <v>2139</v>
      </c>
      <c r="F7" s="100" t="s">
        <v>7756</v>
      </c>
      <c r="G7" s="100" t="s">
        <v>311</v>
      </c>
      <c r="H7" s="101">
        <v>52.49</v>
      </c>
      <c r="I7" s="102" t="s">
        <v>7757</v>
      </c>
      <c r="J7" s="100" t="s">
        <v>3704</v>
      </c>
      <c r="K7" s="11" t="s">
        <v>7759</v>
      </c>
    </row>
    <row r="8" spans="1:11" ht="13.5" customHeight="1" x14ac:dyDescent="0.2">
      <c r="A8" s="98" t="s">
        <v>7771</v>
      </c>
      <c r="B8" s="98" t="s">
        <v>7772</v>
      </c>
      <c r="C8" s="99" t="s">
        <v>7755</v>
      </c>
      <c r="D8" s="100" t="s">
        <v>627</v>
      </c>
      <c r="E8" s="100" t="s">
        <v>2139</v>
      </c>
      <c r="F8" s="100" t="s">
        <v>7756</v>
      </c>
      <c r="G8" s="100" t="s">
        <v>311</v>
      </c>
      <c r="H8" s="101">
        <v>52.49</v>
      </c>
      <c r="I8" s="102" t="s">
        <v>7757</v>
      </c>
      <c r="J8" s="100" t="s">
        <v>3704</v>
      </c>
      <c r="K8" s="11" t="s">
        <v>7759</v>
      </c>
    </row>
    <row r="9" spans="1:11" ht="13.5" customHeight="1" x14ac:dyDescent="0.2">
      <c r="A9" s="103" t="s">
        <v>7773</v>
      </c>
      <c r="B9" s="103" t="s">
        <v>7774</v>
      </c>
      <c r="C9" s="104" t="s">
        <v>7755</v>
      </c>
      <c r="D9" s="105" t="s">
        <v>627</v>
      </c>
      <c r="E9" s="105" t="s">
        <v>2139</v>
      </c>
      <c r="F9" s="105" t="s">
        <v>7756</v>
      </c>
      <c r="G9" s="105" t="s">
        <v>311</v>
      </c>
      <c r="H9" s="106">
        <v>156.99</v>
      </c>
      <c r="I9" s="107" t="s">
        <v>7757</v>
      </c>
      <c r="J9" s="105" t="s">
        <v>1912</v>
      </c>
      <c r="K9" s="11" t="s">
        <v>7775</v>
      </c>
    </row>
    <row r="10" spans="1:11" ht="13.5" customHeight="1" x14ac:dyDescent="0.2">
      <c r="A10" s="103" t="s">
        <v>7776</v>
      </c>
      <c r="B10" s="103" t="s">
        <v>7777</v>
      </c>
      <c r="C10" s="104" t="s">
        <v>7755</v>
      </c>
      <c r="D10" s="105" t="s">
        <v>627</v>
      </c>
      <c r="E10" s="105" t="s">
        <v>2139</v>
      </c>
      <c r="F10" s="105" t="s">
        <v>7756</v>
      </c>
      <c r="G10" s="105" t="s">
        <v>311</v>
      </c>
      <c r="H10" s="106">
        <v>156.99</v>
      </c>
      <c r="I10" s="107" t="s">
        <v>7757</v>
      </c>
      <c r="J10" s="105" t="s">
        <v>1912</v>
      </c>
      <c r="K10" s="11" t="s">
        <v>7775</v>
      </c>
    </row>
    <row r="11" spans="1:11" ht="13.5" customHeight="1" x14ac:dyDescent="0.2">
      <c r="A11" s="11" t="s">
        <v>7778</v>
      </c>
      <c r="B11" s="11" t="s">
        <v>7779</v>
      </c>
      <c r="C11" s="7" t="s">
        <v>7755</v>
      </c>
      <c r="D11" s="20" t="s">
        <v>627</v>
      </c>
      <c r="E11" s="20" t="s">
        <v>2139</v>
      </c>
      <c r="F11" s="20" t="s">
        <v>7756</v>
      </c>
      <c r="G11" s="20" t="s">
        <v>311</v>
      </c>
      <c r="H11" s="21">
        <v>169.98</v>
      </c>
      <c r="I11" s="6" t="s">
        <v>7757</v>
      </c>
      <c r="J11" s="20" t="s">
        <v>1912</v>
      </c>
      <c r="K11" s="11"/>
    </row>
    <row r="12" spans="1:11" ht="13.5" customHeight="1" x14ac:dyDescent="0.2">
      <c r="A12" s="103" t="s">
        <v>7780</v>
      </c>
      <c r="B12" s="103" t="s">
        <v>7781</v>
      </c>
      <c r="C12" s="104" t="s">
        <v>7755</v>
      </c>
      <c r="D12" s="105" t="s">
        <v>627</v>
      </c>
      <c r="E12" s="105" t="s">
        <v>2139</v>
      </c>
      <c r="F12" s="105" t="s">
        <v>7756</v>
      </c>
      <c r="G12" s="105" t="s">
        <v>311</v>
      </c>
      <c r="H12" s="106">
        <v>177.86</v>
      </c>
      <c r="I12" s="107" t="s">
        <v>7757</v>
      </c>
      <c r="J12" s="105" t="s">
        <v>7782</v>
      </c>
      <c r="K12" s="11" t="s">
        <v>7775</v>
      </c>
    </row>
    <row r="13" spans="1:11" ht="13.5" customHeight="1" x14ac:dyDescent="0.2">
      <c r="A13" s="103" t="s">
        <v>7783</v>
      </c>
      <c r="B13" s="103" t="s">
        <v>7784</v>
      </c>
      <c r="C13" s="104" t="s">
        <v>7755</v>
      </c>
      <c r="D13" s="105" t="s">
        <v>627</v>
      </c>
      <c r="E13" s="105" t="s">
        <v>2139</v>
      </c>
      <c r="F13" s="105" t="s">
        <v>7756</v>
      </c>
      <c r="G13" s="105" t="s">
        <v>311</v>
      </c>
      <c r="H13" s="106">
        <v>177.86</v>
      </c>
      <c r="I13" s="107" t="s">
        <v>7757</v>
      </c>
      <c r="J13" s="105" t="s">
        <v>7782</v>
      </c>
      <c r="K13" s="11" t="s">
        <v>7775</v>
      </c>
    </row>
    <row r="14" spans="1:11" ht="13.5" customHeight="1" x14ac:dyDescent="0.2">
      <c r="A14" s="98" t="s">
        <v>7785</v>
      </c>
      <c r="B14" s="98" t="s">
        <v>7786</v>
      </c>
      <c r="C14" s="99" t="s">
        <v>7755</v>
      </c>
      <c r="D14" s="100" t="s">
        <v>627</v>
      </c>
      <c r="E14" s="100" t="s">
        <v>2139</v>
      </c>
      <c r="F14" s="100" t="s">
        <v>7756</v>
      </c>
      <c r="G14" s="100" t="s">
        <v>311</v>
      </c>
      <c r="H14" s="101">
        <v>140.41</v>
      </c>
      <c r="I14" s="102" t="s">
        <v>7757</v>
      </c>
      <c r="J14" s="100" t="s">
        <v>7758</v>
      </c>
      <c r="K14" s="11" t="s">
        <v>7759</v>
      </c>
    </row>
    <row r="15" spans="1:11" ht="13.5" customHeight="1" x14ac:dyDescent="0.2">
      <c r="A15" s="103" t="s">
        <v>7787</v>
      </c>
      <c r="B15" s="103" t="s">
        <v>7788</v>
      </c>
      <c r="C15" s="104" t="s">
        <v>7755</v>
      </c>
      <c r="D15" s="105" t="s">
        <v>627</v>
      </c>
      <c r="E15" s="105" t="s">
        <v>2139</v>
      </c>
      <c r="F15" s="105" t="s">
        <v>7756</v>
      </c>
      <c r="G15" s="105" t="s">
        <v>311</v>
      </c>
      <c r="H15" s="106">
        <v>177.86</v>
      </c>
      <c r="I15" s="107" t="s">
        <v>7757</v>
      </c>
      <c r="J15" s="105" t="s">
        <v>7782</v>
      </c>
      <c r="K15" s="11" t="s">
        <v>7775</v>
      </c>
    </row>
    <row r="16" spans="1:11" ht="13.5" customHeight="1" x14ac:dyDescent="0.2">
      <c r="A16" s="103" t="s">
        <v>7760</v>
      </c>
      <c r="B16" s="103" t="s">
        <v>7789</v>
      </c>
      <c r="C16" s="104" t="s">
        <v>7755</v>
      </c>
      <c r="D16" s="105" t="s">
        <v>627</v>
      </c>
      <c r="E16" s="105" t="s">
        <v>2139</v>
      </c>
      <c r="F16" s="105" t="s">
        <v>7756</v>
      </c>
      <c r="G16" s="105" t="s">
        <v>311</v>
      </c>
      <c r="H16" s="106">
        <v>177.86</v>
      </c>
      <c r="I16" s="107" t="s">
        <v>7757</v>
      </c>
      <c r="J16" s="105" t="s">
        <v>7782</v>
      </c>
      <c r="K16" s="11" t="s">
        <v>7775</v>
      </c>
    </row>
    <row r="17" spans="1:11" ht="13.5" customHeight="1" x14ac:dyDescent="0.2">
      <c r="A17" s="98" t="s">
        <v>7790</v>
      </c>
      <c r="B17" s="98" t="s">
        <v>7791</v>
      </c>
      <c r="C17" s="99" t="s">
        <v>7755</v>
      </c>
      <c r="D17" s="100" t="s">
        <v>627</v>
      </c>
      <c r="E17" s="100" t="s">
        <v>2139</v>
      </c>
      <c r="F17" s="100" t="s">
        <v>7756</v>
      </c>
      <c r="G17" s="100" t="s">
        <v>311</v>
      </c>
      <c r="H17" s="101">
        <v>40.08</v>
      </c>
      <c r="I17" s="102" t="s">
        <v>7757</v>
      </c>
      <c r="J17" s="100" t="s">
        <v>455</v>
      </c>
      <c r="K17" s="11" t="s">
        <v>7792</v>
      </c>
    </row>
    <row r="18" spans="1:11" ht="13.5" customHeight="1" x14ac:dyDescent="0.2">
      <c r="A18" s="31" t="s">
        <v>7793</v>
      </c>
      <c r="B18" s="31" t="s">
        <v>7794</v>
      </c>
      <c r="C18" s="32" t="s">
        <v>7755</v>
      </c>
      <c r="D18" s="33" t="s">
        <v>627</v>
      </c>
      <c r="E18" s="33" t="s">
        <v>2139</v>
      </c>
      <c r="F18" s="33" t="s">
        <v>7756</v>
      </c>
      <c r="G18" s="33" t="s">
        <v>311</v>
      </c>
      <c r="H18" s="34">
        <v>175.01</v>
      </c>
      <c r="I18" s="35" t="s">
        <v>7757</v>
      </c>
      <c r="J18" s="33" t="s">
        <v>7795</v>
      </c>
      <c r="K18" s="11" t="s">
        <v>7796</v>
      </c>
    </row>
    <row r="19" spans="1:11" ht="13.5" customHeight="1" x14ac:dyDescent="0.2">
      <c r="A19" s="31" t="s">
        <v>7797</v>
      </c>
      <c r="B19" s="31" t="s">
        <v>7798</v>
      </c>
      <c r="C19" s="32" t="s">
        <v>7755</v>
      </c>
      <c r="D19" s="33" t="s">
        <v>627</v>
      </c>
      <c r="E19" s="33" t="s">
        <v>2139</v>
      </c>
      <c r="F19" s="33" t="s">
        <v>7756</v>
      </c>
      <c r="G19" s="33" t="s">
        <v>311</v>
      </c>
      <c r="H19" s="34">
        <v>175.01</v>
      </c>
      <c r="I19" s="35" t="s">
        <v>7757</v>
      </c>
      <c r="J19" s="33" t="s">
        <v>7795</v>
      </c>
      <c r="K19" s="11" t="s">
        <v>7796</v>
      </c>
    </row>
    <row r="20" spans="1:11" ht="13.5" customHeight="1" x14ac:dyDescent="0.2">
      <c r="A20" s="11" t="s">
        <v>7799</v>
      </c>
      <c r="B20" s="11" t="s">
        <v>7800</v>
      </c>
      <c r="C20" s="7" t="s">
        <v>7755</v>
      </c>
      <c r="D20" s="20" t="s">
        <v>627</v>
      </c>
      <c r="E20" s="20" t="s">
        <v>2139</v>
      </c>
      <c r="F20" s="20" t="s">
        <v>7756</v>
      </c>
      <c r="G20" s="20" t="s">
        <v>311</v>
      </c>
      <c r="H20" s="21">
        <v>40.08</v>
      </c>
      <c r="I20" s="6" t="s">
        <v>7757</v>
      </c>
      <c r="J20" s="20" t="s">
        <v>455</v>
      </c>
      <c r="K20" s="11"/>
    </row>
    <row r="21" spans="1:11" ht="13.5" customHeight="1" x14ac:dyDescent="0.2">
      <c r="A21" s="11" t="s">
        <v>7801</v>
      </c>
      <c r="B21" s="11" t="s">
        <v>7802</v>
      </c>
      <c r="C21" s="7" t="s">
        <v>7755</v>
      </c>
      <c r="D21" s="20" t="s">
        <v>627</v>
      </c>
      <c r="E21" s="20" t="s">
        <v>2139</v>
      </c>
      <c r="F21" s="20" t="s">
        <v>7756</v>
      </c>
      <c r="G21" s="20" t="s">
        <v>311</v>
      </c>
      <c r="H21" s="21">
        <v>34.82</v>
      </c>
      <c r="I21" s="6" t="s">
        <v>7757</v>
      </c>
      <c r="J21" s="20" t="s">
        <v>7803</v>
      </c>
      <c r="K21" s="11"/>
    </row>
    <row r="22" spans="1:11" ht="13.5" customHeight="1" x14ac:dyDescent="0.2">
      <c r="A22" s="103" t="s">
        <v>7804</v>
      </c>
      <c r="B22" s="103" t="s">
        <v>7805</v>
      </c>
      <c r="C22" s="103" t="s">
        <v>7755</v>
      </c>
      <c r="D22" s="104" t="s">
        <v>627</v>
      </c>
      <c r="E22" s="105" t="s">
        <v>2139</v>
      </c>
      <c r="F22" s="105" t="s">
        <v>7756</v>
      </c>
      <c r="G22" s="105" t="s">
        <v>311</v>
      </c>
      <c r="H22" s="105">
        <v>124.02</v>
      </c>
      <c r="I22" s="106" t="s">
        <v>7757</v>
      </c>
      <c r="J22" s="107" t="s">
        <v>849</v>
      </c>
      <c r="K22" s="11" t="s">
        <v>7775</v>
      </c>
    </row>
    <row r="23" spans="1:11" ht="13.5" customHeight="1" x14ac:dyDescent="0.2">
      <c r="A23" s="103" t="s">
        <v>7806</v>
      </c>
      <c r="B23" s="103" t="s">
        <v>7807</v>
      </c>
      <c r="C23" s="103" t="s">
        <v>7755</v>
      </c>
      <c r="D23" s="104" t="s">
        <v>627</v>
      </c>
      <c r="E23" s="105" t="s">
        <v>2139</v>
      </c>
      <c r="F23" s="105" t="s">
        <v>7756</v>
      </c>
      <c r="G23" s="105" t="s">
        <v>311</v>
      </c>
      <c r="H23" s="105">
        <v>124.02</v>
      </c>
      <c r="I23" s="106" t="s">
        <v>7757</v>
      </c>
      <c r="J23" s="107" t="s">
        <v>849</v>
      </c>
      <c r="K23" s="11" t="s">
        <v>7775</v>
      </c>
    </row>
    <row r="24" spans="1:11" ht="13.5" customHeight="1" x14ac:dyDescent="0.2">
      <c r="A24" s="11" t="s">
        <v>7808</v>
      </c>
      <c r="B24" s="11" t="s">
        <v>7809</v>
      </c>
      <c r="C24" s="7" t="s">
        <v>7755</v>
      </c>
      <c r="D24" s="20" t="s">
        <v>627</v>
      </c>
      <c r="E24" s="20" t="s">
        <v>2139</v>
      </c>
      <c r="F24" s="20" t="s">
        <v>7756</v>
      </c>
      <c r="G24" s="20" t="s">
        <v>311</v>
      </c>
      <c r="H24" s="21">
        <v>173.3</v>
      </c>
      <c r="I24" s="6" t="s">
        <v>7757</v>
      </c>
      <c r="J24" s="20" t="s">
        <v>1912</v>
      </c>
      <c r="K24" s="11"/>
    </row>
    <row r="25" spans="1:11" ht="13.5" customHeight="1" x14ac:dyDescent="0.2">
      <c r="A25" s="103" t="s">
        <v>7810</v>
      </c>
      <c r="B25" s="103" t="s">
        <v>7811</v>
      </c>
      <c r="C25" s="104" t="s">
        <v>7755</v>
      </c>
      <c r="D25" s="105" t="s">
        <v>627</v>
      </c>
      <c r="E25" s="105" t="s">
        <v>2139</v>
      </c>
      <c r="F25" s="105" t="s">
        <v>7756</v>
      </c>
      <c r="G25" s="105" t="s">
        <v>311</v>
      </c>
      <c r="H25" s="106">
        <v>140.41</v>
      </c>
      <c r="I25" s="107" t="s">
        <v>7757</v>
      </c>
      <c r="J25" s="105" t="s">
        <v>7758</v>
      </c>
      <c r="K25" s="11" t="s">
        <v>7775</v>
      </c>
    </row>
    <row r="26" spans="1:11" ht="13.5" customHeight="1" x14ac:dyDescent="0.2">
      <c r="A26" s="103" t="s">
        <v>7812</v>
      </c>
      <c r="B26" s="103" t="s">
        <v>7813</v>
      </c>
      <c r="C26" s="104" t="s">
        <v>7755</v>
      </c>
      <c r="D26" s="105" t="s">
        <v>627</v>
      </c>
      <c r="E26" s="105" t="s">
        <v>2139</v>
      </c>
      <c r="F26" s="105" t="s">
        <v>7756</v>
      </c>
      <c r="G26" s="105" t="s">
        <v>311</v>
      </c>
      <c r="H26" s="106">
        <v>140.41</v>
      </c>
      <c r="I26" s="107" t="s">
        <v>7757</v>
      </c>
      <c r="J26" s="105" t="s">
        <v>7758</v>
      </c>
      <c r="K26" s="11" t="s">
        <v>7775</v>
      </c>
    </row>
    <row r="27" spans="1:11" ht="13.5" customHeight="1" x14ac:dyDescent="0.2">
      <c r="A27" s="98" t="s">
        <v>7814</v>
      </c>
      <c r="B27" s="98" t="s">
        <v>7815</v>
      </c>
      <c r="C27" s="99" t="s">
        <v>7755</v>
      </c>
      <c r="D27" s="100" t="s">
        <v>627</v>
      </c>
      <c r="E27" s="100" t="s">
        <v>2139</v>
      </c>
      <c r="F27" s="100" t="s">
        <v>7756</v>
      </c>
      <c r="G27" s="100" t="s">
        <v>311</v>
      </c>
      <c r="H27" s="101">
        <v>120.35</v>
      </c>
      <c r="I27" s="102" t="s">
        <v>7757</v>
      </c>
      <c r="J27" s="100"/>
      <c r="K27" s="11" t="s">
        <v>7759</v>
      </c>
    </row>
    <row r="28" spans="1:11" ht="13.5" customHeight="1" x14ac:dyDescent="0.2">
      <c r="A28" s="98" t="s">
        <v>7816</v>
      </c>
      <c r="B28" s="98" t="s">
        <v>7817</v>
      </c>
      <c r="C28" s="99" t="s">
        <v>7755</v>
      </c>
      <c r="D28" s="100" t="s">
        <v>627</v>
      </c>
      <c r="E28" s="100" t="s">
        <v>2139</v>
      </c>
      <c r="F28" s="100" t="s">
        <v>7756</v>
      </c>
      <c r="G28" s="100" t="s">
        <v>311</v>
      </c>
      <c r="H28" s="101">
        <v>120.35</v>
      </c>
      <c r="I28" s="102" t="s">
        <v>7757</v>
      </c>
      <c r="J28" s="100" t="s">
        <v>849</v>
      </c>
      <c r="K28" s="11" t="s">
        <v>7759</v>
      </c>
    </row>
    <row r="29" spans="1:11" ht="13.5" customHeight="1" x14ac:dyDescent="0.2">
      <c r="A29" s="103" t="s">
        <v>7818</v>
      </c>
      <c r="B29" s="103" t="s">
        <v>7819</v>
      </c>
      <c r="C29" s="104" t="s">
        <v>7755</v>
      </c>
      <c r="D29" s="105" t="s">
        <v>627</v>
      </c>
      <c r="E29" s="105" t="s">
        <v>2139</v>
      </c>
      <c r="F29" s="105" t="s">
        <v>7756</v>
      </c>
      <c r="G29" s="105" t="s">
        <v>311</v>
      </c>
      <c r="H29" s="106">
        <v>99.99</v>
      </c>
      <c r="I29" s="107" t="s">
        <v>7757</v>
      </c>
      <c r="J29" s="105" t="s">
        <v>947</v>
      </c>
      <c r="K29" s="11" t="s">
        <v>7775</v>
      </c>
    </row>
    <row r="30" spans="1:11" ht="13.5" customHeight="1" x14ac:dyDescent="0.2">
      <c r="A30" s="103" t="s">
        <v>7820</v>
      </c>
      <c r="B30" s="103" t="s">
        <v>7821</v>
      </c>
      <c r="C30" s="104" t="s">
        <v>7755</v>
      </c>
      <c r="D30" s="105" t="s">
        <v>627</v>
      </c>
      <c r="E30" s="105" t="s">
        <v>2139</v>
      </c>
      <c r="F30" s="105" t="s">
        <v>7756</v>
      </c>
      <c r="G30" s="105" t="s">
        <v>311</v>
      </c>
      <c r="H30" s="106">
        <v>99.99</v>
      </c>
      <c r="I30" s="107" t="s">
        <v>7757</v>
      </c>
      <c r="J30" s="105" t="s">
        <v>947</v>
      </c>
      <c r="K30" s="11" t="s">
        <v>7775</v>
      </c>
    </row>
    <row r="31" spans="1:11" ht="13.5" customHeight="1" x14ac:dyDescent="0.2">
      <c r="A31" s="98" t="s">
        <v>7822</v>
      </c>
      <c r="B31" s="98" t="s">
        <v>7823</v>
      </c>
      <c r="C31" s="99" t="s">
        <v>7755</v>
      </c>
      <c r="D31" s="100" t="s">
        <v>627</v>
      </c>
      <c r="E31" s="100" t="s">
        <v>2139</v>
      </c>
      <c r="F31" s="100" t="s">
        <v>7756</v>
      </c>
      <c r="G31" s="100" t="s">
        <v>311</v>
      </c>
      <c r="H31" s="101">
        <v>52</v>
      </c>
      <c r="I31" s="102" t="s">
        <v>7757</v>
      </c>
      <c r="J31" s="100" t="s">
        <v>7824</v>
      </c>
      <c r="K31" s="11" t="s">
        <v>7792</v>
      </c>
    </row>
    <row r="32" spans="1:11" ht="13.5" customHeight="1" x14ac:dyDescent="0.2">
      <c r="A32" s="98" t="s">
        <v>7825</v>
      </c>
      <c r="B32" s="98" t="s">
        <v>7826</v>
      </c>
      <c r="C32" s="99" t="s">
        <v>7755</v>
      </c>
      <c r="D32" s="100" t="s">
        <v>627</v>
      </c>
      <c r="E32" s="100" t="s">
        <v>2139</v>
      </c>
      <c r="F32" s="100" t="s">
        <v>7756</v>
      </c>
      <c r="G32" s="100" t="s">
        <v>311</v>
      </c>
      <c r="H32" s="101">
        <v>52</v>
      </c>
      <c r="I32" s="102" t="s">
        <v>7757</v>
      </c>
      <c r="J32" s="100" t="s">
        <v>7824</v>
      </c>
      <c r="K32" s="11" t="s">
        <v>7792</v>
      </c>
    </row>
    <row r="33" spans="1:11" ht="13.5" customHeight="1" x14ac:dyDescent="0.2">
      <c r="A33" s="98" t="s">
        <v>7827</v>
      </c>
      <c r="B33" s="98" t="s">
        <v>7828</v>
      </c>
      <c r="C33" s="99" t="s">
        <v>7755</v>
      </c>
      <c r="D33" s="100" t="s">
        <v>627</v>
      </c>
      <c r="E33" s="100" t="s">
        <v>2139</v>
      </c>
      <c r="F33" s="100" t="s">
        <v>7756</v>
      </c>
      <c r="G33" s="100" t="s">
        <v>311</v>
      </c>
      <c r="H33" s="101">
        <v>100.31</v>
      </c>
      <c r="I33" s="102" t="s">
        <v>7757</v>
      </c>
      <c r="J33" s="100" t="s">
        <v>5735</v>
      </c>
      <c r="K33" s="11" t="s">
        <v>7759</v>
      </c>
    </row>
    <row r="34" spans="1:11" ht="13.5" customHeight="1" x14ac:dyDescent="0.2">
      <c r="A34" s="98" t="s">
        <v>7829</v>
      </c>
      <c r="B34" s="98" t="s">
        <v>7830</v>
      </c>
      <c r="C34" s="99" t="s">
        <v>7755</v>
      </c>
      <c r="D34" s="100" t="s">
        <v>627</v>
      </c>
      <c r="E34" s="100" t="s">
        <v>2139</v>
      </c>
      <c r="F34" s="100" t="s">
        <v>7756</v>
      </c>
      <c r="G34" s="100" t="s">
        <v>311</v>
      </c>
      <c r="H34" s="101">
        <v>23.75</v>
      </c>
      <c r="I34" s="102" t="s">
        <v>7757</v>
      </c>
      <c r="J34" s="100" t="s">
        <v>7831</v>
      </c>
      <c r="K34" s="11" t="s">
        <v>7792</v>
      </c>
    </row>
    <row r="35" spans="1:11" ht="13.5" customHeight="1" x14ac:dyDescent="0.2">
      <c r="A35" s="103" t="s">
        <v>7832</v>
      </c>
      <c r="B35" s="103" t="s">
        <v>7833</v>
      </c>
      <c r="C35" s="104" t="s">
        <v>7755</v>
      </c>
      <c r="D35" s="105" t="s">
        <v>627</v>
      </c>
      <c r="E35" s="105" t="s">
        <v>2139</v>
      </c>
      <c r="F35" s="105" t="s">
        <v>7756</v>
      </c>
      <c r="G35" s="105" t="s">
        <v>311</v>
      </c>
      <c r="H35" s="106">
        <v>163.18</v>
      </c>
      <c r="I35" s="107" t="s">
        <v>7757</v>
      </c>
      <c r="J35" s="105" t="s">
        <v>7758</v>
      </c>
      <c r="K35" s="11" t="s">
        <v>7775</v>
      </c>
    </row>
  </sheetData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zoomScaleNormal="100" workbookViewId="0">
      <selection activeCell="A17" sqref="A17"/>
    </sheetView>
  </sheetViews>
  <sheetFormatPr baseColWidth="10" defaultColWidth="11.5703125" defaultRowHeight="16" x14ac:dyDescent="0.2"/>
  <cols>
    <col min="1" max="1" width="14.5703125" customWidth="1"/>
    <col min="2" max="2" width="32.85546875" customWidth="1"/>
    <col min="9" max="9" width="29.140625" customWidth="1"/>
  </cols>
  <sheetData>
    <row r="1" spans="1:16" x14ac:dyDescent="0.2">
      <c r="A1" s="3" t="s">
        <v>6048</v>
      </c>
      <c r="B1" s="3" t="s">
        <v>4</v>
      </c>
      <c r="C1" s="3" t="s">
        <v>7746</v>
      </c>
      <c r="D1" s="3" t="s">
        <v>7747</v>
      </c>
      <c r="E1" s="3" t="s">
        <v>7748</v>
      </c>
      <c r="F1" s="3" t="s">
        <v>7749</v>
      </c>
      <c r="G1" s="3" t="s">
        <v>7750</v>
      </c>
      <c r="H1" s="18" t="s">
        <v>7751</v>
      </c>
    </row>
    <row r="2" spans="1:16" x14ac:dyDescent="0.2">
      <c r="A2" s="48" t="s">
        <v>7834</v>
      </c>
      <c r="B2" t="s">
        <v>7239</v>
      </c>
      <c r="C2" s="7" t="s">
        <v>7755</v>
      </c>
      <c r="D2" s="7" t="s">
        <v>7835</v>
      </c>
      <c r="E2" s="7" t="s">
        <v>2139</v>
      </c>
      <c r="F2" s="7" t="s">
        <v>7756</v>
      </c>
      <c r="G2" s="136" t="s">
        <v>311</v>
      </c>
      <c r="H2" s="142">
        <v>44.24</v>
      </c>
      <c r="I2" s="137" t="s">
        <v>7239</v>
      </c>
      <c r="J2" s="138" t="s">
        <v>46</v>
      </c>
      <c r="K2" s="139">
        <v>15</v>
      </c>
      <c r="L2" s="139">
        <v>20</v>
      </c>
      <c r="M2" s="140">
        <v>25.28</v>
      </c>
      <c r="N2" s="141">
        <v>12.64</v>
      </c>
      <c r="O2" s="141">
        <v>6.32</v>
      </c>
      <c r="P2" s="142">
        <v>44.24</v>
      </c>
    </row>
    <row r="3" spans="1:16" x14ac:dyDescent="0.2">
      <c r="A3" t="s">
        <v>7836</v>
      </c>
      <c r="B3" t="s">
        <v>7243</v>
      </c>
      <c r="C3" s="7" t="s">
        <v>7755</v>
      </c>
      <c r="D3" s="7" t="s">
        <v>7835</v>
      </c>
      <c r="E3" s="7" t="s">
        <v>2139</v>
      </c>
      <c r="F3" s="7" t="s">
        <v>7756</v>
      </c>
      <c r="G3" s="136" t="s">
        <v>311</v>
      </c>
      <c r="H3" s="146">
        <v>43.8</v>
      </c>
      <c r="I3" s="143" t="s">
        <v>7243</v>
      </c>
      <c r="J3" s="143" t="s">
        <v>46</v>
      </c>
      <c r="K3" s="139">
        <v>16</v>
      </c>
      <c r="L3" s="139">
        <v>16</v>
      </c>
      <c r="M3" s="144">
        <v>25.03</v>
      </c>
      <c r="N3" s="145">
        <v>12.51</v>
      </c>
      <c r="O3" s="145">
        <v>6.26</v>
      </c>
      <c r="P3" s="146">
        <v>43.8</v>
      </c>
    </row>
    <row r="4" spans="1:16" x14ac:dyDescent="0.2">
      <c r="A4" t="s">
        <v>7837</v>
      </c>
      <c r="B4" t="s">
        <v>7247</v>
      </c>
      <c r="C4" s="7" t="s">
        <v>7755</v>
      </c>
      <c r="D4" s="7" t="s">
        <v>7835</v>
      </c>
      <c r="E4" s="7" t="s">
        <v>2139</v>
      </c>
      <c r="F4" s="7" t="s">
        <v>7756</v>
      </c>
      <c r="G4" s="136" t="s">
        <v>311</v>
      </c>
      <c r="H4" s="146">
        <v>45.01</v>
      </c>
      <c r="I4" s="143" t="s">
        <v>7247</v>
      </c>
      <c r="J4" s="143" t="s">
        <v>46</v>
      </c>
      <c r="K4" s="139">
        <v>16</v>
      </c>
      <c r="L4" s="139">
        <v>20</v>
      </c>
      <c r="M4" s="144">
        <v>25.72</v>
      </c>
      <c r="N4" s="145">
        <v>12.86</v>
      </c>
      <c r="O4" s="145">
        <v>6.43</v>
      </c>
      <c r="P4" s="146">
        <v>45.01</v>
      </c>
    </row>
    <row r="5" spans="1:16" x14ac:dyDescent="0.2">
      <c r="A5" t="s">
        <v>7838</v>
      </c>
      <c r="B5" t="s">
        <v>7251</v>
      </c>
      <c r="C5" s="7" t="s">
        <v>7755</v>
      </c>
      <c r="D5" s="7" t="s">
        <v>7835</v>
      </c>
      <c r="E5" s="7" t="s">
        <v>2139</v>
      </c>
      <c r="F5" s="7" t="s">
        <v>7756</v>
      </c>
      <c r="G5" s="136" t="s">
        <v>311</v>
      </c>
      <c r="H5" s="146">
        <v>57.13</v>
      </c>
      <c r="I5" s="143" t="s">
        <v>7251</v>
      </c>
      <c r="J5" s="143" t="s">
        <v>46</v>
      </c>
      <c r="K5" s="139">
        <v>16</v>
      </c>
      <c r="L5" s="139">
        <v>48</v>
      </c>
      <c r="M5" s="144">
        <v>32.65</v>
      </c>
      <c r="N5" s="145">
        <v>16.32</v>
      </c>
      <c r="O5" s="145">
        <v>8.16</v>
      </c>
      <c r="P5" s="146">
        <v>57.13</v>
      </c>
    </row>
    <row r="6" spans="1:16" x14ac:dyDescent="0.2">
      <c r="A6" t="s">
        <v>7839</v>
      </c>
      <c r="B6" t="s">
        <v>7271</v>
      </c>
      <c r="C6" s="7" t="s">
        <v>7755</v>
      </c>
      <c r="D6" s="7" t="s">
        <v>7835</v>
      </c>
      <c r="E6" s="7" t="s">
        <v>2139</v>
      </c>
      <c r="F6" s="7" t="s">
        <v>7756</v>
      </c>
      <c r="G6" s="136" t="s">
        <v>311</v>
      </c>
      <c r="H6" s="146">
        <v>55.2</v>
      </c>
      <c r="I6" s="143" t="s">
        <v>7271</v>
      </c>
      <c r="J6" s="143" t="s">
        <v>46</v>
      </c>
      <c r="K6" s="139">
        <v>22</v>
      </c>
      <c r="L6" s="139">
        <v>30</v>
      </c>
      <c r="M6" s="144">
        <v>31.54</v>
      </c>
      <c r="N6" s="145">
        <v>15.77</v>
      </c>
      <c r="O6" s="145">
        <v>7.89</v>
      </c>
      <c r="P6" s="146">
        <v>55.2</v>
      </c>
    </row>
    <row r="7" spans="1:16" x14ac:dyDescent="0.2">
      <c r="A7" t="s">
        <v>7840</v>
      </c>
      <c r="B7" t="s">
        <v>7286</v>
      </c>
      <c r="C7" s="7" t="s">
        <v>7755</v>
      </c>
      <c r="D7" s="7" t="s">
        <v>7835</v>
      </c>
      <c r="E7" s="7" t="s">
        <v>2139</v>
      </c>
      <c r="F7" s="7" t="s">
        <v>7756</v>
      </c>
      <c r="G7" s="136" t="s">
        <v>311</v>
      </c>
      <c r="H7" s="146">
        <v>56.23</v>
      </c>
      <c r="I7" s="143" t="s">
        <v>7286</v>
      </c>
      <c r="J7" s="143" t="s">
        <v>46</v>
      </c>
      <c r="K7" s="139">
        <v>24</v>
      </c>
      <c r="L7" s="139">
        <v>30</v>
      </c>
      <c r="M7" s="144">
        <v>32.130000000000003</v>
      </c>
      <c r="N7" s="145">
        <v>16.07</v>
      </c>
      <c r="O7" s="145">
        <v>8.0299999999999994</v>
      </c>
      <c r="P7" s="146">
        <v>56.23</v>
      </c>
    </row>
    <row r="8" spans="1:16" x14ac:dyDescent="0.2">
      <c r="A8" t="s">
        <v>7841</v>
      </c>
      <c r="B8" t="s">
        <v>7290</v>
      </c>
      <c r="C8" s="7" t="s">
        <v>7755</v>
      </c>
      <c r="D8" s="7" t="s">
        <v>7835</v>
      </c>
      <c r="E8" s="7" t="s">
        <v>2139</v>
      </c>
      <c r="F8" s="7" t="s">
        <v>7756</v>
      </c>
      <c r="G8" s="136" t="s">
        <v>311</v>
      </c>
      <c r="H8" s="146">
        <v>57.99</v>
      </c>
      <c r="I8" s="143" t="s">
        <v>7290</v>
      </c>
      <c r="J8" s="143" t="s">
        <v>46</v>
      </c>
      <c r="K8" s="139">
        <v>24</v>
      </c>
      <c r="L8" s="139">
        <v>36</v>
      </c>
      <c r="M8" s="144">
        <v>33.14</v>
      </c>
      <c r="N8" s="145">
        <v>16.57</v>
      </c>
      <c r="O8" s="145">
        <v>8.2799999999999994</v>
      </c>
      <c r="P8" s="146">
        <v>57.99</v>
      </c>
    </row>
    <row r="9" spans="1:16" x14ac:dyDescent="0.2">
      <c r="A9" t="s">
        <v>7842</v>
      </c>
      <c r="B9" t="s">
        <v>7295</v>
      </c>
      <c r="C9" s="7" t="s">
        <v>7755</v>
      </c>
      <c r="D9" s="7" t="s">
        <v>7835</v>
      </c>
      <c r="E9" s="7" t="s">
        <v>2139</v>
      </c>
      <c r="F9" s="7" t="s">
        <v>7756</v>
      </c>
      <c r="G9" s="136" t="s">
        <v>311</v>
      </c>
      <c r="H9" s="146">
        <v>79.27</v>
      </c>
      <c r="I9" s="143" t="s">
        <v>7295</v>
      </c>
      <c r="J9" s="143" t="s">
        <v>46</v>
      </c>
      <c r="K9" s="139">
        <v>24</v>
      </c>
      <c r="L9" s="139">
        <v>60</v>
      </c>
      <c r="M9" s="144">
        <v>45.3</v>
      </c>
      <c r="N9" s="145">
        <v>22.65</v>
      </c>
      <c r="O9" s="145">
        <v>11.32</v>
      </c>
      <c r="P9" s="146">
        <v>79.27</v>
      </c>
    </row>
    <row r="10" spans="1:16" s="44" customFormat="1" x14ac:dyDescent="0.2">
      <c r="A10" s="44" t="s">
        <v>7843</v>
      </c>
      <c r="B10" s="44" t="s">
        <v>7844</v>
      </c>
      <c r="C10" s="445" t="s">
        <v>7755</v>
      </c>
      <c r="D10" s="445" t="s">
        <v>7835</v>
      </c>
      <c r="E10" s="445" t="s">
        <v>2139</v>
      </c>
      <c r="F10" s="445" t="s">
        <v>7756</v>
      </c>
      <c r="G10" s="446" t="s">
        <v>311</v>
      </c>
      <c r="H10" s="447">
        <v>57.99</v>
      </c>
      <c r="I10" s="448" t="s">
        <v>7844</v>
      </c>
      <c r="J10" s="448" t="s">
        <v>46</v>
      </c>
      <c r="K10" s="449">
        <v>26</v>
      </c>
      <c r="L10" s="449">
        <v>32</v>
      </c>
      <c r="M10" s="450"/>
      <c r="N10" s="451"/>
      <c r="O10" s="451"/>
      <c r="P10" s="447"/>
    </row>
    <row r="11" spans="1:16" x14ac:dyDescent="0.2">
      <c r="A11" t="s">
        <v>7845</v>
      </c>
      <c r="B11" t="s">
        <v>7309</v>
      </c>
      <c r="C11" s="7" t="s">
        <v>7755</v>
      </c>
      <c r="D11" s="7" t="s">
        <v>7835</v>
      </c>
      <c r="E11" s="7" t="s">
        <v>2139</v>
      </c>
      <c r="F11" s="7" t="s">
        <v>7756</v>
      </c>
      <c r="G11" s="136" t="s">
        <v>311</v>
      </c>
      <c r="H11" s="146">
        <v>82.2</v>
      </c>
      <c r="I11" s="143" t="s">
        <v>7309</v>
      </c>
      <c r="J11" s="143" t="s">
        <v>46</v>
      </c>
      <c r="K11" s="139">
        <v>28.5</v>
      </c>
      <c r="L11" s="139">
        <v>60</v>
      </c>
      <c r="M11" s="144">
        <v>46.97</v>
      </c>
      <c r="N11" s="145">
        <v>23.49</v>
      </c>
      <c r="O11" s="145">
        <v>11.74</v>
      </c>
      <c r="P11" s="146">
        <v>82.2</v>
      </c>
    </row>
    <row r="12" spans="1:16" x14ac:dyDescent="0.2">
      <c r="A12" t="s">
        <v>7846</v>
      </c>
      <c r="B12" t="s">
        <v>7316</v>
      </c>
      <c r="C12" s="7" t="s">
        <v>7755</v>
      </c>
      <c r="D12" s="7" t="s">
        <v>7835</v>
      </c>
      <c r="E12" s="7" t="s">
        <v>2139</v>
      </c>
      <c r="F12" s="7" t="s">
        <v>7756</v>
      </c>
      <c r="G12" s="136" t="s">
        <v>311</v>
      </c>
      <c r="H12" s="146">
        <v>65.319999999999993</v>
      </c>
      <c r="I12" s="143" t="s">
        <v>7316</v>
      </c>
      <c r="J12" s="143" t="s">
        <v>46</v>
      </c>
      <c r="K12" s="139">
        <v>30</v>
      </c>
      <c r="L12" s="139">
        <v>40</v>
      </c>
      <c r="M12" s="144">
        <v>37.33</v>
      </c>
      <c r="N12" s="145">
        <v>18.66</v>
      </c>
      <c r="O12" s="145">
        <v>9.33</v>
      </c>
      <c r="P12" s="146">
        <v>65.319999999999993</v>
      </c>
    </row>
    <row r="13" spans="1:16" x14ac:dyDescent="0.2">
      <c r="A13" t="s">
        <v>7847</v>
      </c>
      <c r="B13" t="s">
        <v>7321</v>
      </c>
      <c r="C13" s="7" t="s">
        <v>7755</v>
      </c>
      <c r="D13" s="7" t="s">
        <v>7835</v>
      </c>
      <c r="E13" s="7" t="s">
        <v>2139</v>
      </c>
      <c r="F13" s="7" t="s">
        <v>7756</v>
      </c>
      <c r="G13" s="136" t="s">
        <v>311</v>
      </c>
      <c r="H13" s="146">
        <v>82.18</v>
      </c>
      <c r="I13" s="143" t="s">
        <v>7321</v>
      </c>
      <c r="J13" s="143" t="s">
        <v>46</v>
      </c>
      <c r="K13" s="139">
        <v>30</v>
      </c>
      <c r="L13" s="139">
        <v>48</v>
      </c>
      <c r="M13" s="144">
        <v>46.96</v>
      </c>
      <c r="N13" s="145">
        <v>23.48</v>
      </c>
      <c r="O13" s="145">
        <v>11.74</v>
      </c>
      <c r="P13" s="146">
        <v>82.18</v>
      </c>
    </row>
    <row r="14" spans="1:16" x14ac:dyDescent="0.2">
      <c r="A14" t="s">
        <v>7848</v>
      </c>
      <c r="B14" t="s">
        <v>7849</v>
      </c>
      <c r="C14" s="7" t="s">
        <v>7755</v>
      </c>
      <c r="D14" s="7" t="s">
        <v>7835</v>
      </c>
      <c r="E14" s="7" t="s">
        <v>2139</v>
      </c>
      <c r="F14" s="7" t="s">
        <v>7756</v>
      </c>
      <c r="G14" s="136" t="s">
        <v>311</v>
      </c>
      <c r="H14" s="146">
        <v>83.32</v>
      </c>
      <c r="I14" s="143" t="s">
        <v>7849</v>
      </c>
      <c r="J14" s="143" t="s">
        <v>46</v>
      </c>
      <c r="K14" s="139">
        <v>34</v>
      </c>
      <c r="L14" s="139">
        <v>45</v>
      </c>
      <c r="M14" s="144">
        <v>47.61</v>
      </c>
      <c r="N14" s="145">
        <v>23.81</v>
      </c>
      <c r="O14" s="145">
        <v>11.9</v>
      </c>
      <c r="P14" s="146">
        <v>83.32</v>
      </c>
    </row>
    <row r="15" spans="1:16" x14ac:dyDescent="0.2">
      <c r="A15" t="s">
        <v>7850</v>
      </c>
      <c r="B15" t="s">
        <v>7361</v>
      </c>
      <c r="C15" s="7" t="s">
        <v>7755</v>
      </c>
      <c r="D15" s="7" t="s">
        <v>7835</v>
      </c>
      <c r="E15" s="7" t="s">
        <v>2139</v>
      </c>
      <c r="F15" s="7" t="s">
        <v>7756</v>
      </c>
      <c r="G15" s="136" t="s">
        <v>311</v>
      </c>
      <c r="H15" s="146">
        <v>84.98</v>
      </c>
      <c r="I15" s="143" t="s">
        <v>7361</v>
      </c>
      <c r="J15" s="143" t="s">
        <v>46</v>
      </c>
      <c r="K15" s="139">
        <v>35</v>
      </c>
      <c r="L15" s="139">
        <v>48</v>
      </c>
      <c r="M15" s="144">
        <v>48.56</v>
      </c>
      <c r="N15" s="145">
        <v>24.28</v>
      </c>
      <c r="O15" s="145">
        <v>12.14</v>
      </c>
      <c r="P15" s="146">
        <v>84.98</v>
      </c>
    </row>
    <row r="16" spans="1:16" x14ac:dyDescent="0.2">
      <c r="A16" t="s">
        <v>7851</v>
      </c>
      <c r="B16" t="s">
        <v>7852</v>
      </c>
      <c r="C16" s="7" t="s">
        <v>7755</v>
      </c>
      <c r="D16" s="7" t="s">
        <v>7835</v>
      </c>
      <c r="E16" s="7" t="s">
        <v>2139</v>
      </c>
      <c r="F16" s="7" t="s">
        <v>7756</v>
      </c>
      <c r="G16" s="136" t="s">
        <v>311</v>
      </c>
      <c r="H16" s="146">
        <v>86.83</v>
      </c>
      <c r="I16" s="143" t="s">
        <v>7852</v>
      </c>
      <c r="J16" s="143" t="s">
        <v>46</v>
      </c>
      <c r="K16" s="139">
        <v>35</v>
      </c>
      <c r="L16" s="139">
        <v>53</v>
      </c>
      <c r="M16" s="144">
        <v>49.62</v>
      </c>
      <c r="N16" s="145">
        <v>24.81</v>
      </c>
      <c r="O16" s="145">
        <v>12.4</v>
      </c>
      <c r="P16" s="146">
        <v>86.83</v>
      </c>
    </row>
    <row r="17" spans="1:16" x14ac:dyDescent="0.2">
      <c r="A17" t="s">
        <v>7853</v>
      </c>
      <c r="B17" t="s">
        <v>7367</v>
      </c>
      <c r="C17" s="7" t="s">
        <v>7755</v>
      </c>
      <c r="D17" s="7" t="s">
        <v>7835</v>
      </c>
      <c r="E17" s="7" t="s">
        <v>2139</v>
      </c>
      <c r="F17" s="7" t="s">
        <v>7756</v>
      </c>
      <c r="G17" s="136" t="s">
        <v>311</v>
      </c>
      <c r="H17" s="146">
        <v>67.14</v>
      </c>
      <c r="I17" s="143" t="s">
        <v>7367</v>
      </c>
      <c r="J17" s="143" t="s">
        <v>46</v>
      </c>
      <c r="K17" s="139">
        <v>36</v>
      </c>
      <c r="L17" s="139">
        <v>36</v>
      </c>
      <c r="M17" s="144">
        <v>38.369999999999997</v>
      </c>
      <c r="N17" s="145">
        <v>19.18</v>
      </c>
      <c r="O17" s="145">
        <v>9.59</v>
      </c>
      <c r="P17" s="146">
        <v>67.14</v>
      </c>
    </row>
    <row r="18" spans="1:16" x14ac:dyDescent="0.2">
      <c r="A18" t="s">
        <v>7854</v>
      </c>
      <c r="B18" t="s">
        <v>7371</v>
      </c>
      <c r="C18" s="7" t="s">
        <v>7755</v>
      </c>
      <c r="D18" s="7" t="s">
        <v>7835</v>
      </c>
      <c r="E18" s="7" t="s">
        <v>2139</v>
      </c>
      <c r="F18" s="7" t="s">
        <v>7756</v>
      </c>
      <c r="G18" s="136" t="s">
        <v>311</v>
      </c>
      <c r="H18" s="146">
        <v>84.53</v>
      </c>
      <c r="I18" s="143" t="s">
        <v>7371</v>
      </c>
      <c r="J18" s="143" t="s">
        <v>46</v>
      </c>
      <c r="K18" s="139">
        <v>36</v>
      </c>
      <c r="L18" s="139">
        <v>45</v>
      </c>
      <c r="M18" s="144">
        <v>48.3</v>
      </c>
      <c r="N18" s="145">
        <v>24.15</v>
      </c>
      <c r="O18" s="145">
        <v>12.08</v>
      </c>
      <c r="P18" s="146">
        <v>84.53</v>
      </c>
    </row>
    <row r="19" spans="1:16" x14ac:dyDescent="0.2">
      <c r="A19" t="s">
        <v>7855</v>
      </c>
      <c r="B19" t="s">
        <v>7375</v>
      </c>
      <c r="C19" s="7" t="s">
        <v>7755</v>
      </c>
      <c r="D19" s="7" t="s">
        <v>7835</v>
      </c>
      <c r="E19" s="7" t="s">
        <v>2139</v>
      </c>
      <c r="F19" s="7" t="s">
        <v>7756</v>
      </c>
      <c r="G19" s="136" t="s">
        <v>311</v>
      </c>
      <c r="H19" s="146">
        <v>85.89</v>
      </c>
      <c r="I19" s="143" t="s">
        <v>7375</v>
      </c>
      <c r="J19" s="143" t="s">
        <v>46</v>
      </c>
      <c r="K19" s="139">
        <v>36</v>
      </c>
      <c r="L19" s="139">
        <v>48</v>
      </c>
      <c r="M19" s="144">
        <v>49.08</v>
      </c>
      <c r="N19" s="145">
        <v>24.54</v>
      </c>
      <c r="O19" s="145">
        <v>12.27</v>
      </c>
      <c r="P19" s="146">
        <v>85.89</v>
      </c>
    </row>
    <row r="20" spans="1:16" x14ac:dyDescent="0.2">
      <c r="A20" t="s">
        <v>7856</v>
      </c>
      <c r="B20" t="s">
        <v>7393</v>
      </c>
      <c r="C20" s="7" t="s">
        <v>7755</v>
      </c>
      <c r="D20" s="7" t="s">
        <v>7835</v>
      </c>
      <c r="E20" s="7" t="s">
        <v>2139</v>
      </c>
      <c r="F20" s="7" t="s">
        <v>7756</v>
      </c>
      <c r="G20" s="136" t="s">
        <v>311</v>
      </c>
      <c r="H20" s="146">
        <v>87.13</v>
      </c>
      <c r="I20" s="143" t="s">
        <v>7393</v>
      </c>
      <c r="J20" s="143" t="s">
        <v>46</v>
      </c>
      <c r="K20" s="139">
        <v>38</v>
      </c>
      <c r="L20" s="139">
        <v>48</v>
      </c>
      <c r="M20" s="144">
        <v>49.79</v>
      </c>
      <c r="N20" s="145">
        <v>24.89</v>
      </c>
      <c r="O20" s="145">
        <v>12.45</v>
      </c>
      <c r="P20" s="146">
        <v>87.13</v>
      </c>
    </row>
    <row r="21" spans="1:16" x14ac:dyDescent="0.2">
      <c r="A21" t="s">
        <v>7857</v>
      </c>
      <c r="B21" t="s">
        <v>7858</v>
      </c>
      <c r="C21" s="7" t="s">
        <v>7755</v>
      </c>
      <c r="D21" s="7" t="s">
        <v>7835</v>
      </c>
      <c r="E21" s="7" t="s">
        <v>2139</v>
      </c>
      <c r="F21" s="7" t="s">
        <v>7756</v>
      </c>
      <c r="G21" s="136" t="s">
        <v>311</v>
      </c>
      <c r="H21" s="146">
        <v>90.35</v>
      </c>
      <c r="I21" s="143" t="s">
        <v>7858</v>
      </c>
      <c r="J21" s="143" t="s">
        <v>46</v>
      </c>
      <c r="K21" s="139">
        <v>40</v>
      </c>
      <c r="L21" s="139">
        <v>53</v>
      </c>
      <c r="M21" s="144">
        <v>51.63</v>
      </c>
      <c r="N21" s="145">
        <v>25.82</v>
      </c>
      <c r="O21" s="145">
        <v>12.91</v>
      </c>
      <c r="P21" s="146">
        <v>90.35</v>
      </c>
    </row>
    <row r="22" spans="1:16" x14ac:dyDescent="0.2">
      <c r="A22" t="s">
        <v>7859</v>
      </c>
      <c r="B22" t="s">
        <v>7418</v>
      </c>
      <c r="C22" s="7" t="s">
        <v>7755</v>
      </c>
      <c r="D22" s="7" t="s">
        <v>7835</v>
      </c>
      <c r="E22" s="7" t="s">
        <v>2139</v>
      </c>
      <c r="F22" s="7" t="s">
        <v>7756</v>
      </c>
      <c r="G22" s="136" t="s">
        <v>311</v>
      </c>
      <c r="H22" s="146">
        <v>92.92</v>
      </c>
      <c r="I22" s="143" t="s">
        <v>7418</v>
      </c>
      <c r="J22" s="143" t="s">
        <v>46</v>
      </c>
      <c r="K22" s="139">
        <v>40</v>
      </c>
      <c r="L22" s="139">
        <v>60</v>
      </c>
      <c r="M22" s="144">
        <v>53.1</v>
      </c>
      <c r="N22" s="145">
        <v>26.55</v>
      </c>
      <c r="O22" s="145">
        <v>13.27</v>
      </c>
      <c r="P22" s="146">
        <v>92.92</v>
      </c>
    </row>
    <row r="23" spans="1:16" x14ac:dyDescent="0.2">
      <c r="A23" t="s">
        <v>7860</v>
      </c>
      <c r="B23" t="s">
        <v>7420</v>
      </c>
      <c r="C23" s="7" t="s">
        <v>7755</v>
      </c>
      <c r="D23" s="7" t="s">
        <v>7835</v>
      </c>
      <c r="E23" s="7" t="s">
        <v>2139</v>
      </c>
      <c r="F23" s="7" t="s">
        <v>7756</v>
      </c>
      <c r="G23" s="136" t="s">
        <v>311</v>
      </c>
      <c r="H23" s="146">
        <v>139.37</v>
      </c>
      <c r="I23" s="143" t="s">
        <v>7420</v>
      </c>
      <c r="J23" s="143" t="s">
        <v>46</v>
      </c>
      <c r="K23" s="139">
        <v>40</v>
      </c>
      <c r="L23" s="139">
        <v>65</v>
      </c>
      <c r="M23" s="144">
        <v>79.64</v>
      </c>
      <c r="N23" s="145">
        <v>39.82</v>
      </c>
      <c r="O23" s="145">
        <v>19.91</v>
      </c>
      <c r="P23" s="146">
        <v>139.37</v>
      </c>
    </row>
    <row r="24" spans="1:16" x14ac:dyDescent="0.2">
      <c r="A24" t="s">
        <v>7861</v>
      </c>
      <c r="B24" t="s">
        <v>7425</v>
      </c>
      <c r="C24" s="7" t="s">
        <v>7755</v>
      </c>
      <c r="D24" s="7" t="s">
        <v>7835</v>
      </c>
      <c r="E24" s="7" t="s">
        <v>2139</v>
      </c>
      <c r="F24" s="7" t="s">
        <v>7756</v>
      </c>
      <c r="G24" s="136" t="s">
        <v>311</v>
      </c>
      <c r="H24" s="146">
        <v>138.36000000000001</v>
      </c>
      <c r="I24" s="143" t="s">
        <v>7425</v>
      </c>
      <c r="J24" s="143" t="s">
        <v>46</v>
      </c>
      <c r="K24" s="139">
        <v>41</v>
      </c>
      <c r="L24" s="139">
        <v>60</v>
      </c>
      <c r="M24" s="144">
        <v>79.06</v>
      </c>
      <c r="N24" s="145">
        <v>39.53</v>
      </c>
      <c r="O24" s="145">
        <v>19.77</v>
      </c>
      <c r="P24" s="146">
        <v>138.36000000000001</v>
      </c>
    </row>
    <row r="25" spans="1:16" x14ac:dyDescent="0.2">
      <c r="A25" t="s">
        <v>7862</v>
      </c>
      <c r="B25" t="s">
        <v>7863</v>
      </c>
      <c r="C25" s="7" t="s">
        <v>7755</v>
      </c>
      <c r="D25" s="7" t="s">
        <v>7835</v>
      </c>
      <c r="E25" s="7" t="s">
        <v>2139</v>
      </c>
      <c r="F25" s="7" t="s">
        <v>7756</v>
      </c>
      <c r="G25" s="136" t="s">
        <v>311</v>
      </c>
      <c r="H25" s="146">
        <v>91.65</v>
      </c>
      <c r="I25" s="143" t="s">
        <v>7863</v>
      </c>
      <c r="J25" s="143" t="s">
        <v>46</v>
      </c>
      <c r="K25" s="139">
        <v>42</v>
      </c>
      <c r="L25" s="139">
        <v>53</v>
      </c>
      <c r="M25" s="144">
        <v>52.37</v>
      </c>
      <c r="N25" s="145">
        <v>26.19</v>
      </c>
      <c r="O25" s="145">
        <v>13.09</v>
      </c>
      <c r="P25" s="146">
        <v>91.65</v>
      </c>
    </row>
    <row r="26" spans="1:16" x14ac:dyDescent="0.2">
      <c r="A26" t="s">
        <v>7864</v>
      </c>
      <c r="B26" t="s">
        <v>7449</v>
      </c>
      <c r="C26" s="7" t="s">
        <v>7755</v>
      </c>
      <c r="D26" s="7" t="s">
        <v>7835</v>
      </c>
      <c r="E26" s="7" t="s">
        <v>2139</v>
      </c>
      <c r="F26" s="7" t="s">
        <v>7756</v>
      </c>
      <c r="G26" s="136" t="s">
        <v>311</v>
      </c>
      <c r="H26" s="146">
        <v>140.12</v>
      </c>
      <c r="I26" s="143" t="s">
        <v>7449</v>
      </c>
      <c r="J26" s="143" t="s">
        <v>46</v>
      </c>
      <c r="K26" s="139">
        <v>44</v>
      </c>
      <c r="L26" s="139">
        <v>60</v>
      </c>
      <c r="M26" s="144">
        <v>80.069999999999993</v>
      </c>
      <c r="N26" s="145">
        <v>40.03</v>
      </c>
      <c r="O26" s="145">
        <v>20.02</v>
      </c>
      <c r="P26" s="146">
        <v>140.12</v>
      </c>
    </row>
    <row r="27" spans="1:16" x14ac:dyDescent="0.2">
      <c r="A27" t="s">
        <v>7865</v>
      </c>
      <c r="B27" t="s">
        <v>7462</v>
      </c>
      <c r="C27" s="7" t="s">
        <v>7755</v>
      </c>
      <c r="D27" s="7" t="s">
        <v>7835</v>
      </c>
      <c r="E27" s="7" t="s">
        <v>2139</v>
      </c>
      <c r="F27" s="7" t="s">
        <v>7756</v>
      </c>
      <c r="G27" s="136" t="s">
        <v>311</v>
      </c>
      <c r="H27" s="146">
        <v>141.07</v>
      </c>
      <c r="I27" s="143" t="s">
        <v>7462</v>
      </c>
      <c r="J27" s="143" t="s">
        <v>46</v>
      </c>
      <c r="K27" s="139">
        <v>45</v>
      </c>
      <c r="L27" s="139">
        <v>60</v>
      </c>
      <c r="M27" s="144">
        <v>80.61</v>
      </c>
      <c r="N27" s="145">
        <v>40.31</v>
      </c>
      <c r="O27" s="145">
        <v>20.149999999999999</v>
      </c>
      <c r="P27" s="146">
        <v>141.07</v>
      </c>
    </row>
    <row r="28" spans="1:16" x14ac:dyDescent="0.2">
      <c r="A28" t="s">
        <v>7866</v>
      </c>
      <c r="B28" t="s">
        <v>7468</v>
      </c>
      <c r="C28" s="7" t="s">
        <v>7755</v>
      </c>
      <c r="D28" s="7" t="s">
        <v>7835</v>
      </c>
      <c r="E28" s="7" t="s">
        <v>2139</v>
      </c>
      <c r="F28" s="7" t="s">
        <v>7756</v>
      </c>
      <c r="G28" s="136" t="s">
        <v>311</v>
      </c>
      <c r="H28" s="146">
        <v>143.32</v>
      </c>
      <c r="I28" s="143" t="s">
        <v>7468</v>
      </c>
      <c r="J28" s="143" t="s">
        <v>46</v>
      </c>
      <c r="K28" s="139">
        <v>46</v>
      </c>
      <c r="L28" s="139">
        <v>64</v>
      </c>
      <c r="M28" s="144">
        <v>81.900000000000006</v>
      </c>
      <c r="N28" s="145">
        <v>40.950000000000003</v>
      </c>
      <c r="O28" s="145">
        <v>20.47</v>
      </c>
      <c r="P28" s="146">
        <v>143.32</v>
      </c>
    </row>
    <row r="29" spans="1:16" x14ac:dyDescent="0.2">
      <c r="A29" t="s">
        <v>7867</v>
      </c>
      <c r="B29" t="s">
        <v>7479</v>
      </c>
      <c r="C29" s="7" t="s">
        <v>7755</v>
      </c>
      <c r="D29" s="7" t="s">
        <v>7835</v>
      </c>
      <c r="E29" s="7" t="s">
        <v>2139</v>
      </c>
      <c r="F29" s="7" t="s">
        <v>7756</v>
      </c>
      <c r="G29" s="136" t="s">
        <v>311</v>
      </c>
      <c r="H29" s="146">
        <v>142.44999999999999</v>
      </c>
      <c r="I29" s="143" t="s">
        <v>7479</v>
      </c>
      <c r="J29" s="143" t="s">
        <v>46</v>
      </c>
      <c r="K29" s="139">
        <v>47</v>
      </c>
      <c r="L29" s="139">
        <v>60</v>
      </c>
      <c r="M29" s="144">
        <v>81.400000000000006</v>
      </c>
      <c r="N29" s="145">
        <v>40.700000000000003</v>
      </c>
      <c r="O29" s="145">
        <v>20.350000000000001</v>
      </c>
      <c r="P29" s="146">
        <v>142.44999999999999</v>
      </c>
    </row>
    <row r="30" spans="1:16" x14ac:dyDescent="0.2">
      <c r="A30" t="s">
        <v>7868</v>
      </c>
      <c r="B30" t="s">
        <v>7491</v>
      </c>
      <c r="C30" s="7" t="s">
        <v>7755</v>
      </c>
      <c r="D30" s="7" t="s">
        <v>7835</v>
      </c>
      <c r="E30" s="7" t="s">
        <v>2139</v>
      </c>
      <c r="F30" s="7" t="s">
        <v>7756</v>
      </c>
      <c r="G30" s="136" t="s">
        <v>311</v>
      </c>
      <c r="H30" s="146">
        <v>93.31</v>
      </c>
      <c r="I30" s="143" t="s">
        <v>7491</v>
      </c>
      <c r="J30" s="143" t="s">
        <v>46</v>
      </c>
      <c r="K30" s="139">
        <v>48</v>
      </c>
      <c r="L30" s="139">
        <v>48</v>
      </c>
      <c r="M30" s="144">
        <v>53.32</v>
      </c>
      <c r="N30" s="145">
        <v>26.66</v>
      </c>
      <c r="O30" s="145">
        <v>13.33</v>
      </c>
      <c r="P30" s="146">
        <v>93.31</v>
      </c>
    </row>
    <row r="31" spans="1:16" x14ac:dyDescent="0.2">
      <c r="A31" t="s">
        <v>7869</v>
      </c>
      <c r="B31" t="s">
        <v>7500</v>
      </c>
      <c r="C31" s="7" t="s">
        <v>7755</v>
      </c>
      <c r="D31" s="7" t="s">
        <v>7835</v>
      </c>
      <c r="E31" s="7" t="s">
        <v>2139</v>
      </c>
      <c r="F31" s="7" t="s">
        <v>7756</v>
      </c>
      <c r="G31" s="136" t="s">
        <v>311</v>
      </c>
      <c r="H31" s="146">
        <v>143.43</v>
      </c>
      <c r="I31" s="143" t="s">
        <v>7500</v>
      </c>
      <c r="J31" s="143" t="s">
        <v>46</v>
      </c>
      <c r="K31" s="139">
        <v>48</v>
      </c>
      <c r="L31" s="139">
        <v>60</v>
      </c>
      <c r="M31" s="144">
        <v>81.96</v>
      </c>
      <c r="N31" s="145">
        <v>40.98</v>
      </c>
      <c r="O31" s="145">
        <v>20.49</v>
      </c>
      <c r="P31" s="146">
        <v>143.43</v>
      </c>
    </row>
    <row r="32" spans="1:16" x14ac:dyDescent="0.2">
      <c r="A32" t="s">
        <v>7870</v>
      </c>
      <c r="B32" t="s">
        <v>7541</v>
      </c>
      <c r="C32" s="7" t="s">
        <v>7755</v>
      </c>
      <c r="D32" s="7" t="s">
        <v>7835</v>
      </c>
      <c r="E32" s="7" t="s">
        <v>2139</v>
      </c>
      <c r="F32" s="7" t="s">
        <v>7756</v>
      </c>
      <c r="G32" s="136" t="s">
        <v>311</v>
      </c>
      <c r="H32" s="146">
        <v>148.82</v>
      </c>
      <c r="I32" s="143" t="s">
        <v>7541</v>
      </c>
      <c r="J32" s="143" t="s">
        <v>46</v>
      </c>
      <c r="K32" s="139">
        <v>52</v>
      </c>
      <c r="L32" s="139">
        <v>66</v>
      </c>
      <c r="M32" s="144">
        <v>85.04</v>
      </c>
      <c r="N32" s="145">
        <v>42.52</v>
      </c>
      <c r="O32" s="145">
        <v>21.26</v>
      </c>
      <c r="P32" s="146">
        <v>148.82</v>
      </c>
    </row>
    <row r="33" spans="1:16" x14ac:dyDescent="0.2">
      <c r="A33" s="48" t="s">
        <v>7871</v>
      </c>
      <c r="B33" s="48" t="s">
        <v>7872</v>
      </c>
      <c r="C33" s="7" t="s">
        <v>7755</v>
      </c>
      <c r="D33" s="7" t="s">
        <v>7835</v>
      </c>
      <c r="E33" s="7" t="s">
        <v>2139</v>
      </c>
      <c r="F33" s="7" t="s">
        <v>7756</v>
      </c>
      <c r="G33" s="136" t="s">
        <v>311</v>
      </c>
      <c r="H33" s="151">
        <v>196.68</v>
      </c>
      <c r="I33" s="147" t="s">
        <v>7872</v>
      </c>
      <c r="J33" s="147" t="s">
        <v>46</v>
      </c>
      <c r="K33" s="148">
        <v>54</v>
      </c>
      <c r="L33" s="148">
        <v>68</v>
      </c>
      <c r="M33" s="149">
        <v>112.39</v>
      </c>
      <c r="N33" s="150">
        <v>56.19</v>
      </c>
      <c r="O33" s="150">
        <v>28.1</v>
      </c>
      <c r="P33" s="151">
        <v>196.68</v>
      </c>
    </row>
    <row r="34" spans="1:16" x14ac:dyDescent="0.2">
      <c r="A34" t="s">
        <v>7873</v>
      </c>
      <c r="B34" t="s">
        <v>7579</v>
      </c>
      <c r="C34" s="7" t="s">
        <v>7755</v>
      </c>
      <c r="D34" s="7" t="s">
        <v>7835</v>
      </c>
      <c r="E34" s="7" t="s">
        <v>2139</v>
      </c>
      <c r="F34" s="7" t="s">
        <v>7756</v>
      </c>
      <c r="G34" s="136" t="s">
        <v>311</v>
      </c>
      <c r="H34" s="146">
        <v>149.86000000000001</v>
      </c>
      <c r="I34" s="143" t="s">
        <v>7579</v>
      </c>
      <c r="J34" s="143" t="s">
        <v>46</v>
      </c>
      <c r="K34" s="139">
        <v>57</v>
      </c>
      <c r="L34" s="139">
        <v>60</v>
      </c>
      <c r="M34" s="144">
        <v>85.63</v>
      </c>
      <c r="N34" s="145">
        <v>42.82</v>
      </c>
      <c r="O34" s="145">
        <v>21.41</v>
      </c>
      <c r="P34" s="146">
        <v>149.86000000000001</v>
      </c>
    </row>
    <row r="35" spans="1:16" x14ac:dyDescent="0.2">
      <c r="A35" t="s">
        <v>7874</v>
      </c>
      <c r="B35" t="s">
        <v>7588</v>
      </c>
      <c r="C35" s="7" t="s">
        <v>7755</v>
      </c>
      <c r="D35" s="7" t="s">
        <v>7835</v>
      </c>
      <c r="E35" s="7" t="s">
        <v>2139</v>
      </c>
      <c r="F35" s="7" t="s">
        <v>7756</v>
      </c>
      <c r="G35" s="136" t="s">
        <v>311</v>
      </c>
      <c r="H35" s="146">
        <v>173.19</v>
      </c>
      <c r="I35" s="143" t="s">
        <v>7588</v>
      </c>
      <c r="J35" s="143" t="s">
        <v>46</v>
      </c>
      <c r="K35" s="139">
        <v>60</v>
      </c>
      <c r="L35" s="139">
        <v>60</v>
      </c>
      <c r="M35" s="144">
        <v>98.97</v>
      </c>
      <c r="N35" s="145">
        <v>49.48</v>
      </c>
      <c r="O35" s="145">
        <v>24.74</v>
      </c>
      <c r="P35" s="146">
        <v>173.19</v>
      </c>
    </row>
    <row r="36" spans="1:16" x14ac:dyDescent="0.2">
      <c r="A36" t="s">
        <v>7875</v>
      </c>
      <c r="B36" t="s">
        <v>7593</v>
      </c>
      <c r="C36" s="7" t="s">
        <v>7755</v>
      </c>
      <c r="D36" s="7" t="s">
        <v>7835</v>
      </c>
      <c r="E36" s="7" t="s">
        <v>2139</v>
      </c>
      <c r="F36" s="7" t="s">
        <v>7756</v>
      </c>
      <c r="G36" s="136" t="s">
        <v>311</v>
      </c>
      <c r="H36" s="146">
        <v>233.41</v>
      </c>
      <c r="I36" s="143" t="s">
        <v>7593</v>
      </c>
      <c r="J36" s="143" t="s">
        <v>46</v>
      </c>
      <c r="K36" s="139">
        <v>60</v>
      </c>
      <c r="L36" s="139">
        <v>80</v>
      </c>
      <c r="M36" s="144">
        <v>133.38</v>
      </c>
      <c r="N36" s="145">
        <v>66.69</v>
      </c>
      <c r="O36" s="145">
        <v>33.340000000000003</v>
      </c>
      <c r="P36" s="146">
        <v>233.41</v>
      </c>
    </row>
    <row r="37" spans="1:16" x14ac:dyDescent="0.2">
      <c r="A37" s="48" t="s">
        <v>7876</v>
      </c>
      <c r="B37" s="48" t="s">
        <v>7619</v>
      </c>
      <c r="C37" s="7" t="s">
        <v>7755</v>
      </c>
      <c r="D37" s="7" t="s">
        <v>7835</v>
      </c>
      <c r="E37" s="7" t="s">
        <v>2139</v>
      </c>
      <c r="F37" s="7" t="s">
        <v>7756</v>
      </c>
      <c r="G37" s="136" t="s">
        <v>311</v>
      </c>
      <c r="H37" s="142">
        <v>257.86</v>
      </c>
      <c r="I37" s="143" t="s">
        <v>7619</v>
      </c>
      <c r="J37" s="143" t="s">
        <v>46</v>
      </c>
      <c r="K37" s="139">
        <v>72</v>
      </c>
      <c r="L37" s="139">
        <v>96</v>
      </c>
      <c r="M37" s="140">
        <v>147.35</v>
      </c>
      <c r="N37" s="141">
        <v>73.67</v>
      </c>
      <c r="O37" s="141">
        <v>36.840000000000003</v>
      </c>
      <c r="P37" s="142">
        <v>257.86</v>
      </c>
    </row>
    <row r="39" spans="1:16" x14ac:dyDescent="0.2">
      <c r="A39" t="s">
        <v>7877</v>
      </c>
      <c r="B39" s="114" t="s">
        <v>1348</v>
      </c>
      <c r="C39" s="111">
        <v>60</v>
      </c>
      <c r="D39" s="111">
        <v>60</v>
      </c>
      <c r="H39" s="142">
        <v>228.87</v>
      </c>
      <c r="I39" s="137" t="s">
        <v>7878</v>
      </c>
      <c r="J39" s="138" t="s">
        <v>7879</v>
      </c>
      <c r="K39" s="139">
        <v>60</v>
      </c>
      <c r="L39" s="139">
        <v>60</v>
      </c>
      <c r="M39" s="140">
        <v>130.78</v>
      </c>
      <c r="N39" s="141">
        <v>65.39</v>
      </c>
      <c r="O39" s="141">
        <v>32.700000000000003</v>
      </c>
      <c r="P39" s="142">
        <v>228.87</v>
      </c>
    </row>
    <row r="40" spans="1:16" x14ac:dyDescent="0.2">
      <c r="A40" t="s">
        <v>7880</v>
      </c>
      <c r="B40" s="114" t="s">
        <v>7881</v>
      </c>
      <c r="C40" s="111">
        <v>52</v>
      </c>
      <c r="D40" s="111">
        <v>60</v>
      </c>
      <c r="H40" s="142">
        <v>201.81</v>
      </c>
      <c r="I40" s="143" t="s">
        <v>7882</v>
      </c>
      <c r="J40" s="143" t="s">
        <v>7883</v>
      </c>
      <c r="K40" s="139">
        <v>52</v>
      </c>
      <c r="L40" s="139">
        <v>60</v>
      </c>
      <c r="M40" s="140">
        <v>115.32</v>
      </c>
      <c r="N40" s="141">
        <v>57.66</v>
      </c>
      <c r="O40" s="141">
        <v>28.83</v>
      </c>
      <c r="P40" s="142">
        <v>201.81</v>
      </c>
    </row>
    <row r="41" spans="1:16" x14ac:dyDescent="0.2">
      <c r="A41" t="s">
        <v>7884</v>
      </c>
      <c r="B41" s="115" t="s">
        <v>1351</v>
      </c>
      <c r="C41" s="129">
        <v>52</v>
      </c>
      <c r="D41" s="129">
        <v>60</v>
      </c>
      <c r="H41" s="142">
        <v>198.35</v>
      </c>
      <c r="I41" s="143" t="s">
        <v>7885</v>
      </c>
      <c r="J41" s="143" t="s">
        <v>7886</v>
      </c>
      <c r="K41" s="139">
        <v>52</v>
      </c>
      <c r="L41" s="139">
        <v>60</v>
      </c>
      <c r="M41" s="140">
        <v>113.34</v>
      </c>
      <c r="N41" s="141">
        <v>56.67</v>
      </c>
      <c r="O41" s="141">
        <v>28.34</v>
      </c>
      <c r="P41" s="142">
        <v>198.35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55</vt:i4>
      </vt:variant>
    </vt:vector>
  </HeadingPairs>
  <TitlesOfParts>
    <vt:vector size="67" baseType="lpstr">
      <vt:lpstr>SKU List</vt:lpstr>
      <vt:lpstr>Sheet2</vt:lpstr>
      <vt:lpstr>SKU Wall Paper</vt:lpstr>
      <vt:lpstr>Materials</vt:lpstr>
      <vt:lpstr>Cali Frames</vt:lpstr>
      <vt:lpstr>Cali FPS</vt:lpstr>
      <vt:lpstr>FPS LO PROFILE</vt:lpstr>
      <vt:lpstr>TX</vt:lpstr>
      <vt:lpstr>CALI_SONDER </vt:lpstr>
      <vt:lpstr>CALI CB2</vt:lpstr>
      <vt:lpstr>PL CB2</vt:lpstr>
      <vt:lpstr>Sheet1</vt:lpstr>
      <vt:lpstr>Birch</vt:lpstr>
      <vt:lpstr>Border</vt:lpstr>
      <vt:lpstr>BorderGW</vt:lpstr>
      <vt:lpstr>BorderL</vt:lpstr>
      <vt:lpstr>Brace12</vt:lpstr>
      <vt:lpstr>Brace16</vt:lpstr>
      <vt:lpstr>CanonC</vt:lpstr>
      <vt:lpstr>canonML</vt:lpstr>
      <vt:lpstr>Canvas</vt:lpstr>
      <vt:lpstr>CanvasC</vt:lpstr>
      <vt:lpstr>CanvasR</vt:lpstr>
      <vt:lpstr>EPSONC</vt:lpstr>
      <vt:lpstr>EPSONM</vt:lpstr>
      <vt:lpstr>EPSONML</vt:lpstr>
      <vt:lpstr>FinishC</vt:lpstr>
      <vt:lpstr>GPLABOR</vt:lpstr>
      <vt:lpstr>IncaC</vt:lpstr>
      <vt:lpstr>IncaCR</vt:lpstr>
      <vt:lpstr>IncaG</vt:lpstr>
      <vt:lpstr>IncaGR</vt:lpstr>
      <vt:lpstr>MDF</vt:lpstr>
      <vt:lpstr>MDFSHEET</vt:lpstr>
      <vt:lpstr>'Cali Frames'!Non_Stock_Items</vt:lpstr>
      <vt:lpstr>Paper</vt:lpstr>
      <vt:lpstr>paper24</vt:lpstr>
      <vt:lpstr>paper44</vt:lpstr>
      <vt:lpstr>paper60</vt:lpstr>
      <vt:lpstr>PaperC</vt:lpstr>
      <vt:lpstr>PETG48</vt:lpstr>
      <vt:lpstr>PETG60</vt:lpstr>
      <vt:lpstr>PETGL</vt:lpstr>
      <vt:lpstr>PETGS</vt:lpstr>
      <vt:lpstr>POLY</vt:lpstr>
      <vt:lpstr>POster</vt:lpstr>
      <vt:lpstr>'Cali FPS'!Print_Area</vt:lpstr>
      <vt:lpstr>'Cali Frames'!Print_Area</vt:lpstr>
      <vt:lpstr>'SKU List'!Print_Area</vt:lpstr>
      <vt:lpstr>'Cali FPS'!Print_Titles</vt:lpstr>
      <vt:lpstr>'Cali Frames'!Print_Titles</vt:lpstr>
      <vt:lpstr>'SKU List'!Print_Titles</vt:lpstr>
      <vt:lpstr>Stretch2</vt:lpstr>
      <vt:lpstr>StretchC</vt:lpstr>
      <vt:lpstr>Swiss1</vt:lpstr>
      <vt:lpstr>Swiss1ML</vt:lpstr>
      <vt:lpstr>Swiss2</vt:lpstr>
      <vt:lpstr>swiss3</vt:lpstr>
      <vt:lpstr>SWISSC1</vt:lpstr>
      <vt:lpstr>SWISSC2</vt:lpstr>
      <vt:lpstr>SWISSCR</vt:lpstr>
      <vt:lpstr>swissL</vt:lpstr>
      <vt:lpstr>SwissLow</vt:lpstr>
      <vt:lpstr>SWISSML</vt:lpstr>
      <vt:lpstr>SWISSMLR</vt:lpstr>
      <vt:lpstr>SWISSRC</vt:lpstr>
      <vt:lpstr>SWISSRML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Tiffany Foster</dc:creator>
  <cp:keywords/>
  <dc:description/>
  <cp:lastModifiedBy>Abby Woolf</cp:lastModifiedBy>
  <cp:revision/>
  <dcterms:created xsi:type="dcterms:W3CDTF">2020-01-13T23:43:56Z</dcterms:created>
  <dcterms:modified xsi:type="dcterms:W3CDTF">2024-03-26T20:22:49Z</dcterms:modified>
  <cp:category/>
  <cp:contentStatus/>
</cp:coreProperties>
</file>