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160" yWindow="-17940" windowWidth="25600" windowHeight="16060" tabRatio="500" activeTab="2"/>
  </bookViews>
  <sheets>
    <sheet name="Synthèse morts 2011 ND" sheetId="2" r:id="rId1"/>
    <sheet name="Feuil1" sheetId="1" r:id="rId2"/>
    <sheet name="Prep CSV CHRON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2" l="1"/>
  <c r="K219" i="2"/>
  <c r="Y222" i="2"/>
  <c r="U222" i="2"/>
  <c r="Q230" i="2"/>
  <c r="Q231" i="2"/>
  <c r="Q232" i="2"/>
  <c r="Q233" i="2"/>
  <c r="Q234" i="2"/>
  <c r="Q235" i="2"/>
  <c r="Q236" i="2"/>
  <c r="Q237" i="2"/>
  <c r="J227" i="2"/>
  <c r="J226" i="2"/>
  <c r="D219" i="2"/>
  <c r="E219" i="2"/>
  <c r="F219" i="2"/>
  <c r="G219" i="2"/>
  <c r="C219" i="2"/>
  <c r="B219" i="2"/>
  <c r="A219" i="2"/>
  <c r="P223" i="2"/>
  <c r="P222" i="2"/>
  <c r="X226" i="2"/>
  <c r="X225" i="2"/>
  <c r="X224" i="2"/>
  <c r="W223" i="2"/>
  <c r="W222" i="2"/>
  <c r="V223" i="2"/>
  <c r="V222" i="2"/>
  <c r="S223" i="2"/>
  <c r="O228" i="2"/>
  <c r="O227" i="2"/>
  <c r="O226" i="2"/>
  <c r="T223" i="2"/>
  <c r="T222" i="2"/>
  <c r="S222" i="2"/>
  <c r="R223" i="2"/>
  <c r="R222" i="2"/>
  <c r="O225" i="2"/>
  <c r="N224" i="2"/>
  <c r="N223" i="2"/>
  <c r="N222" i="2"/>
  <c r="M221" i="2"/>
  <c r="L221" i="2"/>
  <c r="J221" i="2"/>
  <c r="G223" i="2"/>
  <c r="G222" i="2"/>
  <c r="F221" i="2"/>
  <c r="E221" i="2"/>
  <c r="D221" i="2"/>
  <c r="C221" i="2"/>
  <c r="B221" i="2"/>
  <c r="DQ132" i="1"/>
  <c r="CT132" i="1"/>
  <c r="AY132" i="1"/>
  <c r="I132" i="1"/>
  <c r="A132" i="1"/>
  <c r="DX130" i="1"/>
  <c r="DW130" i="1"/>
  <c r="A128" i="1"/>
  <c r="C121" i="1"/>
  <c r="C98" i="1"/>
  <c r="C51" i="1"/>
  <c r="C9" i="1"/>
  <c r="C1" i="1"/>
  <c r="A127" i="1"/>
</calcChain>
</file>

<file path=xl/sharedStrings.xml><?xml version="1.0" encoding="utf-8"?>
<sst xmlns="http://schemas.openxmlformats.org/spreadsheetml/2006/main" count="485" uniqueCount="360">
  <si>
    <t>sont exclus du corpus les données estimée, je n'utilise que l'âge avéré, càd celui des personnes identifiées</t>
  </si>
  <si>
    <t>Moyenne</t>
  </si>
  <si>
    <t>Médiane</t>
  </si>
  <si>
    <t>NOM</t>
  </si>
  <si>
    <t>GENRE</t>
  </si>
  <si>
    <t>AGE</t>
  </si>
  <si>
    <t>PERP</t>
  </si>
  <si>
    <t>LIEU</t>
  </si>
  <si>
    <t>ESPACE PUBLIC</t>
  </si>
  <si>
    <t>COL. EL RASTRO</t>
  </si>
  <si>
    <t>C. ZARAGOZA ESQ. ALFONSO ACOSTA, COL. 5 DE MAYO</t>
  </si>
  <si>
    <t>MESSAGE</t>
  </si>
  <si>
    <t>C. PASEO INSPIRACION, COL. CHULAVISTA</t>
  </si>
  <si>
    <t>QUALIFICATION</t>
  </si>
  <si>
    <t>DATE</t>
  </si>
  <si>
    <t>MULTIPLE</t>
  </si>
  <si>
    <t>COMMENTAIRE</t>
  </si>
  <si>
    <t>ARTICLE, NDT</t>
  </si>
  <si>
    <t>MAQUILADORA MOLEX, P. INDUS. NUEVO NOGALES</t>
  </si>
  <si>
    <t>C. PUERTO RICO ENTRE PADRE NACHO Y MOCTEZUMA, COL. ESPERANZA</t>
  </si>
  <si>
    <t>ABOGADO</t>
  </si>
  <si>
    <t>C. OCCIDENTE E IGNACIO RAMIREZ, COL. MODERNA</t>
  </si>
  <si>
    <t>BOLICHE EL GRECO</t>
  </si>
  <si>
    <t>CARRETERA INTERNACIONAL, POR CENTRE RECREATIVO LA QUITA CHAPALITA</t>
  </si>
  <si>
    <t>C. PASEO PRIMOROSO Y CHULA VISTA, COL. CHULA VISTA</t>
  </si>
  <si>
    <t>HOMME</t>
  </si>
  <si>
    <t>FEMME</t>
  </si>
  <si>
    <t>AGE2</t>
  </si>
  <si>
    <t>C. MARATHON, COL. KALITEA</t>
  </si>
  <si>
    <t>FINAL DE LA C. 3 DE FEB. BAJO EL PUENTE</t>
  </si>
  <si>
    <t>C. CERRADA BELLOTAS Y BUL. DE ACCESO AL FRAC. BELLOTAS</t>
  </si>
  <si>
    <t>COL. EMBARCADERO</t>
  </si>
  <si>
    <t>BLESSÉS</t>
  </si>
  <si>
    <t>COL. EL REPRESO</t>
  </si>
  <si>
    <t>POR ESCUELA GANTE</t>
  </si>
  <si>
    <t>SKY BAR, C.KALAMATA Y BOL. EL GRECO</t>
  </si>
  <si>
    <t>COL. SOLIDARIDAD</t>
  </si>
  <si>
    <t>FRÈRES; DANS UN VAN</t>
  </si>
  <si>
    <t>DANS UN VAN</t>
  </si>
  <si>
    <t>C. JESÚS GARCÍA FINAL (C. VIEJO A CANANEA), COL. SOLIDARIDAD</t>
  </si>
  <si>
    <t>CANANEA</t>
  </si>
  <si>
    <t>ÉPOUX</t>
  </si>
  <si>
    <t>DANS ATELIER DE CARROSSERIE</t>
  </si>
  <si>
    <t>LEVANTADO DANS AUTO-LAVADO</t>
  </si>
  <si>
    <t>FRAC. EL RODEO</t>
  </si>
  <si>
    <t>ENFRENTAMIENTO; ACRIBILLADOS POR POLICIA MUNICIPAL Y ESTATAL INVESTIGADORA</t>
  </si>
  <si>
    <t>C. 5 DE MAYO</t>
  </si>
  <si>
    <t>RECINTO FISCAL</t>
  </si>
  <si>
    <t>MENOTTÉ</t>
  </si>
  <si>
    <t>ATTACHÉ PIEDS ET MAINS</t>
  </si>
  <si>
    <t>CARRETERA INTERNACIONAL, IMURIS</t>
  </si>
  <si>
    <t>NOGALES</t>
  </si>
  <si>
    <t>DEUX MILITAIRES ET UN SICARIO; ACCIDENT DE VOITURE</t>
  </si>
  <si>
    <t>OUI</t>
  </si>
  <si>
    <t>C. DE LA VIRGEN, LOMAS DE FÁTIMA</t>
  </si>
  <si>
    <t>DESCRIPTION PHYS. ET VÊTEMENTS; TATOUAGE</t>
  </si>
  <si>
    <t>VÍA CALETI, LOMAS DE FÁTIMA</t>
  </si>
  <si>
    <t>SINALOA</t>
  </si>
  <si>
    <t>DÉCAPITÉS, PEINTS DE "XXX", POLLEROS D'APRÈS LA PGJE</t>
  </si>
  <si>
    <t>C. LUIS BASURTO, COL. OBRERA</t>
  </si>
  <si>
    <t>RUMBO VECINAL POR RANCHO LA ESCONDIDA</t>
  </si>
  <si>
    <t>ATTACHÉ PIEDS ET MAINS; MESSAGE CONTRE BAJADORES</t>
  </si>
  <si>
    <t>C. ANDADOR 9 Y GREGORIO RUIZ, ENCINOS</t>
  </si>
  <si>
    <t>ATTACHÉ PIEDS ET MAINS; DESCRIPTION VÊTEMENTS</t>
  </si>
  <si>
    <t>ENCOBIJADO/ENTEIPADO</t>
  </si>
  <si>
    <t>ATTACHÉ PIEDS ET MAINS, MUTILATION SEXUELLE, VISAGE ENTEIPADO</t>
  </si>
  <si>
    <t>RANCHO LOS ALISEOS, EJIDO MASCARÑAS</t>
  </si>
  <si>
    <t>BRULÉS DANS VÉHICULE</t>
  </si>
  <si>
    <t>COL. EL MANANTIAL, POR RECINTO FISCAL</t>
  </si>
  <si>
    <t>TIENDA MODELORAMA, AV. KENEDY</t>
  </si>
  <si>
    <t>C. MÉDICO MILITAR, COL. LOMAS DOS</t>
  </si>
  <si>
    <t>RESTAURANT LAS HERRADURAS</t>
  </si>
  <si>
    <t>HOTEL SAHUARO</t>
  </si>
  <si>
    <t>HOTEL MITRAILLÉ ET JET DE GRENADES</t>
  </si>
  <si>
    <t>C. JUVENTINO ROSAS, COL. LOMAS DE NOGALES 2</t>
  </si>
  <si>
    <t>ATTAQUÉ DANS LA RUE ET SUIVI JUSQU'AU DOMICILE OÙ IL EST TUÉ</t>
  </si>
  <si>
    <t>C. CABECO Y COLINAS, COL. LOMAS DE FÁTIMA</t>
  </si>
  <si>
    <t>TÊTE COUVERTE D'UN SAC NOIR</t>
  </si>
  <si>
    <t>C. TRECEAVA, COL. SOLIDARIDAD</t>
  </si>
  <si>
    <t>TIENDA MODELORAMA, AV. DE LOS MAESTROS, COL. JARDINES DEL BOSQUE</t>
  </si>
  <si>
    <t>FRÈRE ASSASINÉ L'ANNÉE PRÉCÉDENTE DANS LE MÊME LIEU</t>
  </si>
  <si>
    <t>EXPENDIO DE CERVEZA, C. HERMOSILLO Y NAVOJOA, COL. GRANJA</t>
  </si>
  <si>
    <t>PEI, EMBUSCADE, BALLE TIRÉES DANS LE DOS</t>
  </si>
  <si>
    <t>IGLESIA DIVINA PROVIDENCIA, C. NACOZARI</t>
  </si>
  <si>
    <t>1 (MEURT LE 5 MARS)</t>
  </si>
  <si>
    <t>C. CELAYA Y RUIZ CORTINEZ</t>
  </si>
  <si>
    <t>MICHOACAN</t>
  </si>
  <si>
    <t>C. NARCISO MENDOZA, COL. LOMAS DE FÁTIMA, BARRIO DE LA CAPILLA</t>
  </si>
  <si>
    <t>TÊTE COUVERTE D'UN SAC PLASTIQUE</t>
  </si>
  <si>
    <t>C. CUCHUTA, COL. LA GRANJA</t>
  </si>
  <si>
    <t>HOPITAL À HERMOSILLO, SONORA</t>
  </si>
  <si>
    <t>BLESSÉ LE 23 FEV.</t>
  </si>
  <si>
    <t>MONTAÑAS POR EL EJIDO LA ARIZONA</t>
  </si>
  <si>
    <t>MAGDALENA DE KINO</t>
  </si>
  <si>
    <t>EMPLOYÉ DU RANCHO LAS BORREGAS</t>
  </si>
  <si>
    <t>PREDIO POR RANCHO LA ESCONDIDA</t>
  </si>
  <si>
    <t>ATTACHÉ PIEDS ET MAINS, VISAGE ENTEIPADO</t>
  </si>
  <si>
    <t>C. PRIVADA CAMINO DE LOS PASTORES, COL. LOMAS DE FÁTIMA</t>
  </si>
  <si>
    <t>POR CERESO DOS</t>
  </si>
  <si>
    <t>AV. MEDITERRANEO, COL. MEDITERRANEO</t>
  </si>
  <si>
    <t>C. PANAMA, COL. OBRERA</t>
  </si>
  <si>
    <t>C. ACRÓPOLIS, COL. KALITEA</t>
  </si>
  <si>
    <t>PERI. COLOSIO Y ACCESO AL SORIANA</t>
  </si>
  <si>
    <t>COL. EMPALME-NOGALES</t>
  </si>
  <si>
    <t>C. MARIANO ESCOBEDO E IGNACIO ZARAGOZA, COL. MARGARITA MAZA DE JUAREZ</t>
  </si>
  <si>
    <t>POR EJIDO LA ARIZONA, CAMINO AL SÁRIC</t>
  </si>
  <si>
    <t>TUÉ DEVANT SON DOMICILE</t>
  </si>
  <si>
    <t>TUÉ DANS SON DOMICILE</t>
  </si>
  <si>
    <t>A RAÍZ DE UN PLEITO POR UNA BOTELLA DE LICOR</t>
  </si>
  <si>
    <t xml:space="preserve">SUBJEFE DE POLICIA PREVENTIVA Y TRÁNSITO MUNICIPAL </t>
  </si>
  <si>
    <t>ESCOLTA DEL SUBJEFE DE POLICIA PREVENTIVA Y TRÁNSITO MUNICIPAL</t>
  </si>
  <si>
    <t>CERCA DE UNA CAMIONETA PROPIEDAD DEL GOB. DEL ESTADO, UN MUERTO NO ID EN UNA CAMIONETA, 2000 CARTUCHOS PERCUTIDOS, 5 CARROS QUEMADOS</t>
  </si>
  <si>
    <t>EN UNA CAMIONETA, CERCA DE UNA CAMIONETA PROPIEDAD DEL GOB. DEL ESTADO, 2000 CARTUCHOS PERCUTIDOS, 5 CARROS QUEMADOS</t>
  </si>
  <si>
    <t>SUBDELEGADO DE TRANSPORTE, CERCA DE UNA CAMIONETA PROPIEDAD DEL GOB. DEL ESTADO, UN MUERTO NO ID EN UNA CAMIONETA, 2000 CARTUCHOS PERCUTIDOS, 5 CARROS QUEMADOS</t>
  </si>
  <si>
    <t>C. HUATABAMPO, COL. PEÑALOZA</t>
  </si>
  <si>
    <t>PERP. DU VERACRUZ, SDF, DÉPORTÉ 2 SEMAINES PLUS TÔT, CONSOMMAIENT DES DROGUES ENSEMBLE, "EL DIABLO" AURAIT ORDONNÉ L'ASSASSINAT</t>
  </si>
  <si>
    <t>CALLEJÓN HORCASITAS, COL. EMPALME-NOGALES</t>
  </si>
  <si>
    <t>C. PRIVADA ESCOBAR Y PASEO CHULABISTA, COL. CHULAVISTA</t>
  </si>
  <si>
    <t>GIMNASIO DOMINIC'S</t>
  </si>
  <si>
    <t>AV. OBREGÓN ENTRE LUIS BASURTO Y JESÚS RAMIREZ, FRENTE A CAF. RENO</t>
  </si>
  <si>
    <t>VOITURE IMMATRICULÉE EN ARIZONA</t>
  </si>
  <si>
    <t>VILLA JUAREZ, SONORA</t>
  </si>
  <si>
    <t>ATTACHÉ PIEDS ET MAINS, VISAGE ENTEIPADO, COU TRANCHÉ ET RECOUSU</t>
  </si>
  <si>
    <t>COL. KENNEDY, CULIACÁN SINALOA</t>
  </si>
  <si>
    <t>SALON TEXAS-NOGALES</t>
  </si>
  <si>
    <t>C. REFORMA, COL. DEL ROSARIO</t>
  </si>
  <si>
    <t>GUADALAJARA, JALISCO</t>
  </si>
  <si>
    <t>OAXACA</t>
  </si>
  <si>
    <t>C. SIERRA SAN MARCOS, COL. CTS-CROC, COLINDANTE CON COL. COLINAS DEL SOL</t>
  </si>
  <si>
    <t>C. CERRADA MONTECARLO, FRAC. MANANTIAL</t>
  </si>
  <si>
    <t>ACCOMPAGNÉ DE SON ÉPOUSE</t>
  </si>
  <si>
    <t>ENLEVÉ CONTRE RANÇON (30.000 DL); PROPRIÉTAIRE DE FRUTAS Y VERDURAS LA BAJADITA; ENTERRÉ CLANDESTINEMENT DANS PANTEÓN NACIONAL</t>
  </si>
  <si>
    <t>CIMETIERRE PANTEÓN NACIONAL</t>
  </si>
  <si>
    <t>BARRANCO POR C. MARIANO MONTEVERDE, ENTRE COL.LOS  ENCINOS Y FRAC. LOS ÁNGELES</t>
  </si>
  <si>
    <t>C. PRIVADA LOS CERROS, CONJUNTO HABITACIONAL 5 DE MAYO</t>
  </si>
  <si>
    <t>C. HACIENDA LA NORIA, FRAC. LAS HACIENDAS</t>
  </si>
  <si>
    <t>TUÉE DANS SON DOMICILE, ÉPOUX BLESSÉ</t>
  </si>
  <si>
    <t>PERI. COLOSIO, COL. KENNEDY</t>
  </si>
  <si>
    <t>DEVANT OXXO</t>
  </si>
  <si>
    <t>ORIGINAIRE DU D.F., RÉSID. CD. OBREGON SONORA</t>
  </si>
  <si>
    <t>CAMINO A LA UTN, POR CARRETERA INTERNACIONAL</t>
  </si>
  <si>
    <t>BRULÉS, MESSAGE D'ALERTE ANONYME</t>
  </si>
  <si>
    <t>CAÑADA EN C. MEZCALEROS FINAL ENTRE C. MACOYAHUI Y CHEPINOS</t>
  </si>
  <si>
    <t>C. GUARIJÍOS, COL. COLOSIO</t>
  </si>
  <si>
    <t>BATTUE À MORT PAR SON COMPAGNON</t>
  </si>
  <si>
    <t>CONJ. HABITACIONAL 5 DE MAYO</t>
  </si>
  <si>
    <t>HOTEL 32, BD. COLOSIO, COL. GRANJA</t>
  </si>
  <si>
    <t>TROUVÉE SEMI-NUE SUR LE SOL D'UNE CHAMBRE</t>
  </si>
  <si>
    <t>CAMINO A MASCAREÑAS</t>
  </si>
  <si>
    <t>TERRENO BALDÍO POR UNIDAD DEPORTIVA "PEDRO GONZALEZ", COL. VIRREYES</t>
  </si>
  <si>
    <t>RANCHO LA DESTILADERA</t>
  </si>
  <si>
    <t>ALLAIENT ÊTRE ENTERRÉS DANS UNE FOSSE COMMUNE CLANDESTINE, BURREROS SELON "LAS INVESTIGACIONES"</t>
  </si>
  <si>
    <t>C. VIRGO Y ALEJANDRÍA, COL. EL GRECO</t>
  </si>
  <si>
    <t>AV. OBREGÓN Y C. MÉDICO MILITAR</t>
  </si>
  <si>
    <t>NAVOJOA, SONORA</t>
  </si>
  <si>
    <t>C. DE LA MONTURA, COL. RODEO</t>
  </si>
  <si>
    <t>POR RANCHO EL PAPALOTE</t>
  </si>
  <si>
    <t>ENLEVÉ UN MOIS PLUS TÔT</t>
  </si>
  <si>
    <t>FOSSE COMMUNE, APPEL ANONYME AU 66, MORTS DEPUIS 8 MOIS</t>
  </si>
  <si>
    <t>C. EMBOVEDADO DETRÁS DEL PERIODICO IMPARCIAL</t>
  </si>
  <si>
    <t>BALLE DANS LA NUQUE</t>
  </si>
  <si>
    <t>PANTEÓN NACIONAL, CALLE REFORMA</t>
  </si>
  <si>
    <t>DÉCAPITÉS, CRANES PENDUS SUR LA GRILLE DU CIMETIERRE AVEC UN MESSAGE</t>
  </si>
  <si>
    <t>PLAZA COLOSIO</t>
  </si>
  <si>
    <t>CRÂNE DÉPOSÉ DANS UNE GLACIÈRE, VOLÉ DANS CIMETIERRE</t>
  </si>
  <si>
    <t>CERRO LAS ANTENAS, COL. COLINAS DEL SOL POR C. OSA MAYOR</t>
  </si>
  <si>
    <t>KM 15 DE LA CARRETERA INTERNACIONAL</t>
  </si>
  <si>
    <t>C. GALEANA Y C. REVOLUCION, COL. OBRERA</t>
  </si>
  <si>
    <t>"CERRO DEL PASTEL", C. MARATHON, COL. KENNEDY</t>
  </si>
  <si>
    <t>CARRETERA INTERNACIONAL, "CAPILLA SANTA MUERTE"</t>
  </si>
  <si>
    <t>CENTRO DE TRANSFERENCIA MUNICIPAL</t>
  </si>
  <si>
    <t>AGENCIA CUARTA DEL MINISTERIO PÚBLICO DEL FUERO COMÚN, ESPECIALIZADA EN DELITOS SEXUALES Y VIOLENCIA INTRAFAMILIAR</t>
  </si>
  <si>
    <t>ACCESO AL FRAC. RESIDENTIAL EL GRECO</t>
  </si>
  <si>
    <t>C. CALZADA DE LA VIRGEN, COL. LOMAS DE FÁTIMA</t>
  </si>
  <si>
    <t>POR AEROPUERTO LOCAL</t>
  </si>
  <si>
    <t>DÉMEMBRÉS</t>
  </si>
  <si>
    <t>POLICIER MUNICIPAL</t>
  </si>
  <si>
    <t>EX-POLICIER MUNICIPAL</t>
  </si>
  <si>
    <t>SUPUESTA RIÑA</t>
  </si>
  <si>
    <t>CUCHILLO CASERO Y PICO CON MANGA DE MADERA</t>
  </si>
  <si>
    <t>ANTRO LA BARRA DEL GRECO</t>
  </si>
  <si>
    <t>"FUERON ABANDONAS DOS PERSONAS"</t>
  </si>
  <si>
    <t>C. RÍO BRAVO, COL. HÉROES</t>
  </si>
  <si>
    <t>C. ORIZABA, COL. EMPALME-NOGALES</t>
  </si>
  <si>
    <t>C. 27 DE AGOSTO Y MACLOVIO HERRERA, COL. BOLIVAR</t>
  </si>
  <si>
    <t>C. PIRGOS, COL. EL GRECO</t>
  </si>
  <si>
    <t>C. DEL POZO, COL. BUENA VISTA</t>
  </si>
  <si>
    <t>C. PUERTO RICO, COL. ESPERANZA</t>
  </si>
  <si>
    <t>C. BOLÍVAR, COL. BOLÍVAR</t>
  </si>
  <si>
    <t>CAÑADA EN AV. TECNOLOGICO FINAL, COL. EL REPRESO</t>
  </si>
  <si>
    <t>PLAZA TEC EN AV. TECNOLOGICO Y BD. EL GRECO</t>
  </si>
  <si>
    <t>"MINUTOS DESPUES"</t>
  </si>
  <si>
    <t>CERRO DEL PASTEL, COL. KENNEDY</t>
  </si>
  <si>
    <t>EXCOMANDANTE DE LA POLICIA MUNICIPAL</t>
  </si>
  <si>
    <t>DESCRIPTION PHYSIQUE ET VÊTEMENTS</t>
  </si>
  <si>
    <t>PERI.COLOSIO Y ACCESO AL ITN, COL. EL GRECO</t>
  </si>
  <si>
    <t>ENFRENTAMIENTO AVEC POLICE MUNICIPALE</t>
  </si>
  <si>
    <t>ENFRENTAMIENTO AVEC "ELEMENTOS DEL OPERATIVO CANDADO"</t>
  </si>
  <si>
    <t>ENFRENTAMIENTO AVEC FUERZAS FEDERALES DE APOYO</t>
  </si>
  <si>
    <t>C. SIERRA MARIQUITA, COL. BUENOS AIRES</t>
  </si>
  <si>
    <t>C. ATENEA, RESIDENTIAL EL GRECO</t>
  </si>
  <si>
    <t>C. CARDENALES, COL. VILLA SONORA</t>
  </si>
  <si>
    <t>C. ALAMOS ENTRE NAVOJOA Y CALZADA DE LOS DOCTORES, COL. GRANJA</t>
  </si>
  <si>
    <t>COL. LOMAS DE FÁTIMA, POR BASE DE LA PEI</t>
  </si>
  <si>
    <t>C. HERNÁN CORTEZ, COL. OBRERA</t>
  </si>
  <si>
    <t>C. MACLOVIO HERRERA Y JESÚS SIQUEIROS, COL. BOLÍVAR</t>
  </si>
  <si>
    <t>C. ARROYO CELATA, COL. CTS-CROC</t>
  </si>
  <si>
    <t>C. PASEO ESPLANDOROSO</t>
  </si>
  <si>
    <t>AFUERA DEL SALÓN "CUEVA DE LOS LEONES", C. HERMOSILLO Y NAVOJOA, COL. GRANJA</t>
  </si>
  <si>
    <t>C. AGUSTÍN LARA, COL. LOMAS DE NOGALES DOS</t>
  </si>
  <si>
    <t>C. TERRENATE Y CHIMENEAS, COL. JARDINES DE LA MONTAÑA</t>
  </si>
  <si>
    <t>FRENTE AL "YUNKE EL PATÓN", AV. TECNOLOGICO Y C. LAGO AZUL</t>
  </si>
  <si>
    <t>C. ESTADO DE COLIMA, COL. LA BRISA</t>
  </si>
  <si>
    <t>C. MARIANO MONTEVERDE, COL. ENCINOS</t>
  </si>
  <si>
    <t>C. VENUSTIANO CARRANZA, COL. MODERNA</t>
  </si>
  <si>
    <t>PERI. COLOSIOPOR FERRETERÍA FETASA, COL. EL GRECO</t>
  </si>
  <si>
    <t>CERRETERA INTERNACIONAL POR AGENCIA VOLKSWAGEN, COL. NUEVO NOGALES</t>
  </si>
  <si>
    <t>C. PRIVADA BECERRIL, COL. KENNEDY</t>
  </si>
  <si>
    <t>C. HERMOSILLO Y GABILONDO, COL. GRANJA</t>
  </si>
  <si>
    <t>C. DE LA ISLA, FRAC. PIMA UNO</t>
  </si>
  <si>
    <t>FINAL DE LA C. ONAVAS, COL. ROSARITO DOS</t>
  </si>
  <si>
    <t>C. FRANCISCO EUSEBIO KINO, COL, KENNEDY</t>
  </si>
  <si>
    <t>C. PARAGUAY, COL. OBRERA</t>
  </si>
  <si>
    <t>C. AMAZONAS, COL. ESPERANZA</t>
  </si>
  <si>
    <t>AV. DE LOS MAESTROS, FRAC. VILLA BONITA</t>
  </si>
  <si>
    <t>ACCESO DE TERRACERIA DEL PASEO LA ESCONDIDA</t>
  </si>
  <si>
    <t>C. MAZATLAN, COL. PUEBLO NUEVO</t>
  </si>
  <si>
    <t>CAMINO VECINAL ENTRE EJIDO LA RIZONA Y MUNICIPIO DE SÁRIC</t>
  </si>
  <si>
    <t>C. BELLOTAS, FRAC. EL CANELO</t>
  </si>
  <si>
    <t>PLAZA COMERCIAL GALERÍA NORTE, BD, COLOSIO</t>
  </si>
  <si>
    <t>FRENTE AL SALÓN "JC CLUB" C. MARATHON, COL. KENNEDY</t>
  </si>
  <si>
    <t>C. LUCIO BLANCO, COL. ENCINOS</t>
  </si>
  <si>
    <t>AV. TECNOLOGICO Y AV. DE LOS MAESTROS, COL. GRANJA</t>
  </si>
  <si>
    <t>200M AL NORTE DE COL. LA MEZA</t>
  </si>
  <si>
    <t>PARTE EXTREMA DE COL. COLINAS DEL SOL</t>
  </si>
  <si>
    <t>SUROESTE DEL FRAC. LA MEZA</t>
  </si>
  <si>
    <t>AL NORTE DE LA TERMOELÉCTRICA, FRAC. LA MESA</t>
  </si>
  <si>
    <t>FRAC. PASEO CHULAVISTA</t>
  </si>
  <si>
    <t>EXTREMO DE COL. ARTÍCULO 27</t>
  </si>
  <si>
    <t>FRAC. LA MESA</t>
  </si>
  <si>
    <t>INTERIOR ANTRO BOLEIRO</t>
  </si>
  <si>
    <t>FUSILLADE</t>
  </si>
  <si>
    <t>ENTERRÉ</t>
  </si>
  <si>
    <t>TRACES DE TORTURE</t>
  </si>
  <si>
    <t>ORIGINE DU DÉFUNT</t>
  </si>
  <si>
    <t>PÈRE ET FILS, CE DERNIER POLICIER MUNICIPAL</t>
  </si>
  <si>
    <t>VICTIMARIO A BICICLETA</t>
  </si>
  <si>
    <t>MAINS ATTACHÉES, TÊTE COUVERTE D'UN SAC PLASTIC</t>
  </si>
  <si>
    <t>DÉCAPITÉS ET DISPERSÉS SUR UNE SURFACE DE 4 KM</t>
  </si>
  <si>
    <t>MAINS ATTACHÉES, DÉFIGURÉ</t>
  </si>
  <si>
    <t>DANS ANTRO BOLEIRO</t>
  </si>
  <si>
    <t>PLAQUES D'ARIZONA</t>
  </si>
  <si>
    <t>PLAQUES DE BASSE-CALIFORNIE</t>
  </si>
  <si>
    <t>CAUSE DU DÉCÈS</t>
  </si>
  <si>
    <t>PIEDS ET MAINS LIÉS, VISAGE ENTEIPADO, CABLE AUTOUR DU COU</t>
  </si>
  <si>
    <t>BLESSURE À LA TÊTE, MAINS LIÉES, DÉCÉDÉ À L'HOPITAL</t>
  </si>
  <si>
    <t>PIEDS ET MAINS LIÉS, TÊTE ENTEIPADA</t>
  </si>
  <si>
    <t>MAINS LIÉES</t>
  </si>
  <si>
    <t>ATTACHÉ</t>
  </si>
  <si>
    <t>PERP. EST CUÑADO</t>
  </si>
  <si>
    <t>PERP. EST PAREJA SENTIMENTAL</t>
  </si>
  <si>
    <t>CRANE DÉPOSÉ DEVANT MAISON, IDENTIFIÉ PAR ÉPOUSE</t>
  </si>
  <si>
    <t>CONNUS</t>
  </si>
  <si>
    <t>MOYENNE</t>
  </si>
  <si>
    <t>MÉDIANNE</t>
  </si>
  <si>
    <t>MINI</t>
  </si>
  <si>
    <t>MAXI</t>
  </si>
  <si>
    <t>PUBLIC</t>
  </si>
  <si>
    <t>PRIVÉ</t>
  </si>
  <si>
    <t>NSP</t>
  </si>
  <si>
    <t>LÉGENDE</t>
  </si>
  <si>
    <t>1=RUE</t>
  </si>
  <si>
    <t>2=VÉHICULE</t>
  </si>
  <si>
    <t>3=ENTERRÉ</t>
  </si>
  <si>
    <t>1=BALLES</t>
  </si>
  <si>
    <t>2=SOFOCATION</t>
  </si>
  <si>
    <t>3=BATTU</t>
  </si>
  <si>
    <t>4=ARME BLANCHE</t>
  </si>
  <si>
    <t>0=NSP</t>
  </si>
  <si>
    <t>1=ASSASSINAT</t>
  </si>
  <si>
    <t>2=EXÉCUTION</t>
  </si>
  <si>
    <t>5=AUTRE</t>
  </si>
  <si>
    <t>1=OUI</t>
  </si>
  <si>
    <t>COLONNE GENRE</t>
  </si>
  <si>
    <t>1=CONNU</t>
  </si>
  <si>
    <t>0=INCONNU</t>
  </si>
  <si>
    <t>COLONNE HOMME</t>
  </si>
  <si>
    <t>COLONNE FEMME</t>
  </si>
  <si>
    <t>COLONNE NOM</t>
  </si>
  <si>
    <t>COLONNE ESPACE PUBLIC</t>
  </si>
  <si>
    <t>COLONNE CAUSE DU DÉCÈS</t>
  </si>
  <si>
    <t>COLONNE QUALIFICATION</t>
  </si>
  <si>
    <t>COLONNE AGE</t>
  </si>
  <si>
    <t>COLONNE PERPÉTRATEUR</t>
  </si>
  <si>
    <t>COLONNE MULTIPLE</t>
  </si>
  <si>
    <t>COLONNE LOCALISATION POST-MORTEM</t>
  </si>
  <si>
    <t>2=NON</t>
  </si>
  <si>
    <t>0=NON/NSP</t>
  </si>
  <si>
    <t>COLONNE BLESSÉS</t>
  </si>
  <si>
    <t>NOMBRE DE BLESSÉS</t>
  </si>
  <si>
    <t>LOCALISATION POST-MORTEM</t>
  </si>
  <si>
    <t>COLONNE FUSILLADE</t>
  </si>
  <si>
    <t>COLONNE ATTACHÉ</t>
  </si>
  <si>
    <t>COLONNE TRACES DE TORTURE</t>
  </si>
  <si>
    <t>COLONNE ENCOBIJADO/ENTEIPADO</t>
  </si>
  <si>
    <t>COLONNE MESSAGE</t>
  </si>
  <si>
    <t>RUE</t>
  </si>
  <si>
    <t>VÉHICULE</t>
  </si>
  <si>
    <t>4=CALCINÉ</t>
  </si>
  <si>
    <t>NON/NSP</t>
  </si>
  <si>
    <t>BALLES</t>
  </si>
  <si>
    <t>SOFOCATION</t>
  </si>
  <si>
    <t>BATTU</t>
  </si>
  <si>
    <t>ARME BLANCHE</t>
  </si>
  <si>
    <t>AUTRE</t>
  </si>
  <si>
    <t>NON</t>
  </si>
  <si>
    <t>ASSASSINAT</t>
  </si>
  <si>
    <t>EXÉCUTION</t>
  </si>
  <si>
    <t>CALCINÉS</t>
  </si>
  <si>
    <t>PERP+FUSILLADE</t>
  </si>
  <si>
    <t>PERP+FEMME</t>
  </si>
  <si>
    <t>MUTILATION</t>
  </si>
  <si>
    <t>FAMILLE ATTAQUÉE APRÈS ENTERREMENT/ "pelushine"</t>
  </si>
  <si>
    <t>DÉCAPITÉS, CRANES PENDUS SUR LA GRILLE DU CIMETIERRE AVEC UN MESSAGE/reforma</t>
  </si>
  <si>
    <t>DANS ANTRO BOLEIRO/tb</t>
  </si>
  <si>
    <t>porté disparu une semaine plus tôt, distribution de folletos, ENTERRÉ CLANDESTINEMENT, ÇA N'EST PAS INDIQUÉ DANS LE JOURNAL/agustin</t>
  </si>
  <si>
    <t>VENDEUR DE TACOS/en face de l'extra de homero</t>
  </si>
  <si>
    <t>DOMICILE</t>
  </si>
  <si>
    <t>ADRESSE</t>
  </si>
  <si>
    <t>Col. El Rastro</t>
  </si>
  <si>
    <t>Col. Bellotas</t>
  </si>
  <si>
    <t>Col. El Represo</t>
  </si>
  <si>
    <t>Conjunto Jardin</t>
  </si>
  <si>
    <t>Nuevo Nogales</t>
  </si>
  <si>
    <t>Jardines del Bosque</t>
  </si>
  <si>
    <t>Col. Fundo Legal</t>
  </si>
  <si>
    <t>Col. Lomas Dos</t>
  </si>
  <si>
    <t>Col. Empalme-Nogales</t>
  </si>
  <si>
    <t>Col. Lomas del Sol</t>
  </si>
  <si>
    <t>Col. Heroes</t>
  </si>
  <si>
    <t>Col. FOVISSTE 2</t>
  </si>
  <si>
    <t>Col. Centro</t>
  </si>
  <si>
    <t>Col. Margarita Maza de Juarez</t>
  </si>
  <si>
    <t>Col. Kennedy</t>
  </si>
  <si>
    <t>Phoenix Arizona</t>
  </si>
  <si>
    <t>Frac. El Greco</t>
  </si>
  <si>
    <t>Frac. Las Hacienda</t>
  </si>
  <si>
    <t>Obregon, Sonora</t>
  </si>
  <si>
    <t>Col. Colosio</t>
  </si>
  <si>
    <t>Col. 5 de Mayo</t>
  </si>
  <si>
    <t>Col. Altamira</t>
  </si>
  <si>
    <t>Nogales, Arizona</t>
  </si>
  <si>
    <t>Col. Rosarito</t>
  </si>
  <si>
    <t>Col. Los Virreyes</t>
  </si>
  <si>
    <t>Col. Las Torres</t>
  </si>
  <si>
    <t>Date_ref</t>
  </si>
  <si>
    <t>Date_deces</t>
  </si>
  <si>
    <t>Date_decouverte</t>
  </si>
  <si>
    <t>Approx_DD</t>
  </si>
  <si>
    <t>8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</si>
</sst>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A9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  <xf numFmtId="0" fontId="4" fillId="0" borderId="0" xfId="0" applyFont="1"/>
    <xf numFmtId="0" fontId="0" fillId="0" borderId="0" xfId="0" applyFill="1"/>
    <xf numFmtId="0" fontId="0" fillId="8" borderId="0" xfId="0" applyFill="1"/>
    <xf numFmtId="0" fontId="0" fillId="0" borderId="0" xfId="0" applyFill="1" applyAlignment="1">
      <alignment horizontal="right"/>
    </xf>
    <xf numFmtId="16" fontId="0" fillId="0" borderId="0" xfId="0" applyNumberFormat="1" applyFill="1"/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16" fontId="4" fillId="0" borderId="0" xfId="0" applyNumberFormat="1" applyFont="1" applyFill="1"/>
    <xf numFmtId="0" fontId="0" fillId="0" borderId="0" xfId="0" applyFill="1" applyAlignment="1">
      <alignment horizontal="right"/>
    </xf>
    <xf numFmtId="16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Border="1"/>
    <xf numFmtId="0" fontId="5" fillId="8" borderId="0" xfId="0" applyFont="1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3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workbookViewId="0">
      <pane ySplit="1" topLeftCell="A2" activePane="bottomLeft" state="frozen"/>
      <selection pane="bottomLeft" activeCell="F21" sqref="A1:Z217"/>
    </sheetView>
  </sheetViews>
  <sheetFormatPr baseColWidth="10" defaultRowHeight="15" x14ac:dyDescent="0"/>
  <cols>
    <col min="1" max="2" width="11.6640625" customWidth="1"/>
    <col min="3" max="5" width="11.6640625" style="9" customWidth="1"/>
    <col min="6" max="10" width="10.83203125" style="9" customWidth="1"/>
    <col min="11" max="11" width="54.5" style="9" customWidth="1"/>
    <col min="12" max="12" width="10.83203125" style="9" customWidth="1"/>
    <col min="13" max="13" width="10.83203125" style="11" customWidth="1"/>
    <col min="14" max="24" width="10.83203125" style="9" customWidth="1"/>
    <col min="25" max="25" width="25.33203125" style="9" customWidth="1"/>
    <col min="26" max="26" width="64.5" style="9" customWidth="1"/>
  </cols>
  <sheetData>
    <row r="1" spans="1:26">
      <c r="A1" s="9" t="s">
        <v>14</v>
      </c>
      <c r="B1" s="9" t="s">
        <v>3</v>
      </c>
      <c r="C1" s="9" t="s">
        <v>4</v>
      </c>
      <c r="D1" s="9" t="s">
        <v>25</v>
      </c>
      <c r="E1" s="9" t="s">
        <v>26</v>
      </c>
      <c r="F1" s="9" t="s">
        <v>5</v>
      </c>
      <c r="G1" s="9" t="s">
        <v>27</v>
      </c>
      <c r="H1" s="9" t="s">
        <v>327</v>
      </c>
      <c r="I1" s="9" t="s">
        <v>328</v>
      </c>
      <c r="J1" s="9" t="s">
        <v>6</v>
      </c>
      <c r="K1" s="9" t="s">
        <v>7</v>
      </c>
      <c r="L1" s="9" t="s">
        <v>15</v>
      </c>
      <c r="M1" s="18" t="s">
        <v>32</v>
      </c>
      <c r="N1" s="9" t="s">
        <v>8</v>
      </c>
      <c r="O1" s="9" t="s">
        <v>300</v>
      </c>
      <c r="P1" s="9" t="s">
        <v>318</v>
      </c>
      <c r="Q1" s="9" t="s">
        <v>253</v>
      </c>
      <c r="R1" s="9" t="s">
        <v>241</v>
      </c>
      <c r="S1" s="9" t="s">
        <v>258</v>
      </c>
      <c r="T1" s="9" t="s">
        <v>243</v>
      </c>
      <c r="U1" s="9" t="s">
        <v>321</v>
      </c>
      <c r="V1" s="9" t="s">
        <v>64</v>
      </c>
      <c r="W1" s="9" t="s">
        <v>11</v>
      </c>
      <c r="X1" s="9" t="s">
        <v>13</v>
      </c>
      <c r="Y1" s="9" t="s">
        <v>244</v>
      </c>
      <c r="Z1" s="9" t="s">
        <v>16</v>
      </c>
    </row>
    <row r="2" spans="1:26" s="23" customFormat="1">
      <c r="A2" s="19">
        <v>41275</v>
      </c>
      <c r="B2" s="20">
        <v>1</v>
      </c>
      <c r="C2" s="20">
        <v>1</v>
      </c>
      <c r="D2" s="20">
        <v>0</v>
      </c>
      <c r="E2" s="20">
        <v>1</v>
      </c>
      <c r="F2" s="20">
        <v>1</v>
      </c>
      <c r="G2" s="20">
        <v>17</v>
      </c>
      <c r="H2" s="20">
        <v>1</v>
      </c>
      <c r="I2" s="20" t="s">
        <v>329</v>
      </c>
      <c r="J2" s="20">
        <v>1</v>
      </c>
      <c r="K2" s="20" t="s">
        <v>9</v>
      </c>
      <c r="L2" s="20">
        <v>0</v>
      </c>
      <c r="M2" s="21">
        <v>0</v>
      </c>
      <c r="N2" s="20">
        <v>2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1</v>
      </c>
      <c r="Y2" s="20"/>
      <c r="Z2" s="20" t="s">
        <v>259</v>
      </c>
    </row>
    <row r="3" spans="1:26">
      <c r="A3" s="12">
        <v>41276</v>
      </c>
      <c r="B3" s="9">
        <v>1</v>
      </c>
      <c r="C3" s="9">
        <v>1</v>
      </c>
      <c r="D3" s="9">
        <v>1</v>
      </c>
      <c r="E3" s="9">
        <v>0</v>
      </c>
      <c r="F3" s="9">
        <v>1</v>
      </c>
      <c r="G3" s="9">
        <v>28</v>
      </c>
      <c r="J3" s="9">
        <v>0</v>
      </c>
      <c r="K3" s="9" t="s">
        <v>10</v>
      </c>
      <c r="L3" s="9">
        <v>0</v>
      </c>
      <c r="M3" s="18">
        <v>0</v>
      </c>
      <c r="N3" s="9">
        <v>0</v>
      </c>
      <c r="O3" s="9">
        <v>0</v>
      </c>
      <c r="P3" s="9">
        <v>0</v>
      </c>
      <c r="Q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2</v>
      </c>
    </row>
    <row r="4" spans="1:26">
      <c r="A4" s="12">
        <v>41278</v>
      </c>
      <c r="B4" s="9">
        <v>1</v>
      </c>
      <c r="C4" s="9">
        <v>1</v>
      </c>
      <c r="D4" s="9">
        <v>1</v>
      </c>
      <c r="E4" s="9">
        <v>0</v>
      </c>
      <c r="F4" s="9">
        <v>1</v>
      </c>
      <c r="G4" s="9">
        <v>18</v>
      </c>
      <c r="J4" s="9">
        <v>0</v>
      </c>
      <c r="K4" s="9" t="s">
        <v>12</v>
      </c>
      <c r="L4" s="9">
        <v>1</v>
      </c>
      <c r="M4" s="18">
        <v>0</v>
      </c>
      <c r="N4" s="9">
        <v>1</v>
      </c>
      <c r="O4" s="9">
        <v>1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2</v>
      </c>
    </row>
    <row r="5" spans="1:26">
      <c r="A5" s="12">
        <v>41278</v>
      </c>
      <c r="B5" s="9">
        <v>1</v>
      </c>
      <c r="C5" s="9">
        <v>1</v>
      </c>
      <c r="D5" s="9">
        <v>1</v>
      </c>
      <c r="E5" s="9">
        <v>0</v>
      </c>
      <c r="F5" s="9">
        <v>1</v>
      </c>
      <c r="G5" s="9">
        <v>22</v>
      </c>
      <c r="J5" s="9">
        <v>0</v>
      </c>
      <c r="K5" s="9" t="s">
        <v>12</v>
      </c>
      <c r="L5" s="9">
        <v>1</v>
      </c>
      <c r="M5" s="18">
        <v>0</v>
      </c>
      <c r="N5" s="9">
        <v>1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2</v>
      </c>
    </row>
    <row r="6" spans="1:26">
      <c r="A6" s="12">
        <v>41278</v>
      </c>
      <c r="B6" s="9">
        <v>1</v>
      </c>
      <c r="C6" s="9">
        <v>1</v>
      </c>
      <c r="D6" s="9">
        <v>0</v>
      </c>
      <c r="E6" s="9">
        <v>1</v>
      </c>
      <c r="F6" s="9">
        <v>1</v>
      </c>
      <c r="G6" s="9">
        <v>22</v>
      </c>
      <c r="J6" s="9">
        <v>0</v>
      </c>
      <c r="K6" s="9" t="s">
        <v>87</v>
      </c>
      <c r="L6" s="9">
        <v>0</v>
      </c>
      <c r="M6" s="18">
        <v>0</v>
      </c>
      <c r="N6" s="9">
        <v>1</v>
      </c>
      <c r="O6" s="9">
        <v>1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2</v>
      </c>
      <c r="Z6" s="9" t="s">
        <v>17</v>
      </c>
    </row>
    <row r="7" spans="1:26">
      <c r="A7" s="12">
        <v>41278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J7" s="9">
        <v>0</v>
      </c>
      <c r="K7" s="9" t="s">
        <v>18</v>
      </c>
      <c r="L7" s="9">
        <v>0</v>
      </c>
      <c r="M7" s="18">
        <v>0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2</v>
      </c>
    </row>
    <row r="8" spans="1:26">
      <c r="A8" s="12">
        <v>41279</v>
      </c>
      <c r="B8" s="9">
        <v>1</v>
      </c>
      <c r="C8" s="9">
        <v>1</v>
      </c>
      <c r="D8" s="9">
        <v>1</v>
      </c>
      <c r="E8" s="9">
        <v>0</v>
      </c>
      <c r="F8" s="9">
        <v>1</v>
      </c>
      <c r="G8" s="9">
        <v>40</v>
      </c>
      <c r="J8" s="9">
        <v>0</v>
      </c>
      <c r="K8" s="9" t="s">
        <v>19</v>
      </c>
      <c r="L8" s="9">
        <v>0</v>
      </c>
      <c r="M8" s="18">
        <v>0</v>
      </c>
      <c r="N8" s="9">
        <v>1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v>1</v>
      </c>
      <c r="U8" s="9">
        <v>0</v>
      </c>
      <c r="V8" s="9">
        <v>1</v>
      </c>
      <c r="W8" s="9">
        <v>0</v>
      </c>
      <c r="X8" s="9">
        <v>0</v>
      </c>
      <c r="Z8" s="9" t="s">
        <v>20</v>
      </c>
    </row>
    <row r="9" spans="1:26">
      <c r="A9" s="12">
        <v>41279</v>
      </c>
      <c r="B9" s="9">
        <v>1</v>
      </c>
      <c r="C9" s="9">
        <v>1</v>
      </c>
      <c r="D9" s="9">
        <v>1</v>
      </c>
      <c r="E9" s="9">
        <v>0</v>
      </c>
      <c r="F9" s="9">
        <v>1</v>
      </c>
      <c r="G9" s="9">
        <v>20</v>
      </c>
      <c r="J9" s="9">
        <v>0</v>
      </c>
      <c r="K9" s="9" t="s">
        <v>21</v>
      </c>
      <c r="L9" s="9">
        <v>0</v>
      </c>
      <c r="M9" s="18">
        <v>0</v>
      </c>
      <c r="N9" s="9">
        <v>1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v>1</v>
      </c>
      <c r="U9" s="9">
        <v>0</v>
      </c>
      <c r="V9" s="9">
        <v>1</v>
      </c>
      <c r="W9" s="9">
        <v>0</v>
      </c>
      <c r="X9" s="9">
        <v>0</v>
      </c>
    </row>
    <row r="10" spans="1:26">
      <c r="A10" s="12">
        <v>41279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J10" s="9">
        <v>0</v>
      </c>
      <c r="K10" s="9" t="s">
        <v>18</v>
      </c>
      <c r="L10" s="9">
        <v>0</v>
      </c>
      <c r="M10" s="18">
        <v>0</v>
      </c>
      <c r="N10" s="9">
        <v>1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</v>
      </c>
      <c r="W10" s="9">
        <v>0</v>
      </c>
      <c r="X10" s="9">
        <v>0</v>
      </c>
    </row>
    <row r="11" spans="1:26">
      <c r="A11" s="12">
        <v>41281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J11" s="9">
        <v>0</v>
      </c>
      <c r="K11" s="9" t="s">
        <v>22</v>
      </c>
      <c r="L11" s="9">
        <v>0</v>
      </c>
      <c r="M11" s="18">
        <v>0</v>
      </c>
      <c r="N11" s="9">
        <v>1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</row>
    <row r="12" spans="1:26">
      <c r="A12" s="12">
        <v>41281</v>
      </c>
      <c r="B12" s="9">
        <v>1</v>
      </c>
      <c r="C12" s="9">
        <v>1</v>
      </c>
      <c r="D12" s="9">
        <v>1</v>
      </c>
      <c r="E12" s="9">
        <v>0</v>
      </c>
      <c r="F12" s="9">
        <v>1</v>
      </c>
      <c r="G12" s="9">
        <v>22</v>
      </c>
      <c r="J12" s="9">
        <v>0</v>
      </c>
      <c r="K12" s="9" t="s">
        <v>23</v>
      </c>
      <c r="L12" s="9">
        <v>1</v>
      </c>
      <c r="M12" s="18">
        <v>0</v>
      </c>
      <c r="N12" s="9">
        <v>1</v>
      </c>
      <c r="O12" s="9">
        <v>1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</row>
    <row r="13" spans="1:26">
      <c r="A13" s="13">
        <v>41281</v>
      </c>
      <c r="B13" s="7">
        <v>1</v>
      </c>
      <c r="C13" s="7">
        <v>1</v>
      </c>
      <c r="D13" s="7">
        <v>1</v>
      </c>
      <c r="E13" s="7">
        <v>0</v>
      </c>
      <c r="F13" s="7">
        <v>1</v>
      </c>
      <c r="G13" s="7">
        <v>24</v>
      </c>
      <c r="H13" s="7"/>
      <c r="I13" s="7"/>
      <c r="J13" s="7">
        <v>0</v>
      </c>
      <c r="K13" s="9" t="s">
        <v>23</v>
      </c>
      <c r="L13" s="7">
        <v>1</v>
      </c>
      <c r="M13" s="14">
        <v>0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</row>
    <row r="14" spans="1:26">
      <c r="A14" s="13">
        <v>41281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/>
      <c r="I14" s="7"/>
      <c r="J14" s="7">
        <v>0</v>
      </c>
      <c r="K14" s="9" t="s">
        <v>23</v>
      </c>
      <c r="L14" s="7">
        <v>1</v>
      </c>
      <c r="M14" s="14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</row>
    <row r="15" spans="1:26">
      <c r="A15" s="13">
        <v>41281</v>
      </c>
      <c r="B15" s="7">
        <v>1</v>
      </c>
      <c r="C15" s="7">
        <v>1</v>
      </c>
      <c r="D15" s="7">
        <v>1</v>
      </c>
      <c r="E15" s="7">
        <v>0</v>
      </c>
      <c r="F15" s="7">
        <v>1</v>
      </c>
      <c r="G15" s="7">
        <v>24</v>
      </c>
      <c r="H15" s="7">
        <v>1</v>
      </c>
      <c r="I15" s="7" t="s">
        <v>330</v>
      </c>
      <c r="J15" s="7">
        <v>0</v>
      </c>
      <c r="K15" s="7" t="s">
        <v>24</v>
      </c>
      <c r="L15" s="7">
        <v>1</v>
      </c>
      <c r="M15" s="14">
        <v>0</v>
      </c>
      <c r="N15" s="7">
        <v>1</v>
      </c>
      <c r="O15" s="7">
        <v>2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24" t="s">
        <v>37</v>
      </c>
    </row>
    <row r="16" spans="1:26">
      <c r="A16" s="13">
        <v>41281</v>
      </c>
      <c r="B16" s="7">
        <v>1</v>
      </c>
      <c r="C16" s="7">
        <v>1</v>
      </c>
      <c r="D16" s="7">
        <v>1</v>
      </c>
      <c r="E16" s="7">
        <v>0</v>
      </c>
      <c r="F16" s="7">
        <v>1</v>
      </c>
      <c r="G16" s="7">
        <v>24</v>
      </c>
      <c r="H16" s="7">
        <v>1</v>
      </c>
      <c r="I16" s="7" t="s">
        <v>330</v>
      </c>
      <c r="J16" s="7">
        <v>0</v>
      </c>
      <c r="K16" s="7" t="s">
        <v>24</v>
      </c>
      <c r="L16" s="7">
        <v>1</v>
      </c>
      <c r="M16" s="14">
        <v>0</v>
      </c>
      <c r="N16" s="7">
        <v>1</v>
      </c>
      <c r="O16" s="7">
        <v>2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24"/>
    </row>
    <row r="17" spans="1:26">
      <c r="A17" s="13">
        <v>41281</v>
      </c>
      <c r="B17" s="7">
        <v>1</v>
      </c>
      <c r="C17" s="7">
        <v>1</v>
      </c>
      <c r="D17" s="7">
        <v>1</v>
      </c>
      <c r="E17" s="7">
        <v>0</v>
      </c>
      <c r="F17" s="7">
        <v>1</v>
      </c>
      <c r="G17" s="7">
        <v>27</v>
      </c>
      <c r="H17" s="7">
        <v>1</v>
      </c>
      <c r="I17" s="7" t="s">
        <v>330</v>
      </c>
      <c r="J17" s="7">
        <v>0</v>
      </c>
      <c r="K17" s="7" t="s">
        <v>24</v>
      </c>
      <c r="L17" s="7">
        <v>1</v>
      </c>
      <c r="M17" s="14">
        <v>0</v>
      </c>
      <c r="N17" s="7">
        <v>1</v>
      </c>
      <c r="O17" s="7">
        <v>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</row>
    <row r="18" spans="1:26">
      <c r="A18" s="13">
        <v>41281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/>
      <c r="H18" s="7"/>
      <c r="I18" s="7"/>
      <c r="J18" s="7">
        <v>0</v>
      </c>
      <c r="K18" s="7" t="s">
        <v>28</v>
      </c>
      <c r="L18" s="7">
        <v>0</v>
      </c>
      <c r="M18" s="14">
        <v>0</v>
      </c>
      <c r="N18" s="7">
        <v>1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</row>
    <row r="19" spans="1:26">
      <c r="A19" s="12">
        <v>41282</v>
      </c>
      <c r="B19" s="9">
        <v>0</v>
      </c>
      <c r="C19" s="9">
        <v>1</v>
      </c>
      <c r="D19" s="9">
        <v>1</v>
      </c>
      <c r="E19" s="9">
        <v>0</v>
      </c>
      <c r="F19" s="9">
        <v>0</v>
      </c>
      <c r="J19" s="9">
        <v>0</v>
      </c>
      <c r="K19" s="9" t="s">
        <v>29</v>
      </c>
      <c r="L19" s="9">
        <v>0</v>
      </c>
      <c r="M19" s="18">
        <v>0</v>
      </c>
      <c r="N19" s="9">
        <v>1</v>
      </c>
      <c r="O19" s="7">
        <v>2</v>
      </c>
      <c r="P19" s="7">
        <v>0</v>
      </c>
      <c r="Q19" s="7">
        <v>0</v>
      </c>
      <c r="R19" s="9">
        <v>0</v>
      </c>
      <c r="S19" s="9">
        <v>0</v>
      </c>
      <c r="T19" s="9">
        <v>0</v>
      </c>
      <c r="U19" s="7">
        <v>0</v>
      </c>
      <c r="V19" s="9">
        <v>0</v>
      </c>
      <c r="W19" s="9">
        <v>0</v>
      </c>
      <c r="X19" s="7">
        <v>0</v>
      </c>
      <c r="Z19" s="9" t="s">
        <v>43</v>
      </c>
    </row>
    <row r="20" spans="1:26">
      <c r="A20" s="12">
        <v>41282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J20" s="9">
        <v>0</v>
      </c>
      <c r="K20" s="9" t="s">
        <v>30</v>
      </c>
      <c r="L20" s="9">
        <v>1</v>
      </c>
      <c r="M20" s="27">
        <v>2</v>
      </c>
      <c r="N20" s="9">
        <v>1</v>
      </c>
      <c r="O20" s="7">
        <v>0</v>
      </c>
      <c r="P20" s="7">
        <v>0</v>
      </c>
      <c r="Q20" s="7">
        <v>1</v>
      </c>
      <c r="R20" s="9">
        <v>1</v>
      </c>
      <c r="S20" s="9">
        <v>0</v>
      </c>
      <c r="T20" s="9">
        <v>0</v>
      </c>
      <c r="U20" s="7">
        <v>0</v>
      </c>
      <c r="V20" s="9">
        <v>0</v>
      </c>
      <c r="W20" s="9">
        <v>0</v>
      </c>
      <c r="X20" s="7">
        <v>0</v>
      </c>
    </row>
    <row r="21" spans="1:26">
      <c r="A21" s="12">
        <v>41282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J21" s="9">
        <v>0</v>
      </c>
      <c r="K21" s="9" t="s">
        <v>30</v>
      </c>
      <c r="L21" s="9">
        <v>1</v>
      </c>
      <c r="M21" s="27"/>
      <c r="N21" s="9">
        <v>1</v>
      </c>
      <c r="O21" s="7">
        <v>0</v>
      </c>
      <c r="P21" s="7">
        <v>0</v>
      </c>
      <c r="Q21" s="7">
        <v>1</v>
      </c>
      <c r="R21" s="9">
        <v>1</v>
      </c>
      <c r="S21" s="9">
        <v>0</v>
      </c>
      <c r="T21" s="9">
        <v>0</v>
      </c>
      <c r="U21" s="7">
        <v>0</v>
      </c>
      <c r="V21" s="9">
        <v>0</v>
      </c>
      <c r="W21" s="9">
        <v>0</v>
      </c>
      <c r="X21" s="7">
        <v>0</v>
      </c>
    </row>
    <row r="22" spans="1:26">
      <c r="A22" s="12">
        <v>41283</v>
      </c>
      <c r="B22" s="9">
        <v>1</v>
      </c>
      <c r="C22" s="9">
        <v>1</v>
      </c>
      <c r="D22" s="9">
        <v>1</v>
      </c>
      <c r="E22" s="9">
        <v>0</v>
      </c>
      <c r="F22" s="9">
        <v>1</v>
      </c>
      <c r="G22" s="9">
        <v>26</v>
      </c>
      <c r="J22" s="9">
        <v>0</v>
      </c>
      <c r="K22" s="9" t="s">
        <v>31</v>
      </c>
      <c r="L22" s="9">
        <v>1</v>
      </c>
      <c r="M22" s="27">
        <v>1</v>
      </c>
      <c r="N22" s="9">
        <v>0</v>
      </c>
      <c r="O22" s="7">
        <v>0</v>
      </c>
      <c r="P22" s="7">
        <v>0</v>
      </c>
      <c r="Q22" s="7">
        <v>1</v>
      </c>
      <c r="R22" s="9">
        <v>1</v>
      </c>
      <c r="S22" s="9">
        <v>0</v>
      </c>
      <c r="T22" s="9">
        <v>0</v>
      </c>
      <c r="U22" s="7">
        <v>0</v>
      </c>
      <c r="V22" s="9">
        <v>0</v>
      </c>
      <c r="W22" s="9">
        <v>0</v>
      </c>
      <c r="X22" s="7">
        <v>2</v>
      </c>
    </row>
    <row r="23" spans="1:26">
      <c r="A23" s="12">
        <v>41283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J23" s="9">
        <v>0</v>
      </c>
      <c r="K23" s="9" t="s">
        <v>31</v>
      </c>
      <c r="L23" s="9">
        <v>1</v>
      </c>
      <c r="M23" s="27"/>
      <c r="N23" s="9">
        <v>0</v>
      </c>
      <c r="O23" s="7">
        <v>0</v>
      </c>
      <c r="P23" s="7">
        <v>0</v>
      </c>
      <c r="Q23" s="7">
        <v>1</v>
      </c>
      <c r="R23" s="9">
        <v>1</v>
      </c>
      <c r="S23" s="9">
        <v>0</v>
      </c>
      <c r="T23" s="9">
        <v>0</v>
      </c>
      <c r="U23" s="7">
        <v>0</v>
      </c>
      <c r="V23" s="9">
        <v>0</v>
      </c>
      <c r="W23" s="9">
        <v>0</v>
      </c>
      <c r="X23" s="7">
        <v>2</v>
      </c>
    </row>
    <row r="24" spans="1:26" s="23" customFormat="1">
      <c r="A24" s="19">
        <v>41283</v>
      </c>
      <c r="B24" s="20">
        <v>1</v>
      </c>
      <c r="C24" s="20">
        <v>1</v>
      </c>
      <c r="D24" s="20">
        <v>0</v>
      </c>
      <c r="E24" s="20">
        <v>1</v>
      </c>
      <c r="F24" s="20">
        <v>0</v>
      </c>
      <c r="G24" s="20"/>
      <c r="H24" s="20">
        <v>1</v>
      </c>
      <c r="I24" s="9" t="s">
        <v>331</v>
      </c>
      <c r="J24" s="20">
        <v>1</v>
      </c>
      <c r="K24" s="20" t="s">
        <v>33</v>
      </c>
      <c r="L24" s="20">
        <v>0</v>
      </c>
      <c r="M24" s="21">
        <v>0</v>
      </c>
      <c r="N24" s="20">
        <v>2</v>
      </c>
      <c r="O24" s="22">
        <v>0</v>
      </c>
      <c r="P24" s="22">
        <v>0</v>
      </c>
      <c r="Q24" s="22">
        <v>4</v>
      </c>
      <c r="R24" s="20">
        <v>0</v>
      </c>
      <c r="S24" s="20">
        <v>0</v>
      </c>
      <c r="T24" s="20">
        <v>0</v>
      </c>
      <c r="U24" s="22">
        <v>0</v>
      </c>
      <c r="V24" s="20">
        <v>0</v>
      </c>
      <c r="W24" s="20">
        <v>0</v>
      </c>
      <c r="X24" s="22">
        <v>0</v>
      </c>
      <c r="Y24" s="20"/>
      <c r="Z24" s="20" t="s">
        <v>260</v>
      </c>
    </row>
    <row r="25" spans="1:26">
      <c r="A25" s="12">
        <v>41283</v>
      </c>
      <c r="B25" s="9">
        <v>1</v>
      </c>
      <c r="C25" s="9">
        <v>1</v>
      </c>
      <c r="D25" s="9">
        <v>1</v>
      </c>
      <c r="E25" s="9">
        <v>0</v>
      </c>
      <c r="F25" s="9">
        <v>1</v>
      </c>
      <c r="G25" s="9">
        <v>39</v>
      </c>
      <c r="J25" s="9">
        <v>0</v>
      </c>
      <c r="K25" s="9" t="s">
        <v>34</v>
      </c>
      <c r="L25" s="9">
        <v>0</v>
      </c>
      <c r="M25" s="18">
        <v>0</v>
      </c>
      <c r="N25" s="9">
        <v>1</v>
      </c>
      <c r="O25" s="7">
        <v>1</v>
      </c>
      <c r="P25" s="7">
        <v>0</v>
      </c>
      <c r="Q25" s="7">
        <v>4</v>
      </c>
      <c r="R25" s="9">
        <v>0</v>
      </c>
      <c r="S25" s="9">
        <v>0</v>
      </c>
      <c r="T25" s="9">
        <v>0</v>
      </c>
      <c r="U25" s="7">
        <v>0</v>
      </c>
      <c r="V25" s="9">
        <v>1</v>
      </c>
      <c r="W25" s="9">
        <v>0</v>
      </c>
      <c r="X25" s="7">
        <v>0</v>
      </c>
    </row>
    <row r="26" spans="1:26">
      <c r="A26" s="12">
        <v>41284</v>
      </c>
      <c r="B26" s="9">
        <v>1</v>
      </c>
      <c r="C26" s="9">
        <v>1</v>
      </c>
      <c r="D26" s="9">
        <v>1</v>
      </c>
      <c r="E26" s="9">
        <v>0</v>
      </c>
      <c r="F26" s="9">
        <v>1</v>
      </c>
      <c r="G26" s="9">
        <v>23</v>
      </c>
      <c r="H26" s="9">
        <v>1</v>
      </c>
      <c r="I26" s="9" t="s">
        <v>335</v>
      </c>
      <c r="J26" s="9">
        <v>0</v>
      </c>
      <c r="K26" s="9" t="s">
        <v>35</v>
      </c>
      <c r="L26" s="9">
        <v>0</v>
      </c>
      <c r="M26" s="18">
        <v>2</v>
      </c>
      <c r="N26" s="9">
        <v>1</v>
      </c>
      <c r="O26" s="7">
        <v>0</v>
      </c>
      <c r="P26" s="7">
        <v>0</v>
      </c>
      <c r="Q26" s="7">
        <v>1</v>
      </c>
      <c r="R26" s="9">
        <v>1</v>
      </c>
      <c r="S26" s="9">
        <v>0</v>
      </c>
      <c r="T26" s="9">
        <v>0</v>
      </c>
      <c r="U26" s="7">
        <v>0</v>
      </c>
      <c r="V26" s="9">
        <v>0</v>
      </c>
      <c r="W26" s="9">
        <v>0</v>
      </c>
      <c r="X26" s="7">
        <v>0</v>
      </c>
    </row>
    <row r="27" spans="1:26">
      <c r="A27" s="12">
        <v>41287</v>
      </c>
      <c r="B27" s="9">
        <v>1</v>
      </c>
      <c r="C27" s="9">
        <v>1</v>
      </c>
      <c r="D27" s="9">
        <v>1</v>
      </c>
      <c r="E27" s="9">
        <v>0</v>
      </c>
      <c r="F27" s="9">
        <v>1</v>
      </c>
      <c r="G27" s="9">
        <v>15</v>
      </c>
      <c r="H27" s="9">
        <v>1</v>
      </c>
      <c r="I27" s="9" t="s">
        <v>332</v>
      </c>
      <c r="J27" s="9">
        <v>0</v>
      </c>
      <c r="K27" s="9" t="s">
        <v>36</v>
      </c>
      <c r="L27" s="9">
        <v>1</v>
      </c>
      <c r="M27" s="18">
        <v>0</v>
      </c>
      <c r="N27" s="9">
        <v>1</v>
      </c>
      <c r="O27" s="7">
        <v>2</v>
      </c>
      <c r="P27" s="7">
        <v>0</v>
      </c>
      <c r="Q27" s="7">
        <v>0</v>
      </c>
      <c r="R27" s="9">
        <v>0</v>
      </c>
      <c r="S27" s="9">
        <v>0</v>
      </c>
      <c r="T27" s="9">
        <v>1</v>
      </c>
      <c r="U27" s="7">
        <v>0</v>
      </c>
      <c r="V27" s="9">
        <v>0</v>
      </c>
      <c r="W27" s="9">
        <v>0</v>
      </c>
      <c r="X27" s="7">
        <v>0</v>
      </c>
      <c r="Z27" s="25" t="s">
        <v>38</v>
      </c>
    </row>
    <row r="28" spans="1:26">
      <c r="A28" s="12">
        <v>41287</v>
      </c>
      <c r="B28" s="9">
        <v>1</v>
      </c>
      <c r="C28" s="9">
        <v>1</v>
      </c>
      <c r="D28" s="9">
        <v>1</v>
      </c>
      <c r="E28" s="9">
        <v>0</v>
      </c>
      <c r="F28" s="9">
        <v>1</v>
      </c>
      <c r="G28" s="9">
        <v>17</v>
      </c>
      <c r="H28" s="9">
        <v>1</v>
      </c>
      <c r="I28" s="9" t="s">
        <v>333</v>
      </c>
      <c r="J28" s="9">
        <v>0</v>
      </c>
      <c r="K28" s="9" t="s">
        <v>36</v>
      </c>
      <c r="L28" s="9">
        <v>1</v>
      </c>
      <c r="M28" s="18">
        <v>0</v>
      </c>
      <c r="N28" s="9">
        <v>1</v>
      </c>
      <c r="O28" s="7">
        <v>2</v>
      </c>
      <c r="P28" s="7">
        <v>0</v>
      </c>
      <c r="Q28" s="7">
        <v>0</v>
      </c>
      <c r="R28" s="9">
        <v>0</v>
      </c>
      <c r="S28" s="9">
        <v>0</v>
      </c>
      <c r="T28" s="9">
        <v>1</v>
      </c>
      <c r="U28" s="7">
        <v>0</v>
      </c>
      <c r="V28" s="9">
        <v>0</v>
      </c>
      <c r="W28" s="9">
        <v>0</v>
      </c>
      <c r="X28" s="7">
        <v>0</v>
      </c>
      <c r="Z28" s="25"/>
    </row>
    <row r="29" spans="1:26">
      <c r="A29" s="12">
        <v>41287</v>
      </c>
      <c r="B29" s="9">
        <v>1</v>
      </c>
      <c r="C29" s="9">
        <v>1</v>
      </c>
      <c r="D29" s="9">
        <v>1</v>
      </c>
      <c r="E29" s="9">
        <v>0</v>
      </c>
      <c r="F29" s="9">
        <v>1</v>
      </c>
      <c r="G29" s="9">
        <v>22</v>
      </c>
      <c r="H29" s="9">
        <v>1</v>
      </c>
      <c r="I29" s="9" t="s">
        <v>334</v>
      </c>
      <c r="J29" s="9">
        <v>0</v>
      </c>
      <c r="K29" s="9" t="s">
        <v>36</v>
      </c>
      <c r="L29" s="9">
        <v>1</v>
      </c>
      <c r="M29" s="18">
        <v>0</v>
      </c>
      <c r="N29" s="9">
        <v>1</v>
      </c>
      <c r="O29" s="7">
        <v>2</v>
      </c>
      <c r="P29" s="7">
        <v>0</v>
      </c>
      <c r="Q29" s="7">
        <v>0</v>
      </c>
      <c r="R29" s="9">
        <v>0</v>
      </c>
      <c r="S29" s="9">
        <v>0</v>
      </c>
      <c r="T29" s="9">
        <v>1</v>
      </c>
      <c r="U29" s="7">
        <v>0</v>
      </c>
      <c r="V29" s="9">
        <v>0</v>
      </c>
      <c r="W29" s="9">
        <v>0</v>
      </c>
      <c r="X29" s="7">
        <v>0</v>
      </c>
      <c r="Z29" s="25"/>
    </row>
    <row r="30" spans="1:26">
      <c r="A30" s="12">
        <v>41288</v>
      </c>
      <c r="B30" s="9">
        <v>1</v>
      </c>
      <c r="C30" s="9">
        <v>1</v>
      </c>
      <c r="D30" s="9">
        <v>0</v>
      </c>
      <c r="E30" s="9">
        <v>1</v>
      </c>
      <c r="F30" s="9">
        <v>1</v>
      </c>
      <c r="G30" s="9">
        <v>40</v>
      </c>
      <c r="J30" s="9">
        <v>0</v>
      </c>
      <c r="K30" s="9" t="s">
        <v>39</v>
      </c>
      <c r="L30" s="9">
        <v>1</v>
      </c>
      <c r="M30" s="18">
        <v>0</v>
      </c>
      <c r="N30" s="9">
        <v>1</v>
      </c>
      <c r="O30" s="7">
        <v>0</v>
      </c>
      <c r="P30" s="7">
        <v>0</v>
      </c>
      <c r="Q30" s="7">
        <v>1</v>
      </c>
      <c r="R30" s="9">
        <v>1</v>
      </c>
      <c r="S30" s="9">
        <v>0</v>
      </c>
      <c r="T30" s="9">
        <v>0</v>
      </c>
      <c r="U30" s="7">
        <v>0</v>
      </c>
      <c r="V30" s="9">
        <v>0</v>
      </c>
      <c r="W30" s="9">
        <v>0</v>
      </c>
      <c r="X30" s="7">
        <v>1</v>
      </c>
      <c r="Y30" s="9" t="s">
        <v>40</v>
      </c>
      <c r="Z30" s="25" t="s">
        <v>41</v>
      </c>
    </row>
    <row r="31" spans="1:26">
      <c r="A31" s="12">
        <v>41288</v>
      </c>
      <c r="B31" s="9">
        <v>1</v>
      </c>
      <c r="C31" s="9">
        <v>1</v>
      </c>
      <c r="D31" s="9">
        <v>1</v>
      </c>
      <c r="E31" s="9">
        <v>0</v>
      </c>
      <c r="F31" s="9">
        <v>1</v>
      </c>
      <c r="G31" s="9">
        <v>46</v>
      </c>
      <c r="J31" s="9">
        <v>0</v>
      </c>
      <c r="K31" s="9" t="s">
        <v>39</v>
      </c>
      <c r="L31" s="9">
        <v>1</v>
      </c>
      <c r="M31" s="18">
        <v>0</v>
      </c>
      <c r="N31" s="9">
        <v>1</v>
      </c>
      <c r="O31" s="7">
        <v>0</v>
      </c>
      <c r="P31" s="7">
        <v>0</v>
      </c>
      <c r="Q31" s="7">
        <v>1</v>
      </c>
      <c r="R31" s="9">
        <v>1</v>
      </c>
      <c r="S31" s="9">
        <v>0</v>
      </c>
      <c r="T31" s="9">
        <v>0</v>
      </c>
      <c r="U31" s="7">
        <v>0</v>
      </c>
      <c r="V31" s="9">
        <v>0</v>
      </c>
      <c r="W31" s="9">
        <v>0</v>
      </c>
      <c r="X31" s="7">
        <v>1</v>
      </c>
      <c r="Y31" s="9" t="s">
        <v>40</v>
      </c>
      <c r="Z31" s="25"/>
    </row>
    <row r="32" spans="1:26">
      <c r="A32" s="12">
        <v>41289</v>
      </c>
      <c r="B32" s="9">
        <v>1</v>
      </c>
      <c r="C32" s="9">
        <v>1</v>
      </c>
      <c r="D32" s="9">
        <v>1</v>
      </c>
      <c r="E32" s="9">
        <v>0</v>
      </c>
      <c r="F32" s="9">
        <v>1</v>
      </c>
      <c r="G32" s="9">
        <v>32</v>
      </c>
      <c r="J32" s="9">
        <v>0</v>
      </c>
      <c r="K32" s="9" t="s">
        <v>44</v>
      </c>
      <c r="L32" s="9">
        <v>0</v>
      </c>
      <c r="M32" s="18">
        <v>0</v>
      </c>
      <c r="N32" s="9">
        <v>1</v>
      </c>
      <c r="O32" s="7">
        <v>0</v>
      </c>
      <c r="P32" s="7">
        <v>0</v>
      </c>
      <c r="Q32" s="7">
        <v>1</v>
      </c>
      <c r="R32" s="9">
        <v>1</v>
      </c>
      <c r="S32" s="9">
        <v>0</v>
      </c>
      <c r="T32" s="9">
        <v>0</v>
      </c>
      <c r="U32" s="7">
        <v>0</v>
      </c>
      <c r="V32" s="9">
        <v>0</v>
      </c>
      <c r="W32" s="9">
        <v>0</v>
      </c>
      <c r="X32" s="7">
        <v>1</v>
      </c>
      <c r="Z32" s="9" t="s">
        <v>42</v>
      </c>
    </row>
    <row r="33" spans="1:26" s="23" customFormat="1">
      <c r="A33" s="19">
        <v>41290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/>
      <c r="H33" s="20"/>
      <c r="I33" s="20"/>
      <c r="J33" s="20">
        <v>1</v>
      </c>
      <c r="K33" s="20"/>
      <c r="L33" s="20">
        <v>1</v>
      </c>
      <c r="M33" s="21">
        <v>0</v>
      </c>
      <c r="N33" s="20">
        <v>0</v>
      </c>
      <c r="O33" s="22">
        <v>0</v>
      </c>
      <c r="P33" s="22">
        <v>0</v>
      </c>
      <c r="Q33" s="22">
        <v>1</v>
      </c>
      <c r="R33" s="20">
        <v>1</v>
      </c>
      <c r="S33" s="20">
        <v>0</v>
      </c>
      <c r="T33" s="20">
        <v>0</v>
      </c>
      <c r="U33" s="22">
        <v>0</v>
      </c>
      <c r="V33" s="20">
        <v>0</v>
      </c>
      <c r="W33" s="20">
        <v>0</v>
      </c>
      <c r="X33" s="22">
        <v>0</v>
      </c>
      <c r="Y33" s="20"/>
      <c r="Z33" s="20"/>
    </row>
    <row r="34" spans="1:26" s="23" customFormat="1">
      <c r="A34" s="19">
        <v>41290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/>
      <c r="H34" s="20"/>
      <c r="I34" s="20"/>
      <c r="J34" s="20">
        <v>1</v>
      </c>
      <c r="K34" s="20"/>
      <c r="L34" s="20">
        <v>1</v>
      </c>
      <c r="M34" s="21">
        <v>0</v>
      </c>
      <c r="N34" s="20">
        <v>0</v>
      </c>
      <c r="O34" s="22">
        <v>0</v>
      </c>
      <c r="P34" s="22">
        <v>0</v>
      </c>
      <c r="Q34" s="22">
        <v>1</v>
      </c>
      <c r="R34" s="20">
        <v>1</v>
      </c>
      <c r="S34" s="20">
        <v>0</v>
      </c>
      <c r="T34" s="20">
        <v>0</v>
      </c>
      <c r="U34" s="22">
        <v>0</v>
      </c>
      <c r="V34" s="20">
        <v>0</v>
      </c>
      <c r="W34" s="20">
        <v>0</v>
      </c>
      <c r="X34" s="22">
        <v>0</v>
      </c>
      <c r="Y34" s="20"/>
      <c r="Z34" s="20" t="s">
        <v>45</v>
      </c>
    </row>
    <row r="35" spans="1:26">
      <c r="A35" s="12">
        <v>41290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J35" s="9">
        <v>0</v>
      </c>
      <c r="K35" s="9" t="s">
        <v>46</v>
      </c>
      <c r="L35" s="9">
        <v>0</v>
      </c>
      <c r="M35" s="18">
        <v>0</v>
      </c>
      <c r="N35" s="9">
        <v>0</v>
      </c>
      <c r="O35" s="7">
        <v>1</v>
      </c>
      <c r="P35" s="7">
        <v>0</v>
      </c>
      <c r="Q35" s="7">
        <v>1</v>
      </c>
      <c r="R35" s="9">
        <v>0</v>
      </c>
      <c r="S35" s="9">
        <v>1</v>
      </c>
      <c r="T35" s="9">
        <v>0</v>
      </c>
      <c r="U35" s="7">
        <v>0</v>
      </c>
      <c r="V35" s="9">
        <v>0</v>
      </c>
      <c r="W35" s="9">
        <v>0</v>
      </c>
      <c r="X35" s="7">
        <v>1</v>
      </c>
      <c r="Z35" s="9" t="s">
        <v>48</v>
      </c>
    </row>
    <row r="36" spans="1:26">
      <c r="A36" s="12">
        <v>41290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J36" s="9">
        <v>0</v>
      </c>
      <c r="K36" s="9" t="s">
        <v>47</v>
      </c>
      <c r="L36" s="9">
        <v>0</v>
      </c>
      <c r="M36" s="18">
        <v>0</v>
      </c>
      <c r="N36" s="9">
        <v>1</v>
      </c>
      <c r="O36" s="7">
        <v>1</v>
      </c>
      <c r="P36" s="7">
        <v>0</v>
      </c>
      <c r="Q36" s="7">
        <v>1</v>
      </c>
      <c r="R36" s="9">
        <v>0</v>
      </c>
      <c r="S36" s="9">
        <v>1</v>
      </c>
      <c r="T36" s="9">
        <v>0</v>
      </c>
      <c r="U36" s="7">
        <v>0</v>
      </c>
      <c r="V36" s="9">
        <v>0</v>
      </c>
      <c r="W36" s="9">
        <v>0</v>
      </c>
      <c r="X36" s="7">
        <v>1</v>
      </c>
      <c r="Z36" s="9" t="s">
        <v>49</v>
      </c>
    </row>
    <row r="37" spans="1:26" s="23" customFormat="1">
      <c r="A37" s="19">
        <v>41291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/>
      <c r="H37" s="20"/>
      <c r="I37" s="20"/>
      <c r="J37" s="20">
        <v>1</v>
      </c>
      <c r="K37" s="20" t="s">
        <v>50</v>
      </c>
      <c r="L37" s="20">
        <v>0</v>
      </c>
      <c r="M37" s="27" t="s">
        <v>53</v>
      </c>
      <c r="N37" s="20">
        <v>1</v>
      </c>
      <c r="O37" s="22">
        <v>0</v>
      </c>
      <c r="P37" s="22">
        <v>0</v>
      </c>
      <c r="Q37" s="22">
        <v>5</v>
      </c>
      <c r="R37" s="20">
        <v>0</v>
      </c>
      <c r="S37" s="20">
        <v>0</v>
      </c>
      <c r="T37" s="20">
        <v>0</v>
      </c>
      <c r="U37" s="22">
        <v>0</v>
      </c>
      <c r="V37" s="20">
        <v>0</v>
      </c>
      <c r="W37" s="20">
        <v>0</v>
      </c>
      <c r="X37" s="22">
        <v>0</v>
      </c>
      <c r="Y37" s="20"/>
      <c r="Z37" s="25" t="s">
        <v>52</v>
      </c>
    </row>
    <row r="38" spans="1:26" s="23" customFormat="1">
      <c r="A38" s="19">
        <v>41291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/>
      <c r="H38" s="20"/>
      <c r="I38" s="20"/>
      <c r="J38" s="20">
        <v>1</v>
      </c>
      <c r="K38" s="20" t="s">
        <v>50</v>
      </c>
      <c r="L38" s="20">
        <v>0</v>
      </c>
      <c r="M38" s="27"/>
      <c r="N38" s="20">
        <v>1</v>
      </c>
      <c r="O38" s="22">
        <v>0</v>
      </c>
      <c r="P38" s="22">
        <v>0</v>
      </c>
      <c r="Q38" s="22">
        <v>5</v>
      </c>
      <c r="R38" s="20">
        <v>0</v>
      </c>
      <c r="S38" s="20">
        <v>0</v>
      </c>
      <c r="T38" s="20">
        <v>0</v>
      </c>
      <c r="U38" s="22">
        <v>0</v>
      </c>
      <c r="V38" s="20">
        <v>0</v>
      </c>
      <c r="W38" s="20">
        <v>0</v>
      </c>
      <c r="X38" s="22">
        <v>0</v>
      </c>
      <c r="Y38" s="20"/>
      <c r="Z38" s="25"/>
    </row>
    <row r="39" spans="1:26" s="23" customFormat="1">
      <c r="A39" s="19">
        <v>41291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/>
      <c r="H39" s="22"/>
      <c r="I39" s="22"/>
      <c r="J39" s="22">
        <v>1</v>
      </c>
      <c r="K39" s="20" t="s">
        <v>50</v>
      </c>
      <c r="L39" s="22">
        <v>0</v>
      </c>
      <c r="M39" s="27"/>
      <c r="N39" s="22">
        <v>1</v>
      </c>
      <c r="O39" s="22">
        <v>0</v>
      </c>
      <c r="P39" s="22">
        <v>0</v>
      </c>
      <c r="Q39" s="22">
        <v>5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/>
      <c r="Z39" s="25"/>
    </row>
    <row r="40" spans="1:26">
      <c r="A40" s="12">
        <v>41292</v>
      </c>
      <c r="B40" s="7">
        <v>0</v>
      </c>
      <c r="C40" s="7">
        <v>1</v>
      </c>
      <c r="D40" s="7">
        <v>1</v>
      </c>
      <c r="E40" s="7">
        <v>0</v>
      </c>
      <c r="F40" s="7">
        <v>0</v>
      </c>
      <c r="G40" s="7"/>
      <c r="H40" s="7"/>
      <c r="I40" s="7"/>
      <c r="J40" s="7">
        <v>0</v>
      </c>
      <c r="K40" s="9" t="s">
        <v>54</v>
      </c>
      <c r="L40" s="7">
        <v>0</v>
      </c>
      <c r="M40" s="18">
        <v>0</v>
      </c>
      <c r="N40" s="7">
        <v>1</v>
      </c>
      <c r="O40" s="7">
        <v>1</v>
      </c>
      <c r="P40" s="7">
        <v>0</v>
      </c>
      <c r="Q40" s="7">
        <v>1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1</v>
      </c>
      <c r="Z40" s="9" t="s">
        <v>55</v>
      </c>
    </row>
    <row r="41" spans="1:26">
      <c r="A41" s="12">
        <v>41299</v>
      </c>
      <c r="B41" s="7">
        <v>1</v>
      </c>
      <c r="C41" s="7">
        <v>1</v>
      </c>
      <c r="D41" s="7">
        <v>1</v>
      </c>
      <c r="E41" s="7">
        <v>0</v>
      </c>
      <c r="F41" s="7">
        <v>1</v>
      </c>
      <c r="G41" s="7">
        <v>20</v>
      </c>
      <c r="H41" s="7"/>
      <c r="I41" s="7"/>
      <c r="J41" s="7">
        <v>0</v>
      </c>
      <c r="K41" s="9" t="s">
        <v>56</v>
      </c>
      <c r="L41" s="7">
        <v>1</v>
      </c>
      <c r="M41" s="18">
        <v>0</v>
      </c>
      <c r="N41" s="7">
        <v>1</v>
      </c>
      <c r="O41" s="7">
        <v>2</v>
      </c>
      <c r="P41" s="7">
        <v>0</v>
      </c>
      <c r="Q41" s="7">
        <v>0</v>
      </c>
      <c r="R41" s="7">
        <v>0</v>
      </c>
      <c r="S41" s="7">
        <v>0</v>
      </c>
      <c r="T41" s="7">
        <v>1</v>
      </c>
      <c r="U41" s="7">
        <v>1</v>
      </c>
      <c r="V41" s="7">
        <v>0</v>
      </c>
      <c r="W41" s="7">
        <v>1</v>
      </c>
      <c r="X41" s="7">
        <v>0</v>
      </c>
      <c r="Y41" s="9" t="s">
        <v>57</v>
      </c>
      <c r="Z41" s="25" t="s">
        <v>58</v>
      </c>
    </row>
    <row r="42" spans="1:26">
      <c r="A42" s="12">
        <v>41299</v>
      </c>
      <c r="B42" s="7">
        <v>1</v>
      </c>
      <c r="C42" s="7">
        <v>1</v>
      </c>
      <c r="D42" s="7">
        <v>1</v>
      </c>
      <c r="E42" s="7">
        <v>0</v>
      </c>
      <c r="F42" s="7">
        <v>1</v>
      </c>
      <c r="G42" s="7">
        <v>23</v>
      </c>
      <c r="H42" s="7"/>
      <c r="I42" s="7"/>
      <c r="J42" s="7">
        <v>0</v>
      </c>
      <c r="K42" s="9" t="s">
        <v>56</v>
      </c>
      <c r="L42" s="7">
        <v>1</v>
      </c>
      <c r="M42" s="18">
        <v>0</v>
      </c>
      <c r="N42" s="7">
        <v>1</v>
      </c>
      <c r="O42" s="7">
        <v>2</v>
      </c>
      <c r="P42" s="7">
        <v>0</v>
      </c>
      <c r="Q42" s="7">
        <v>0</v>
      </c>
      <c r="R42" s="7">
        <v>0</v>
      </c>
      <c r="S42" s="7">
        <v>0</v>
      </c>
      <c r="T42" s="7">
        <v>1</v>
      </c>
      <c r="U42" s="7">
        <v>1</v>
      </c>
      <c r="V42" s="7">
        <v>0</v>
      </c>
      <c r="W42" s="7">
        <v>1</v>
      </c>
      <c r="X42" s="7">
        <v>0</v>
      </c>
      <c r="Y42" s="9" t="s">
        <v>57</v>
      </c>
      <c r="Z42" s="25"/>
    </row>
    <row r="43" spans="1:26">
      <c r="A43" s="12">
        <v>41300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/>
      <c r="I43" s="7"/>
      <c r="J43" s="7">
        <v>0</v>
      </c>
      <c r="K43" s="9" t="s">
        <v>59</v>
      </c>
      <c r="L43" s="7">
        <v>0</v>
      </c>
      <c r="M43" s="18">
        <v>0</v>
      </c>
      <c r="N43" s="7">
        <v>1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/>
    </row>
    <row r="44" spans="1:26">
      <c r="A44" s="12">
        <v>41301</v>
      </c>
      <c r="B44" s="7">
        <v>1</v>
      </c>
      <c r="C44" s="7">
        <v>1</v>
      </c>
      <c r="D44" s="7">
        <v>1</v>
      </c>
      <c r="E44" s="7">
        <v>0</v>
      </c>
      <c r="F44" s="7">
        <v>1</v>
      </c>
      <c r="G44" s="7">
        <v>34</v>
      </c>
      <c r="H44" s="7"/>
      <c r="I44" s="7"/>
      <c r="J44" s="7">
        <v>0</v>
      </c>
      <c r="K44" s="9" t="s">
        <v>60</v>
      </c>
      <c r="L44" s="7">
        <v>0</v>
      </c>
      <c r="M44" s="18">
        <v>0</v>
      </c>
      <c r="N44" s="7">
        <v>1</v>
      </c>
      <c r="O44" s="7">
        <v>1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1</v>
      </c>
      <c r="X44" s="7">
        <v>0</v>
      </c>
      <c r="Y44" s="7"/>
      <c r="Z44" s="9" t="s">
        <v>61</v>
      </c>
    </row>
    <row r="45" spans="1:26">
      <c r="A45" s="12">
        <v>41303</v>
      </c>
      <c r="B45" s="7">
        <v>1</v>
      </c>
      <c r="C45" s="7">
        <v>1</v>
      </c>
      <c r="D45" s="7">
        <v>1</v>
      </c>
      <c r="E45" s="7">
        <v>0</v>
      </c>
      <c r="F45" s="7">
        <v>1</v>
      </c>
      <c r="G45" s="7">
        <v>33</v>
      </c>
      <c r="H45" s="7"/>
      <c r="I45" s="7"/>
      <c r="J45" s="7">
        <v>0</v>
      </c>
      <c r="K45" s="9" t="s">
        <v>62</v>
      </c>
      <c r="L45" s="7">
        <v>0</v>
      </c>
      <c r="M45" s="18">
        <v>0</v>
      </c>
      <c r="N45" s="7">
        <v>1</v>
      </c>
      <c r="O45" s="7">
        <v>1</v>
      </c>
      <c r="P45" s="7">
        <v>0</v>
      </c>
      <c r="Q45" s="7">
        <v>0</v>
      </c>
      <c r="R45" s="7">
        <v>0</v>
      </c>
      <c r="S45" s="7">
        <v>1</v>
      </c>
      <c r="T45" s="7">
        <v>0</v>
      </c>
      <c r="U45" s="7">
        <v>0</v>
      </c>
      <c r="V45" s="7">
        <v>1</v>
      </c>
      <c r="W45" s="7">
        <v>0</v>
      </c>
      <c r="X45" s="7">
        <v>0</v>
      </c>
      <c r="Y45" s="7"/>
      <c r="Z45" s="9" t="s">
        <v>63</v>
      </c>
    </row>
    <row r="46" spans="1:26">
      <c r="A46" s="12">
        <v>41305</v>
      </c>
      <c r="B46" s="7">
        <v>1</v>
      </c>
      <c r="C46" s="7">
        <v>1</v>
      </c>
      <c r="D46" s="7">
        <v>1</v>
      </c>
      <c r="E46" s="7">
        <v>0</v>
      </c>
      <c r="F46" s="7">
        <v>1</v>
      </c>
      <c r="G46" s="7">
        <v>27</v>
      </c>
      <c r="H46" s="7"/>
      <c r="I46" s="7"/>
      <c r="J46" s="7">
        <v>0</v>
      </c>
      <c r="L46" s="7">
        <v>1</v>
      </c>
      <c r="M46" s="18">
        <v>0</v>
      </c>
      <c r="N46" s="9">
        <v>0</v>
      </c>
      <c r="O46" s="7">
        <v>0</v>
      </c>
      <c r="P46" s="7">
        <v>0</v>
      </c>
      <c r="Q46" s="7">
        <v>0</v>
      </c>
      <c r="R46" s="7">
        <v>0</v>
      </c>
      <c r="S46" s="7">
        <v>1</v>
      </c>
      <c r="T46" s="7">
        <v>1</v>
      </c>
      <c r="U46" s="7">
        <v>1</v>
      </c>
      <c r="V46" s="7">
        <v>1</v>
      </c>
      <c r="W46" s="7">
        <v>0</v>
      </c>
      <c r="X46" s="7">
        <v>0</v>
      </c>
      <c r="Y46" s="7"/>
      <c r="Z46" s="9" t="s">
        <v>65</v>
      </c>
    </row>
    <row r="47" spans="1:26">
      <c r="A47" s="12">
        <v>41305</v>
      </c>
      <c r="B47" s="7">
        <v>1</v>
      </c>
      <c r="C47" s="9">
        <v>1</v>
      </c>
      <c r="D47" s="7">
        <v>1</v>
      </c>
      <c r="E47" s="7">
        <v>0</v>
      </c>
      <c r="F47" s="7">
        <v>1</v>
      </c>
      <c r="G47" s="7">
        <v>30</v>
      </c>
      <c r="H47" s="7"/>
      <c r="I47" s="7"/>
      <c r="J47" s="7">
        <v>0</v>
      </c>
      <c r="L47" s="7">
        <v>1</v>
      </c>
      <c r="M47" s="18">
        <v>0</v>
      </c>
      <c r="N47" s="9">
        <v>0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T47" s="7">
        <v>1</v>
      </c>
      <c r="U47" s="7">
        <v>1</v>
      </c>
      <c r="V47" s="7">
        <v>1</v>
      </c>
      <c r="W47" s="7">
        <v>0</v>
      </c>
      <c r="X47" s="7">
        <v>0</v>
      </c>
      <c r="Y47" s="7"/>
      <c r="Z47" s="9" t="s">
        <v>65</v>
      </c>
    </row>
    <row r="48" spans="1:26">
      <c r="A48" s="12">
        <v>41305</v>
      </c>
      <c r="B48" s="7">
        <v>0</v>
      </c>
      <c r="C48" s="9">
        <v>0</v>
      </c>
      <c r="D48" s="7">
        <v>0</v>
      </c>
      <c r="E48" s="7">
        <v>0</v>
      </c>
      <c r="F48" s="7">
        <v>0</v>
      </c>
      <c r="G48" s="7"/>
      <c r="H48" s="7"/>
      <c r="I48" s="7"/>
      <c r="J48" s="7">
        <v>0</v>
      </c>
      <c r="K48" s="9" t="s">
        <v>66</v>
      </c>
      <c r="L48" s="7">
        <v>1</v>
      </c>
      <c r="M48" s="18">
        <v>0</v>
      </c>
      <c r="N48" s="9">
        <v>1</v>
      </c>
      <c r="O48" s="7">
        <v>2</v>
      </c>
      <c r="P48" s="7">
        <v>1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/>
      <c r="Z48" s="25" t="s">
        <v>67</v>
      </c>
    </row>
    <row r="49" spans="1:26">
      <c r="A49" s="12">
        <v>41305</v>
      </c>
      <c r="B49" s="7">
        <v>0</v>
      </c>
      <c r="C49" s="9">
        <v>0</v>
      </c>
      <c r="D49" s="7">
        <v>0</v>
      </c>
      <c r="E49" s="7">
        <v>0</v>
      </c>
      <c r="F49" s="7">
        <v>0</v>
      </c>
      <c r="G49" s="7"/>
      <c r="H49" s="7"/>
      <c r="I49" s="7"/>
      <c r="J49" s="7">
        <v>0</v>
      </c>
      <c r="K49" s="9" t="s">
        <v>66</v>
      </c>
      <c r="L49" s="7">
        <v>1</v>
      </c>
      <c r="M49" s="18">
        <v>0</v>
      </c>
      <c r="N49" s="9">
        <v>1</v>
      </c>
      <c r="O49" s="7">
        <v>2</v>
      </c>
      <c r="P49" s="7">
        <v>1</v>
      </c>
      <c r="Q49" s="7">
        <v>0</v>
      </c>
      <c r="R49" s="7">
        <v>0</v>
      </c>
      <c r="S49" s="7">
        <v>0</v>
      </c>
      <c r="T49" s="9">
        <v>0</v>
      </c>
      <c r="U49" s="7">
        <v>0</v>
      </c>
      <c r="V49" s="9">
        <v>0</v>
      </c>
      <c r="W49" s="7">
        <v>0</v>
      </c>
      <c r="X49" s="7">
        <v>0</v>
      </c>
      <c r="Y49" s="7"/>
      <c r="Z49" s="25"/>
    </row>
    <row r="50" spans="1:26">
      <c r="A50" s="12">
        <v>41305</v>
      </c>
      <c r="B50" s="7">
        <v>0</v>
      </c>
      <c r="C50" s="9">
        <v>0</v>
      </c>
      <c r="D50" s="7">
        <v>0</v>
      </c>
      <c r="E50" s="7">
        <v>0</v>
      </c>
      <c r="F50" s="7">
        <v>0</v>
      </c>
      <c r="G50" s="7"/>
      <c r="H50" s="7"/>
      <c r="I50" s="7"/>
      <c r="J50" s="7">
        <v>0</v>
      </c>
      <c r="K50" s="9" t="s">
        <v>66</v>
      </c>
      <c r="L50" s="7">
        <v>1</v>
      </c>
      <c r="M50" s="18">
        <v>0</v>
      </c>
      <c r="N50" s="9">
        <v>1</v>
      </c>
      <c r="O50" s="7">
        <v>2</v>
      </c>
      <c r="P50" s="7">
        <v>1</v>
      </c>
      <c r="Q50" s="7">
        <v>0</v>
      </c>
      <c r="R50" s="7">
        <v>0</v>
      </c>
      <c r="S50" s="7">
        <v>0</v>
      </c>
      <c r="T50" s="9">
        <v>0</v>
      </c>
      <c r="U50" s="7">
        <v>0</v>
      </c>
      <c r="V50" s="9">
        <v>0</v>
      </c>
      <c r="W50" s="7">
        <v>0</v>
      </c>
      <c r="X50" s="7">
        <v>0</v>
      </c>
      <c r="Y50" s="7"/>
      <c r="Z50" s="25"/>
    </row>
    <row r="51" spans="1:26">
      <c r="A51" s="12">
        <v>41305</v>
      </c>
      <c r="B51" s="7">
        <v>0</v>
      </c>
      <c r="C51" s="9">
        <v>0</v>
      </c>
      <c r="D51" s="7">
        <v>0</v>
      </c>
      <c r="E51" s="7">
        <v>0</v>
      </c>
      <c r="F51" s="7">
        <v>0</v>
      </c>
      <c r="G51" s="7"/>
      <c r="H51" s="7"/>
      <c r="I51" s="7"/>
      <c r="J51" s="7">
        <v>0</v>
      </c>
      <c r="K51" s="9" t="s">
        <v>66</v>
      </c>
      <c r="L51" s="7">
        <v>1</v>
      </c>
      <c r="M51" s="18">
        <v>0</v>
      </c>
      <c r="N51" s="9">
        <v>1</v>
      </c>
      <c r="O51" s="7">
        <v>2</v>
      </c>
      <c r="P51" s="7">
        <v>1</v>
      </c>
      <c r="Q51" s="7">
        <v>0</v>
      </c>
      <c r="R51" s="7">
        <v>0</v>
      </c>
      <c r="S51" s="7">
        <v>0</v>
      </c>
      <c r="T51" s="9">
        <v>0</v>
      </c>
      <c r="U51" s="7">
        <v>0</v>
      </c>
      <c r="V51" s="9">
        <v>0</v>
      </c>
      <c r="W51" s="7">
        <v>0</v>
      </c>
      <c r="X51" s="7">
        <v>0</v>
      </c>
      <c r="Y51" s="7"/>
      <c r="Z51" s="25"/>
    </row>
    <row r="52" spans="1:26">
      <c r="A52" s="12">
        <v>41307</v>
      </c>
      <c r="B52" s="7">
        <v>1</v>
      </c>
      <c r="C52" s="9">
        <v>1</v>
      </c>
      <c r="D52" s="7">
        <v>1</v>
      </c>
      <c r="E52" s="7">
        <v>0</v>
      </c>
      <c r="F52" s="7">
        <v>1</v>
      </c>
      <c r="G52" s="7">
        <v>32</v>
      </c>
      <c r="H52" s="7">
        <v>1</v>
      </c>
      <c r="I52" s="7" t="s">
        <v>336</v>
      </c>
      <c r="J52" s="7">
        <v>0</v>
      </c>
      <c r="K52" s="9" t="s">
        <v>68</v>
      </c>
      <c r="L52" s="7">
        <v>0</v>
      </c>
      <c r="M52" s="18">
        <v>0</v>
      </c>
      <c r="N52" s="9">
        <v>1</v>
      </c>
      <c r="O52" s="7">
        <v>1</v>
      </c>
      <c r="P52" s="7">
        <v>0</v>
      </c>
      <c r="Q52" s="7">
        <v>1</v>
      </c>
      <c r="R52" s="7">
        <v>0</v>
      </c>
      <c r="S52" s="7">
        <v>0</v>
      </c>
      <c r="T52" s="9">
        <v>0</v>
      </c>
      <c r="U52" s="7">
        <v>0</v>
      </c>
      <c r="V52" s="9">
        <v>0</v>
      </c>
      <c r="W52" s="7">
        <v>0</v>
      </c>
      <c r="X52" s="7">
        <v>0</v>
      </c>
    </row>
    <row r="53" spans="1:26">
      <c r="A53" s="12">
        <v>41310</v>
      </c>
      <c r="B53" s="7">
        <v>0</v>
      </c>
      <c r="C53" s="9">
        <v>1</v>
      </c>
      <c r="D53" s="7">
        <v>1</v>
      </c>
      <c r="E53" s="7">
        <v>0</v>
      </c>
      <c r="F53" s="7">
        <v>0</v>
      </c>
      <c r="J53" s="7">
        <v>0</v>
      </c>
      <c r="K53" s="9" t="s">
        <v>69</v>
      </c>
      <c r="L53" s="7">
        <v>0</v>
      </c>
      <c r="M53" s="18">
        <v>0</v>
      </c>
      <c r="N53" s="9">
        <v>1</v>
      </c>
      <c r="O53" s="7">
        <v>0</v>
      </c>
      <c r="P53" s="7">
        <v>0</v>
      </c>
      <c r="Q53" s="7">
        <v>1</v>
      </c>
      <c r="R53" s="7">
        <v>1</v>
      </c>
      <c r="S53" s="7">
        <v>0</v>
      </c>
      <c r="T53" s="9">
        <v>0</v>
      </c>
      <c r="U53" s="7">
        <v>0</v>
      </c>
      <c r="V53" s="9">
        <v>0</v>
      </c>
      <c r="W53" s="7">
        <v>0</v>
      </c>
      <c r="X53" s="7">
        <v>2</v>
      </c>
      <c r="Y53" s="7"/>
    </row>
    <row r="54" spans="1:26">
      <c r="A54" s="12">
        <v>41311</v>
      </c>
      <c r="B54" s="7">
        <v>1</v>
      </c>
      <c r="C54" s="9">
        <v>1</v>
      </c>
      <c r="D54" s="7">
        <v>1</v>
      </c>
      <c r="E54" s="7">
        <v>0</v>
      </c>
      <c r="F54" s="7">
        <v>1</v>
      </c>
      <c r="G54" s="7">
        <v>28</v>
      </c>
      <c r="H54" s="7"/>
      <c r="I54" s="7"/>
      <c r="J54" s="7">
        <v>0</v>
      </c>
      <c r="K54" s="9" t="s">
        <v>70</v>
      </c>
      <c r="L54" s="7">
        <v>0</v>
      </c>
      <c r="M54" s="18">
        <v>0</v>
      </c>
      <c r="N54" s="9">
        <v>1</v>
      </c>
      <c r="O54" s="7">
        <v>0</v>
      </c>
      <c r="P54" s="7">
        <v>0</v>
      </c>
      <c r="Q54" s="7">
        <v>1</v>
      </c>
      <c r="R54" s="7">
        <v>0</v>
      </c>
      <c r="S54" s="7">
        <v>0</v>
      </c>
      <c r="T54" s="9">
        <v>0</v>
      </c>
      <c r="U54" s="7">
        <v>0</v>
      </c>
      <c r="V54" s="9">
        <v>0</v>
      </c>
      <c r="W54" s="7">
        <v>0</v>
      </c>
      <c r="X54" s="7">
        <v>0</v>
      </c>
      <c r="Y54" s="7"/>
    </row>
    <row r="55" spans="1:26">
      <c r="A55" s="12">
        <v>41313</v>
      </c>
      <c r="B55" s="7">
        <v>1</v>
      </c>
      <c r="C55" s="9">
        <v>1</v>
      </c>
      <c r="D55" s="7">
        <v>1</v>
      </c>
      <c r="E55" s="7">
        <v>0</v>
      </c>
      <c r="F55" s="7">
        <v>1</v>
      </c>
      <c r="G55" s="7">
        <v>44</v>
      </c>
      <c r="H55" s="7"/>
      <c r="I55" s="7"/>
      <c r="J55" s="7">
        <v>0</v>
      </c>
      <c r="K55" s="9" t="s">
        <v>71</v>
      </c>
      <c r="L55" s="7">
        <v>0</v>
      </c>
      <c r="M55" s="18">
        <v>5</v>
      </c>
      <c r="N55" s="9">
        <v>1</v>
      </c>
      <c r="O55" s="7">
        <v>0</v>
      </c>
      <c r="P55" s="7">
        <v>0</v>
      </c>
      <c r="Q55" s="7">
        <v>1</v>
      </c>
      <c r="R55" s="7">
        <v>1</v>
      </c>
      <c r="S55" s="7">
        <v>0</v>
      </c>
      <c r="T55" s="9">
        <v>0</v>
      </c>
      <c r="U55" s="7">
        <v>0</v>
      </c>
      <c r="V55" s="9">
        <v>0</v>
      </c>
      <c r="W55" s="7">
        <v>0</v>
      </c>
      <c r="X55" s="7">
        <v>1</v>
      </c>
      <c r="Y55" s="7"/>
      <c r="Z55" s="9" t="s">
        <v>322</v>
      </c>
    </row>
    <row r="56" spans="1:26">
      <c r="A56" s="12">
        <v>41313</v>
      </c>
      <c r="B56" s="7">
        <v>1</v>
      </c>
      <c r="C56" s="9">
        <v>1</v>
      </c>
      <c r="D56" s="7">
        <v>1</v>
      </c>
      <c r="E56" s="7">
        <v>0</v>
      </c>
      <c r="F56" s="7">
        <v>0</v>
      </c>
      <c r="J56" s="7">
        <v>0</v>
      </c>
      <c r="K56" s="9" t="s">
        <v>72</v>
      </c>
      <c r="L56" s="7">
        <v>0</v>
      </c>
      <c r="M56" s="18">
        <v>14</v>
      </c>
      <c r="N56" s="9">
        <v>1</v>
      </c>
      <c r="O56" s="7">
        <v>0</v>
      </c>
      <c r="P56" s="7">
        <v>0</v>
      </c>
      <c r="Q56" s="7">
        <v>1</v>
      </c>
      <c r="R56" s="7">
        <v>1</v>
      </c>
      <c r="S56" s="7">
        <v>0</v>
      </c>
      <c r="T56" s="9">
        <v>0</v>
      </c>
      <c r="U56" s="7">
        <v>0</v>
      </c>
      <c r="V56" s="9">
        <v>0</v>
      </c>
      <c r="W56" s="7">
        <v>0</v>
      </c>
      <c r="X56" s="7">
        <v>0</v>
      </c>
      <c r="Y56" s="7"/>
      <c r="Z56" s="9" t="s">
        <v>73</v>
      </c>
    </row>
    <row r="57" spans="1:26">
      <c r="A57" s="12">
        <v>41315</v>
      </c>
      <c r="B57" s="7">
        <v>1</v>
      </c>
      <c r="C57" s="9">
        <v>1</v>
      </c>
      <c r="D57" s="7">
        <v>1</v>
      </c>
      <c r="E57" s="7">
        <v>0</v>
      </c>
      <c r="F57" s="7">
        <v>1</v>
      </c>
      <c r="G57" s="7">
        <v>23</v>
      </c>
      <c r="H57" s="7">
        <v>1</v>
      </c>
      <c r="I57" s="7" t="s">
        <v>337</v>
      </c>
      <c r="J57" s="7">
        <v>0</v>
      </c>
      <c r="K57" s="9" t="s">
        <v>74</v>
      </c>
      <c r="L57" s="7">
        <v>0</v>
      </c>
      <c r="M57" s="18">
        <v>0</v>
      </c>
      <c r="N57" s="9">
        <v>0</v>
      </c>
      <c r="O57" s="7">
        <v>0</v>
      </c>
      <c r="P57" s="7">
        <v>0</v>
      </c>
      <c r="Q57" s="7">
        <v>1</v>
      </c>
      <c r="R57" s="7">
        <v>1</v>
      </c>
      <c r="S57" s="7">
        <v>0</v>
      </c>
      <c r="T57" s="9">
        <v>0</v>
      </c>
      <c r="U57" s="7">
        <v>0</v>
      </c>
      <c r="V57" s="9">
        <v>0</v>
      </c>
      <c r="W57" s="7">
        <v>0</v>
      </c>
      <c r="X57" s="7">
        <v>1</v>
      </c>
      <c r="Z57" s="9" t="s">
        <v>75</v>
      </c>
    </row>
    <row r="58" spans="1:26">
      <c r="A58" s="12">
        <v>41316</v>
      </c>
      <c r="B58" s="7">
        <v>0</v>
      </c>
      <c r="C58" s="9">
        <v>0</v>
      </c>
      <c r="D58" s="7">
        <v>0</v>
      </c>
      <c r="E58" s="7">
        <v>0</v>
      </c>
      <c r="F58" s="7">
        <v>0</v>
      </c>
      <c r="J58" s="7">
        <v>0</v>
      </c>
      <c r="K58" s="9" t="s">
        <v>76</v>
      </c>
      <c r="L58" s="7">
        <v>0</v>
      </c>
      <c r="M58" s="18">
        <v>0</v>
      </c>
      <c r="N58" s="9">
        <v>1</v>
      </c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9">
        <v>0</v>
      </c>
      <c r="U58" s="7">
        <v>0</v>
      </c>
      <c r="V58" s="9">
        <v>1</v>
      </c>
      <c r="W58" s="7">
        <v>0</v>
      </c>
      <c r="X58" s="7">
        <v>0</v>
      </c>
      <c r="Z58" s="9" t="s">
        <v>77</v>
      </c>
    </row>
    <row r="59" spans="1:26">
      <c r="A59" s="12">
        <v>41317</v>
      </c>
      <c r="B59" s="7">
        <v>1</v>
      </c>
      <c r="C59" s="9">
        <v>1</v>
      </c>
      <c r="D59" s="7">
        <v>1</v>
      </c>
      <c r="E59" s="7">
        <v>0</v>
      </c>
      <c r="F59" s="7">
        <v>1</v>
      </c>
      <c r="G59" s="7">
        <v>24</v>
      </c>
      <c r="H59" s="7">
        <v>1</v>
      </c>
      <c r="I59" s="7" t="s">
        <v>338</v>
      </c>
      <c r="J59" s="7">
        <v>0</v>
      </c>
      <c r="K59" s="9" t="s">
        <v>78</v>
      </c>
      <c r="L59" s="7">
        <v>0</v>
      </c>
      <c r="M59" s="18">
        <v>1</v>
      </c>
      <c r="N59" s="9">
        <v>1</v>
      </c>
      <c r="O59" s="7">
        <v>0</v>
      </c>
      <c r="P59" s="7">
        <v>0</v>
      </c>
      <c r="Q59" s="7">
        <v>1</v>
      </c>
      <c r="R59" s="7">
        <v>1</v>
      </c>
      <c r="S59" s="7">
        <v>0</v>
      </c>
      <c r="T59" s="9">
        <v>0</v>
      </c>
      <c r="U59" s="7">
        <v>0</v>
      </c>
      <c r="V59" s="9">
        <v>0</v>
      </c>
      <c r="W59" s="7">
        <v>0</v>
      </c>
      <c r="X59" s="7">
        <v>1</v>
      </c>
    </row>
    <row r="60" spans="1:26">
      <c r="A60" s="12">
        <v>41322</v>
      </c>
      <c r="B60" s="7">
        <v>1</v>
      </c>
      <c r="C60" s="9">
        <v>1</v>
      </c>
      <c r="D60" s="7">
        <v>1</v>
      </c>
      <c r="E60" s="7">
        <v>0</v>
      </c>
      <c r="F60" s="7">
        <v>1</v>
      </c>
      <c r="G60" s="7">
        <v>17</v>
      </c>
      <c r="H60" s="7"/>
      <c r="I60" s="7"/>
      <c r="J60" s="7">
        <v>0</v>
      </c>
      <c r="K60" s="9" t="s">
        <v>79</v>
      </c>
      <c r="L60" s="7">
        <v>0</v>
      </c>
      <c r="M60" s="18">
        <v>0</v>
      </c>
      <c r="N60" s="9">
        <v>1</v>
      </c>
      <c r="O60" s="7">
        <v>0</v>
      </c>
      <c r="P60" s="7">
        <v>0</v>
      </c>
      <c r="Q60" s="7">
        <v>1</v>
      </c>
      <c r="R60" s="7">
        <v>0</v>
      </c>
      <c r="S60" s="7">
        <v>0</v>
      </c>
      <c r="T60" s="9">
        <v>0</v>
      </c>
      <c r="U60" s="7">
        <v>0</v>
      </c>
      <c r="V60" s="9">
        <v>0</v>
      </c>
      <c r="W60" s="7">
        <v>0</v>
      </c>
      <c r="X60" s="7">
        <v>2</v>
      </c>
      <c r="Z60" s="9" t="s">
        <v>80</v>
      </c>
    </row>
    <row r="61" spans="1:26">
      <c r="A61" s="12">
        <v>41324</v>
      </c>
      <c r="B61" s="7">
        <v>1</v>
      </c>
      <c r="C61" s="9">
        <v>1</v>
      </c>
      <c r="D61" s="7">
        <v>1</v>
      </c>
      <c r="E61" s="7">
        <v>0</v>
      </c>
      <c r="F61" s="7">
        <v>1</v>
      </c>
      <c r="G61" s="7">
        <v>37</v>
      </c>
      <c r="H61" s="7"/>
      <c r="I61" s="7"/>
      <c r="J61" s="7">
        <v>0</v>
      </c>
      <c r="K61" s="9" t="s">
        <v>81</v>
      </c>
      <c r="L61" s="7">
        <v>0</v>
      </c>
      <c r="M61" s="18">
        <v>2</v>
      </c>
      <c r="N61" s="9">
        <v>1</v>
      </c>
      <c r="O61" s="7">
        <v>0</v>
      </c>
      <c r="P61" s="7">
        <v>0</v>
      </c>
      <c r="Q61" s="7">
        <v>1</v>
      </c>
      <c r="R61" s="7">
        <v>1</v>
      </c>
      <c r="S61" s="7">
        <v>0</v>
      </c>
      <c r="T61" s="9">
        <v>0</v>
      </c>
      <c r="U61" s="7">
        <v>0</v>
      </c>
      <c r="V61" s="9">
        <v>0</v>
      </c>
      <c r="W61" s="7">
        <v>0</v>
      </c>
      <c r="X61" s="7">
        <v>0</v>
      </c>
      <c r="Z61" s="9" t="s">
        <v>82</v>
      </c>
    </row>
    <row r="62" spans="1:26">
      <c r="A62" s="12">
        <v>41325</v>
      </c>
      <c r="B62" s="7">
        <v>0</v>
      </c>
      <c r="C62" s="9">
        <v>0</v>
      </c>
      <c r="D62" s="7">
        <v>0</v>
      </c>
      <c r="E62" s="7">
        <v>0</v>
      </c>
      <c r="F62" s="7">
        <v>0</v>
      </c>
      <c r="G62" s="7"/>
      <c r="H62" s="7"/>
      <c r="I62" s="7"/>
      <c r="J62" s="7">
        <v>0</v>
      </c>
      <c r="K62" s="9" t="s">
        <v>83</v>
      </c>
      <c r="L62" s="7">
        <v>0</v>
      </c>
      <c r="M62" s="18">
        <v>0</v>
      </c>
      <c r="N62" s="9">
        <v>1</v>
      </c>
      <c r="O62" s="7">
        <v>1</v>
      </c>
      <c r="P62" s="7">
        <v>0</v>
      </c>
      <c r="Q62" s="7">
        <v>0</v>
      </c>
      <c r="R62" s="7">
        <v>0</v>
      </c>
      <c r="S62" s="7">
        <v>0</v>
      </c>
      <c r="T62" s="9">
        <v>1</v>
      </c>
      <c r="U62" s="7">
        <v>0</v>
      </c>
      <c r="V62" s="9">
        <v>1</v>
      </c>
      <c r="W62" s="7">
        <v>0</v>
      </c>
      <c r="X62" s="7">
        <v>1</v>
      </c>
    </row>
    <row r="63" spans="1:26">
      <c r="A63" s="12">
        <v>41328</v>
      </c>
      <c r="B63" s="7">
        <v>1</v>
      </c>
      <c r="C63" s="9">
        <v>1</v>
      </c>
      <c r="D63" s="7">
        <v>1</v>
      </c>
      <c r="E63" s="7">
        <v>0</v>
      </c>
      <c r="F63" s="7">
        <v>1</v>
      </c>
      <c r="G63" s="7">
        <v>46</v>
      </c>
      <c r="H63" s="7"/>
      <c r="I63" s="7"/>
      <c r="J63" s="7">
        <v>0</v>
      </c>
      <c r="K63" s="9" t="s">
        <v>85</v>
      </c>
      <c r="L63" s="7">
        <v>1</v>
      </c>
      <c r="M63" s="15" t="s">
        <v>84</v>
      </c>
      <c r="N63" s="9">
        <v>1</v>
      </c>
      <c r="O63" s="7">
        <v>0</v>
      </c>
      <c r="P63" s="7">
        <v>0</v>
      </c>
      <c r="Q63" s="7">
        <v>1</v>
      </c>
      <c r="R63" s="7">
        <v>1</v>
      </c>
      <c r="S63" s="7">
        <v>0</v>
      </c>
      <c r="T63" s="9">
        <v>0</v>
      </c>
      <c r="U63" s="7">
        <v>0</v>
      </c>
      <c r="V63" s="9">
        <v>0</v>
      </c>
      <c r="W63" s="7">
        <v>0</v>
      </c>
      <c r="X63" s="7">
        <v>1</v>
      </c>
      <c r="Y63" s="9" t="s">
        <v>86</v>
      </c>
      <c r="Z63" s="9" t="s">
        <v>326</v>
      </c>
    </row>
    <row r="64" spans="1:26">
      <c r="A64" s="12">
        <v>41336</v>
      </c>
      <c r="B64" s="7">
        <v>1</v>
      </c>
      <c r="C64" s="9">
        <v>1</v>
      </c>
      <c r="D64" s="7">
        <v>1</v>
      </c>
      <c r="E64" s="7">
        <v>0</v>
      </c>
      <c r="F64" s="7">
        <v>1</v>
      </c>
      <c r="G64" s="7">
        <v>18</v>
      </c>
      <c r="H64" s="7"/>
      <c r="I64" s="7"/>
      <c r="J64" s="7">
        <v>0</v>
      </c>
      <c r="K64" s="9" t="s">
        <v>89</v>
      </c>
      <c r="L64" s="7">
        <v>1</v>
      </c>
      <c r="M64" s="18">
        <v>0</v>
      </c>
      <c r="N64" s="9">
        <v>1</v>
      </c>
      <c r="O64" s="7">
        <v>1</v>
      </c>
      <c r="P64" s="7">
        <v>0</v>
      </c>
      <c r="Q64" s="7">
        <v>0</v>
      </c>
      <c r="R64" s="7">
        <v>0</v>
      </c>
      <c r="S64" s="7">
        <v>0</v>
      </c>
      <c r="T64" s="9">
        <v>1</v>
      </c>
      <c r="U64" s="7">
        <v>0</v>
      </c>
      <c r="V64" s="9">
        <v>1</v>
      </c>
      <c r="W64" s="7">
        <v>1</v>
      </c>
      <c r="X64" s="7">
        <v>1</v>
      </c>
      <c r="Y64" s="9" t="s">
        <v>57</v>
      </c>
      <c r="Z64" s="9" t="s">
        <v>88</v>
      </c>
    </row>
    <row r="65" spans="1:26">
      <c r="A65" s="12">
        <v>41336</v>
      </c>
      <c r="B65" s="7">
        <v>0</v>
      </c>
      <c r="C65" s="9">
        <v>0</v>
      </c>
      <c r="D65" s="7">
        <v>0</v>
      </c>
      <c r="E65" s="9">
        <v>0</v>
      </c>
      <c r="F65" s="7">
        <v>0</v>
      </c>
      <c r="G65" s="7"/>
      <c r="H65" s="7"/>
      <c r="I65" s="7"/>
      <c r="J65" s="9">
        <v>0</v>
      </c>
      <c r="K65" s="9" t="s">
        <v>89</v>
      </c>
      <c r="L65" s="7">
        <v>1</v>
      </c>
      <c r="M65" s="18">
        <v>0</v>
      </c>
      <c r="N65" s="9">
        <v>1</v>
      </c>
      <c r="O65" s="7">
        <v>1</v>
      </c>
      <c r="P65" s="7">
        <v>0</v>
      </c>
      <c r="Q65" s="7">
        <v>0</v>
      </c>
      <c r="R65" s="7">
        <v>0</v>
      </c>
      <c r="S65" s="7">
        <v>0</v>
      </c>
      <c r="T65" s="9">
        <v>1</v>
      </c>
      <c r="U65" s="7">
        <v>0</v>
      </c>
      <c r="V65" s="9">
        <v>1</v>
      </c>
      <c r="W65" s="7">
        <v>1</v>
      </c>
      <c r="X65" s="7">
        <v>1</v>
      </c>
    </row>
    <row r="66" spans="1:26">
      <c r="A66" s="12">
        <v>41338</v>
      </c>
      <c r="B66" s="7">
        <v>1</v>
      </c>
      <c r="C66" s="9">
        <v>1</v>
      </c>
      <c r="D66" s="7">
        <v>1</v>
      </c>
      <c r="E66" s="7">
        <v>0</v>
      </c>
      <c r="F66" s="7">
        <v>1</v>
      </c>
      <c r="G66" s="7">
        <v>13</v>
      </c>
      <c r="H66" s="7">
        <v>1</v>
      </c>
      <c r="I66" s="7" t="s">
        <v>339</v>
      </c>
      <c r="J66" s="7">
        <v>0</v>
      </c>
      <c r="K66" s="9" t="s">
        <v>90</v>
      </c>
      <c r="L66" s="7">
        <v>1</v>
      </c>
      <c r="M66" s="18">
        <v>0</v>
      </c>
      <c r="N66" s="9">
        <v>1</v>
      </c>
      <c r="O66" s="7">
        <v>0</v>
      </c>
      <c r="P66" s="7">
        <v>0</v>
      </c>
      <c r="Q66" s="7">
        <v>1</v>
      </c>
      <c r="R66" s="7">
        <v>1</v>
      </c>
      <c r="S66" s="7">
        <v>0</v>
      </c>
      <c r="T66" s="9">
        <v>0</v>
      </c>
      <c r="U66" s="7">
        <v>0</v>
      </c>
      <c r="V66" s="9">
        <v>0</v>
      </c>
      <c r="W66" s="7">
        <v>0</v>
      </c>
      <c r="X66" s="7">
        <v>0</v>
      </c>
      <c r="Z66" s="9" t="s">
        <v>91</v>
      </c>
    </row>
    <row r="67" spans="1:26">
      <c r="A67" s="12">
        <v>41338</v>
      </c>
      <c r="B67" s="7">
        <v>1</v>
      </c>
      <c r="C67" s="9">
        <v>1</v>
      </c>
      <c r="D67" s="7">
        <v>1</v>
      </c>
      <c r="E67" s="7">
        <v>0</v>
      </c>
      <c r="F67" s="7">
        <v>1</v>
      </c>
      <c r="G67" s="7">
        <v>26</v>
      </c>
      <c r="H67" s="7"/>
      <c r="I67" s="7"/>
      <c r="J67" s="7">
        <v>0</v>
      </c>
      <c r="L67" s="7">
        <v>0</v>
      </c>
      <c r="M67" s="18">
        <v>0</v>
      </c>
      <c r="N67" s="9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9">
        <v>0</v>
      </c>
      <c r="U67" s="7">
        <v>0</v>
      </c>
      <c r="V67" s="9">
        <v>0</v>
      </c>
      <c r="W67" s="7">
        <v>0</v>
      </c>
      <c r="X67" s="7">
        <v>0</v>
      </c>
      <c r="Y67" s="7"/>
    </row>
    <row r="68" spans="1:26">
      <c r="A68" s="12">
        <v>41341</v>
      </c>
      <c r="B68" s="7">
        <v>1</v>
      </c>
      <c r="C68" s="9">
        <v>1</v>
      </c>
      <c r="D68" s="7">
        <v>1</v>
      </c>
      <c r="E68" s="7">
        <v>0</v>
      </c>
      <c r="F68" s="7">
        <v>1</v>
      </c>
      <c r="G68" s="7">
        <v>25</v>
      </c>
      <c r="H68" s="7"/>
      <c r="I68" s="7"/>
      <c r="J68" s="7">
        <v>0</v>
      </c>
      <c r="K68" s="9" t="s">
        <v>92</v>
      </c>
      <c r="L68" s="7">
        <v>0</v>
      </c>
      <c r="M68" s="18">
        <v>0</v>
      </c>
      <c r="N68" s="9">
        <v>1</v>
      </c>
      <c r="O68" s="7">
        <v>1</v>
      </c>
      <c r="P68" s="7">
        <v>0</v>
      </c>
      <c r="Q68" s="7">
        <v>1</v>
      </c>
      <c r="R68" s="7">
        <v>0</v>
      </c>
      <c r="S68" s="7">
        <v>0</v>
      </c>
      <c r="T68" s="9">
        <v>0</v>
      </c>
      <c r="U68" s="7">
        <v>0</v>
      </c>
      <c r="V68" s="9">
        <v>0</v>
      </c>
      <c r="W68" s="7">
        <v>0</v>
      </c>
      <c r="X68" s="7">
        <v>0</v>
      </c>
      <c r="Y68" s="7" t="s">
        <v>93</v>
      </c>
      <c r="Z68" s="9" t="s">
        <v>94</v>
      </c>
    </row>
    <row r="69" spans="1:26">
      <c r="A69" s="12">
        <v>41343</v>
      </c>
      <c r="B69" s="7">
        <v>1</v>
      </c>
      <c r="C69" s="9">
        <v>1</v>
      </c>
      <c r="D69" s="7">
        <v>1</v>
      </c>
      <c r="E69" s="7">
        <v>0</v>
      </c>
      <c r="F69" s="7">
        <v>1</v>
      </c>
      <c r="G69" s="7">
        <v>25</v>
      </c>
      <c r="H69" s="7"/>
      <c r="I69" s="7"/>
      <c r="J69" s="7">
        <v>0</v>
      </c>
      <c r="K69" s="9" t="s">
        <v>95</v>
      </c>
      <c r="L69" s="7">
        <v>0</v>
      </c>
      <c r="M69" s="18">
        <v>0</v>
      </c>
      <c r="N69" s="9">
        <v>1</v>
      </c>
      <c r="O69" s="7">
        <v>1</v>
      </c>
      <c r="P69" s="7">
        <v>0</v>
      </c>
      <c r="Q69" s="7">
        <v>0</v>
      </c>
      <c r="R69" s="7">
        <v>0</v>
      </c>
      <c r="S69" s="7">
        <v>1</v>
      </c>
      <c r="T69" s="9">
        <v>0</v>
      </c>
      <c r="U69" s="7">
        <v>0</v>
      </c>
      <c r="V69" s="9">
        <v>1</v>
      </c>
      <c r="W69" s="7">
        <v>0</v>
      </c>
      <c r="X69" s="7">
        <v>0</v>
      </c>
      <c r="Y69" s="7"/>
      <c r="Z69" s="9" t="s">
        <v>96</v>
      </c>
    </row>
    <row r="70" spans="1:26">
      <c r="A70" s="12">
        <v>41348</v>
      </c>
      <c r="B70" s="7">
        <v>0</v>
      </c>
      <c r="C70" s="9">
        <v>0</v>
      </c>
      <c r="D70" s="7">
        <v>0</v>
      </c>
      <c r="E70" s="7">
        <v>0</v>
      </c>
      <c r="F70" s="7">
        <v>0</v>
      </c>
      <c r="G70" s="7"/>
      <c r="H70" s="7"/>
      <c r="I70" s="7"/>
      <c r="J70" s="7">
        <v>0</v>
      </c>
      <c r="K70" s="9" t="s">
        <v>97</v>
      </c>
      <c r="L70" s="7">
        <v>1</v>
      </c>
      <c r="M70" s="18">
        <v>0</v>
      </c>
      <c r="N70" s="9">
        <v>1</v>
      </c>
      <c r="O70" s="7">
        <v>1</v>
      </c>
      <c r="P70" s="7">
        <v>0</v>
      </c>
      <c r="Q70" s="7">
        <v>0</v>
      </c>
      <c r="R70" s="7">
        <v>0</v>
      </c>
      <c r="S70" s="7">
        <v>1</v>
      </c>
      <c r="T70" s="9">
        <v>0</v>
      </c>
      <c r="U70" s="7">
        <v>0</v>
      </c>
      <c r="V70" s="9">
        <v>1</v>
      </c>
      <c r="W70" s="7">
        <v>0</v>
      </c>
      <c r="X70" s="7">
        <v>0</v>
      </c>
      <c r="Y70" s="7"/>
      <c r="Z70" s="9" t="s">
        <v>96</v>
      </c>
    </row>
    <row r="71" spans="1:26">
      <c r="A71" s="12">
        <v>41348</v>
      </c>
      <c r="B71" s="7">
        <v>0</v>
      </c>
      <c r="C71" s="9">
        <v>0</v>
      </c>
      <c r="D71" s="9">
        <v>0</v>
      </c>
      <c r="E71" s="7">
        <v>0</v>
      </c>
      <c r="F71" s="7">
        <v>0</v>
      </c>
      <c r="G71" s="7"/>
      <c r="H71" s="7"/>
      <c r="I71" s="7"/>
      <c r="J71" s="7">
        <v>0</v>
      </c>
      <c r="K71" s="9" t="s">
        <v>97</v>
      </c>
      <c r="L71" s="7">
        <v>1</v>
      </c>
      <c r="M71" s="18">
        <v>0</v>
      </c>
      <c r="N71" s="9">
        <v>1</v>
      </c>
      <c r="O71" s="7">
        <v>1</v>
      </c>
      <c r="P71" s="7">
        <v>0</v>
      </c>
      <c r="Q71" s="7">
        <v>0</v>
      </c>
      <c r="R71" s="7">
        <v>0</v>
      </c>
      <c r="S71" s="7">
        <v>1</v>
      </c>
      <c r="T71" s="9">
        <v>0</v>
      </c>
      <c r="U71" s="7">
        <v>0</v>
      </c>
      <c r="V71" s="9">
        <v>1</v>
      </c>
      <c r="W71" s="7">
        <v>0</v>
      </c>
      <c r="X71" s="7">
        <v>0</v>
      </c>
      <c r="Y71" s="7"/>
      <c r="Z71" s="9" t="s">
        <v>96</v>
      </c>
    </row>
    <row r="72" spans="1:26">
      <c r="A72" s="12">
        <v>41348</v>
      </c>
      <c r="B72" s="7">
        <v>0</v>
      </c>
      <c r="C72" s="9">
        <v>0</v>
      </c>
      <c r="D72" s="9">
        <v>0</v>
      </c>
      <c r="E72" s="7">
        <v>0</v>
      </c>
      <c r="F72" s="7">
        <v>0</v>
      </c>
      <c r="G72" s="7"/>
      <c r="H72" s="7"/>
      <c r="I72" s="7"/>
      <c r="J72" s="7">
        <v>0</v>
      </c>
      <c r="K72" s="9" t="s">
        <v>97</v>
      </c>
      <c r="L72" s="7">
        <v>1</v>
      </c>
      <c r="M72" s="18">
        <v>0</v>
      </c>
      <c r="N72" s="9">
        <v>1</v>
      </c>
      <c r="O72" s="7">
        <v>1</v>
      </c>
      <c r="P72" s="7">
        <v>0</v>
      </c>
      <c r="Q72" s="7">
        <v>0</v>
      </c>
      <c r="R72" s="7">
        <v>0</v>
      </c>
      <c r="S72" s="7">
        <v>1</v>
      </c>
      <c r="T72" s="9">
        <v>0</v>
      </c>
      <c r="U72" s="7">
        <v>0</v>
      </c>
      <c r="V72" s="9">
        <v>1</v>
      </c>
      <c r="W72" s="7">
        <v>0</v>
      </c>
      <c r="X72" s="7">
        <v>0</v>
      </c>
      <c r="Y72" s="7"/>
      <c r="Z72" s="9" t="s">
        <v>96</v>
      </c>
    </row>
    <row r="73" spans="1:26">
      <c r="A73" s="12">
        <v>41348</v>
      </c>
      <c r="B73" s="7">
        <v>0</v>
      </c>
      <c r="C73" s="9">
        <v>0</v>
      </c>
      <c r="D73" s="9">
        <v>0</v>
      </c>
      <c r="E73" s="7">
        <v>0</v>
      </c>
      <c r="F73" s="7">
        <v>0</v>
      </c>
      <c r="G73" s="7"/>
      <c r="H73" s="7"/>
      <c r="I73" s="7"/>
      <c r="J73" s="7">
        <v>0</v>
      </c>
      <c r="K73" s="9" t="s">
        <v>97</v>
      </c>
      <c r="L73" s="7">
        <v>1</v>
      </c>
      <c r="M73" s="18">
        <v>0</v>
      </c>
      <c r="N73" s="9">
        <v>1</v>
      </c>
      <c r="O73" s="7">
        <v>1</v>
      </c>
      <c r="P73" s="7">
        <v>0</v>
      </c>
      <c r="Q73" s="7">
        <v>0</v>
      </c>
      <c r="R73" s="7">
        <v>0</v>
      </c>
      <c r="S73" s="7">
        <v>1</v>
      </c>
      <c r="T73" s="9">
        <v>0</v>
      </c>
      <c r="U73" s="7">
        <v>0</v>
      </c>
      <c r="V73" s="9">
        <v>1</v>
      </c>
      <c r="W73" s="7">
        <v>0</v>
      </c>
      <c r="X73" s="7">
        <v>0</v>
      </c>
      <c r="Y73" s="7"/>
      <c r="Z73" s="9" t="s">
        <v>96</v>
      </c>
    </row>
    <row r="74" spans="1:26">
      <c r="A74" s="12">
        <v>41349</v>
      </c>
      <c r="B74" s="7">
        <v>0</v>
      </c>
      <c r="C74" s="9">
        <v>0</v>
      </c>
      <c r="D74" s="9">
        <v>0</v>
      </c>
      <c r="E74" s="7">
        <v>0</v>
      </c>
      <c r="F74" s="7">
        <v>0</v>
      </c>
      <c r="G74" s="7"/>
      <c r="H74" s="7"/>
      <c r="I74" s="7"/>
      <c r="J74" s="7">
        <v>0</v>
      </c>
      <c r="K74" s="9" t="s">
        <v>98</v>
      </c>
      <c r="L74" s="7">
        <v>0</v>
      </c>
      <c r="M74" s="18">
        <v>0</v>
      </c>
      <c r="N74" s="9">
        <v>1</v>
      </c>
      <c r="O74" s="7">
        <v>1</v>
      </c>
      <c r="P74" s="7">
        <v>0</v>
      </c>
      <c r="Q74" s="7">
        <v>2</v>
      </c>
      <c r="R74" s="7">
        <v>0</v>
      </c>
      <c r="S74" s="7">
        <v>0</v>
      </c>
      <c r="T74" s="9">
        <v>0</v>
      </c>
      <c r="U74" s="7">
        <v>0</v>
      </c>
      <c r="V74" s="9">
        <v>1</v>
      </c>
      <c r="W74" s="7">
        <v>0</v>
      </c>
      <c r="X74" s="7">
        <v>1</v>
      </c>
      <c r="Y74" s="7"/>
    </row>
    <row r="75" spans="1:26">
      <c r="A75" s="12">
        <v>41351</v>
      </c>
      <c r="B75" s="7">
        <v>1</v>
      </c>
      <c r="C75" s="9">
        <v>1</v>
      </c>
      <c r="D75" s="9">
        <v>1</v>
      </c>
      <c r="E75" s="7">
        <v>0</v>
      </c>
      <c r="F75" s="7">
        <v>1</v>
      </c>
      <c r="G75" s="7">
        <v>33</v>
      </c>
      <c r="H75" s="7"/>
      <c r="I75" s="7"/>
      <c r="J75" s="7">
        <v>0</v>
      </c>
      <c r="K75" s="9" t="s">
        <v>99</v>
      </c>
      <c r="L75" s="7">
        <v>0</v>
      </c>
      <c r="M75" s="18">
        <v>0</v>
      </c>
      <c r="N75" s="9">
        <v>2</v>
      </c>
      <c r="O75" s="7">
        <v>0</v>
      </c>
      <c r="P75" s="7">
        <v>0</v>
      </c>
      <c r="Q75" s="7">
        <v>1</v>
      </c>
      <c r="R75" s="7">
        <v>1</v>
      </c>
      <c r="S75" s="7">
        <v>0</v>
      </c>
      <c r="T75" s="9">
        <v>0</v>
      </c>
      <c r="U75" s="7">
        <v>0</v>
      </c>
      <c r="V75" s="9">
        <v>0</v>
      </c>
      <c r="W75" s="7">
        <v>0</v>
      </c>
      <c r="X75" s="7">
        <v>1</v>
      </c>
      <c r="Z75" s="9" t="s">
        <v>106</v>
      </c>
    </row>
    <row r="76" spans="1:26">
      <c r="A76" s="12">
        <v>41352</v>
      </c>
      <c r="B76" s="7">
        <v>1</v>
      </c>
      <c r="C76" s="9">
        <v>1</v>
      </c>
      <c r="D76" s="9">
        <v>1</v>
      </c>
      <c r="E76" s="7">
        <v>0</v>
      </c>
      <c r="F76" s="7">
        <v>1</v>
      </c>
      <c r="G76" s="7">
        <v>25</v>
      </c>
      <c r="H76" s="7"/>
      <c r="I76" s="7"/>
      <c r="J76" s="7">
        <v>0</v>
      </c>
      <c r="K76" s="9" t="s">
        <v>101</v>
      </c>
      <c r="L76" s="7">
        <v>0</v>
      </c>
      <c r="M76" s="18">
        <v>0</v>
      </c>
      <c r="N76" s="9">
        <v>1</v>
      </c>
      <c r="O76" s="7">
        <v>1</v>
      </c>
      <c r="P76" s="7">
        <v>0</v>
      </c>
      <c r="Q76" s="7">
        <v>0</v>
      </c>
      <c r="R76" s="7">
        <v>0</v>
      </c>
      <c r="S76" s="7">
        <v>0</v>
      </c>
      <c r="T76" s="9">
        <v>0</v>
      </c>
      <c r="U76" s="7">
        <v>0</v>
      </c>
      <c r="V76" s="9">
        <v>1</v>
      </c>
      <c r="W76" s="7">
        <v>1</v>
      </c>
      <c r="X76" s="7">
        <v>0</v>
      </c>
      <c r="Y76" s="7"/>
    </row>
    <row r="77" spans="1:26">
      <c r="A77" s="12">
        <v>41356</v>
      </c>
      <c r="B77" s="7">
        <v>1</v>
      </c>
      <c r="C77" s="9">
        <v>1</v>
      </c>
      <c r="D77" s="9">
        <v>1</v>
      </c>
      <c r="E77" s="7">
        <v>0</v>
      </c>
      <c r="F77" s="7">
        <v>1</v>
      </c>
      <c r="G77" s="7">
        <v>22</v>
      </c>
      <c r="H77" s="7">
        <v>1</v>
      </c>
      <c r="I77" s="7" t="s">
        <v>340</v>
      </c>
      <c r="J77" s="7">
        <v>0</v>
      </c>
      <c r="K77" s="9" t="s">
        <v>100</v>
      </c>
      <c r="L77" s="7">
        <v>1</v>
      </c>
      <c r="M77" s="18">
        <v>0</v>
      </c>
      <c r="N77" s="9">
        <v>1</v>
      </c>
      <c r="O77" s="7">
        <v>1</v>
      </c>
      <c r="P77" s="7">
        <v>0</v>
      </c>
      <c r="Q77" s="7">
        <v>2</v>
      </c>
      <c r="R77" s="7">
        <v>0</v>
      </c>
      <c r="S77" s="7">
        <v>0</v>
      </c>
      <c r="T77" s="9">
        <v>0</v>
      </c>
      <c r="U77" s="7">
        <v>0</v>
      </c>
      <c r="V77" s="9">
        <v>0</v>
      </c>
      <c r="W77" s="7">
        <v>0</v>
      </c>
      <c r="X77" s="7">
        <v>1</v>
      </c>
      <c r="Y77" s="9" t="s">
        <v>51</v>
      </c>
    </row>
    <row r="78" spans="1:26">
      <c r="A78" s="12">
        <v>41356</v>
      </c>
      <c r="B78" s="7">
        <v>1</v>
      </c>
      <c r="C78" s="9">
        <v>1</v>
      </c>
      <c r="D78" s="9">
        <v>1</v>
      </c>
      <c r="E78" s="7">
        <v>0</v>
      </c>
      <c r="F78" s="7">
        <v>1</v>
      </c>
      <c r="G78" s="7">
        <v>35</v>
      </c>
      <c r="H78" s="7">
        <v>1</v>
      </c>
      <c r="I78" s="7" t="s">
        <v>341</v>
      </c>
      <c r="J78" s="7">
        <v>0</v>
      </c>
      <c r="K78" s="16" t="s">
        <v>100</v>
      </c>
      <c r="L78" s="7">
        <v>1</v>
      </c>
      <c r="M78" s="18">
        <v>0</v>
      </c>
      <c r="N78" s="7">
        <v>1</v>
      </c>
      <c r="O78" s="7">
        <v>1</v>
      </c>
      <c r="P78" s="7">
        <v>0</v>
      </c>
      <c r="Q78" s="7">
        <v>2</v>
      </c>
      <c r="R78" s="7">
        <v>0</v>
      </c>
      <c r="S78" s="7">
        <v>0</v>
      </c>
      <c r="T78" s="7">
        <v>0</v>
      </c>
      <c r="U78" s="7">
        <v>0</v>
      </c>
      <c r="V78" s="9">
        <v>0</v>
      </c>
      <c r="W78" s="7">
        <v>0</v>
      </c>
      <c r="X78" s="7">
        <v>1</v>
      </c>
    </row>
    <row r="79" spans="1:26">
      <c r="A79" s="12">
        <v>41358</v>
      </c>
      <c r="B79" s="7">
        <v>1</v>
      </c>
      <c r="C79" s="9">
        <v>1</v>
      </c>
      <c r="D79" s="9">
        <v>1</v>
      </c>
      <c r="E79" s="7">
        <v>0</v>
      </c>
      <c r="F79" s="7">
        <v>0</v>
      </c>
      <c r="J79" s="7">
        <v>0</v>
      </c>
      <c r="K79" s="9" t="s">
        <v>102</v>
      </c>
      <c r="L79" s="7">
        <v>1</v>
      </c>
      <c r="M79" s="18">
        <v>0</v>
      </c>
      <c r="N79" s="9">
        <v>1</v>
      </c>
      <c r="O79" s="7">
        <v>0</v>
      </c>
      <c r="P79" s="7">
        <v>0</v>
      </c>
      <c r="Q79" s="7">
        <v>1</v>
      </c>
      <c r="R79" s="7">
        <v>1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Z79" s="9" t="s">
        <v>109</v>
      </c>
    </row>
    <row r="80" spans="1:26">
      <c r="A80" s="12">
        <v>41358</v>
      </c>
      <c r="B80" s="7">
        <v>1</v>
      </c>
      <c r="C80" s="9">
        <v>1</v>
      </c>
      <c r="D80" s="9">
        <v>1</v>
      </c>
      <c r="E80" s="7">
        <v>0</v>
      </c>
      <c r="F80" s="7">
        <v>0</v>
      </c>
      <c r="J80" s="7">
        <v>0</v>
      </c>
      <c r="K80" s="9" t="s">
        <v>102</v>
      </c>
      <c r="L80" s="7">
        <v>1</v>
      </c>
      <c r="M80" s="18">
        <v>0</v>
      </c>
      <c r="N80" s="9">
        <v>1</v>
      </c>
      <c r="O80" s="7">
        <v>0</v>
      </c>
      <c r="P80" s="7">
        <v>0</v>
      </c>
      <c r="Q80" s="7">
        <v>1</v>
      </c>
      <c r="R80" s="7">
        <v>1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Z80" s="9" t="s">
        <v>110</v>
      </c>
    </row>
    <row r="81" spans="1:26">
      <c r="A81" s="12">
        <v>41361</v>
      </c>
      <c r="B81" s="7">
        <v>1</v>
      </c>
      <c r="C81" s="9">
        <v>1</v>
      </c>
      <c r="D81" s="9">
        <v>1</v>
      </c>
      <c r="E81" s="7">
        <v>0</v>
      </c>
      <c r="F81" s="7">
        <v>1</v>
      </c>
      <c r="G81" s="7">
        <v>19</v>
      </c>
      <c r="H81" s="7">
        <v>1</v>
      </c>
      <c r="I81" s="7" t="s">
        <v>337</v>
      </c>
      <c r="J81" s="7">
        <v>0</v>
      </c>
      <c r="K81" s="9" t="s">
        <v>103</v>
      </c>
      <c r="L81" s="7">
        <v>0</v>
      </c>
      <c r="M81" s="18">
        <v>0</v>
      </c>
      <c r="N81" s="9">
        <v>0</v>
      </c>
      <c r="O81" s="7">
        <v>0</v>
      </c>
      <c r="P81" s="7">
        <v>0</v>
      </c>
      <c r="Q81" s="7">
        <v>1</v>
      </c>
      <c r="R81" s="7">
        <v>1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Z81" s="9" t="s">
        <v>107</v>
      </c>
    </row>
    <row r="82" spans="1:26" s="10" customFormat="1">
      <c r="A82" s="12">
        <v>41362</v>
      </c>
      <c r="B82" s="7">
        <v>1</v>
      </c>
      <c r="C82" s="9">
        <v>1</v>
      </c>
      <c r="D82" s="9">
        <v>1</v>
      </c>
      <c r="E82" s="7">
        <v>0</v>
      </c>
      <c r="F82" s="7">
        <v>1</v>
      </c>
      <c r="G82" s="7">
        <v>37</v>
      </c>
      <c r="H82" s="7">
        <v>1</v>
      </c>
      <c r="I82" s="7" t="s">
        <v>342</v>
      </c>
      <c r="J82" s="7">
        <v>1</v>
      </c>
      <c r="K82" s="9" t="s">
        <v>104</v>
      </c>
      <c r="L82" s="7">
        <v>0</v>
      </c>
      <c r="M82" s="18">
        <v>0</v>
      </c>
      <c r="N82" s="9">
        <v>1</v>
      </c>
      <c r="O82" s="7">
        <v>0</v>
      </c>
      <c r="P82" s="7">
        <v>0</v>
      </c>
      <c r="Q82" s="7">
        <v>4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9"/>
      <c r="Z82" s="9" t="s">
        <v>108</v>
      </c>
    </row>
    <row r="83" spans="1:26">
      <c r="A83" s="12">
        <v>41364</v>
      </c>
      <c r="B83" s="7">
        <v>1</v>
      </c>
      <c r="C83" s="9">
        <v>1</v>
      </c>
      <c r="D83" s="9">
        <v>1</v>
      </c>
      <c r="E83" s="7">
        <v>0</v>
      </c>
      <c r="F83" s="7">
        <v>0</v>
      </c>
      <c r="J83" s="7">
        <v>0</v>
      </c>
      <c r="K83" s="9" t="s">
        <v>105</v>
      </c>
      <c r="L83" s="7">
        <v>1</v>
      </c>
      <c r="M83" s="18">
        <v>0</v>
      </c>
      <c r="N83" s="9">
        <v>1</v>
      </c>
      <c r="O83" s="7">
        <v>1</v>
      </c>
      <c r="P83" s="7">
        <v>0</v>
      </c>
      <c r="Q83" s="7">
        <v>1</v>
      </c>
      <c r="R83" s="7">
        <v>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Z83" s="9" t="s">
        <v>113</v>
      </c>
    </row>
    <row r="84" spans="1:26">
      <c r="A84" s="12">
        <v>41364</v>
      </c>
      <c r="B84" s="7">
        <v>1</v>
      </c>
      <c r="C84" s="9">
        <v>1</v>
      </c>
      <c r="D84" s="9">
        <v>1</v>
      </c>
      <c r="E84" s="7">
        <v>0</v>
      </c>
      <c r="F84" s="7">
        <v>0</v>
      </c>
      <c r="J84" s="7">
        <v>0</v>
      </c>
      <c r="K84" s="9" t="s">
        <v>105</v>
      </c>
      <c r="L84" s="7">
        <v>1</v>
      </c>
      <c r="M84" s="18">
        <v>0</v>
      </c>
      <c r="N84" s="9">
        <v>1</v>
      </c>
      <c r="O84" s="7">
        <v>1</v>
      </c>
      <c r="P84" s="7">
        <v>0</v>
      </c>
      <c r="Q84" s="7">
        <v>1</v>
      </c>
      <c r="R84" s="7">
        <v>1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Z84" s="9" t="s">
        <v>111</v>
      </c>
    </row>
    <row r="85" spans="1:26">
      <c r="A85" s="12">
        <v>41364</v>
      </c>
      <c r="B85" s="7">
        <v>0</v>
      </c>
      <c r="C85" s="9">
        <v>0</v>
      </c>
      <c r="D85" s="9">
        <v>0</v>
      </c>
      <c r="E85" s="7">
        <v>0</v>
      </c>
      <c r="F85" s="7">
        <v>0</v>
      </c>
      <c r="G85" s="7"/>
      <c r="H85" s="7"/>
      <c r="I85" s="7"/>
      <c r="J85" s="7">
        <v>0</v>
      </c>
      <c r="K85" s="9" t="s">
        <v>105</v>
      </c>
      <c r="L85" s="7">
        <v>1</v>
      </c>
      <c r="M85" s="18">
        <v>0</v>
      </c>
      <c r="N85" s="9">
        <v>1</v>
      </c>
      <c r="O85" s="7">
        <v>2</v>
      </c>
      <c r="P85" s="7">
        <v>0</v>
      </c>
      <c r="Q85" s="7">
        <v>1</v>
      </c>
      <c r="R85" s="7">
        <v>1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Z85" s="9" t="s">
        <v>112</v>
      </c>
    </row>
    <row r="86" spans="1:26">
      <c r="A86" s="12">
        <v>41365</v>
      </c>
      <c r="B86" s="7">
        <v>0</v>
      </c>
      <c r="C86" s="9">
        <v>1</v>
      </c>
      <c r="D86" s="9">
        <v>1</v>
      </c>
      <c r="E86" s="7">
        <v>0</v>
      </c>
      <c r="F86" s="7">
        <v>0</v>
      </c>
      <c r="J86" s="7">
        <v>0</v>
      </c>
      <c r="K86" s="9" t="s">
        <v>114</v>
      </c>
      <c r="L86" s="7">
        <v>0</v>
      </c>
      <c r="M86" s="18">
        <v>0</v>
      </c>
      <c r="N86" s="9">
        <v>1</v>
      </c>
      <c r="O86" s="7">
        <v>1</v>
      </c>
      <c r="P86" s="7">
        <v>0</v>
      </c>
      <c r="Q86" s="7">
        <v>3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/>
      <c r="Z86" s="9" t="s">
        <v>115</v>
      </c>
    </row>
    <row r="87" spans="1:26">
      <c r="A87" s="12">
        <v>41366</v>
      </c>
      <c r="B87" s="7">
        <v>1</v>
      </c>
      <c r="C87" s="9">
        <v>1</v>
      </c>
      <c r="D87" s="9">
        <v>1</v>
      </c>
      <c r="E87" s="7">
        <v>0</v>
      </c>
      <c r="F87" s="7">
        <v>0</v>
      </c>
      <c r="J87" s="9">
        <v>0</v>
      </c>
      <c r="K87" s="9" t="s">
        <v>116</v>
      </c>
      <c r="L87" s="7">
        <v>0</v>
      </c>
      <c r="M87" s="18">
        <v>0</v>
      </c>
      <c r="N87" s="9">
        <v>1</v>
      </c>
      <c r="O87" s="7">
        <v>2</v>
      </c>
      <c r="P87" s="7">
        <v>1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Z87" s="9" t="s">
        <v>120</v>
      </c>
    </row>
    <row r="88" spans="1:26">
      <c r="A88" s="12">
        <v>41376</v>
      </c>
      <c r="B88" s="9">
        <v>1</v>
      </c>
      <c r="C88" s="9">
        <v>1</v>
      </c>
      <c r="D88" s="9">
        <v>1</v>
      </c>
      <c r="E88" s="7">
        <v>0</v>
      </c>
      <c r="F88" s="7">
        <v>1</v>
      </c>
      <c r="G88" s="7">
        <v>41</v>
      </c>
      <c r="H88" s="7"/>
      <c r="I88" s="7"/>
      <c r="J88" s="7">
        <v>0</v>
      </c>
      <c r="K88" s="9" t="s">
        <v>117</v>
      </c>
      <c r="L88" s="7">
        <v>1</v>
      </c>
      <c r="M88" s="18">
        <v>0</v>
      </c>
      <c r="N88" s="9">
        <v>1</v>
      </c>
      <c r="O88" s="7">
        <v>1</v>
      </c>
      <c r="P88" s="7">
        <v>0</v>
      </c>
      <c r="Q88" s="7">
        <v>0</v>
      </c>
      <c r="R88" s="7">
        <v>0</v>
      </c>
      <c r="S88" s="7">
        <v>1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9" t="s">
        <v>121</v>
      </c>
      <c r="Z88" s="9" t="s">
        <v>122</v>
      </c>
    </row>
    <row r="89" spans="1:26">
      <c r="A89" s="12">
        <v>41378</v>
      </c>
      <c r="B89" s="9">
        <v>1</v>
      </c>
      <c r="C89" s="9">
        <v>1</v>
      </c>
      <c r="D89" s="9">
        <v>1</v>
      </c>
      <c r="E89" s="7">
        <v>0</v>
      </c>
      <c r="F89" s="7">
        <v>1</v>
      </c>
      <c r="G89" s="7">
        <v>24</v>
      </c>
      <c r="H89" s="7">
        <v>1</v>
      </c>
      <c r="I89" s="7" t="s">
        <v>343</v>
      </c>
      <c r="J89" s="7">
        <v>0</v>
      </c>
      <c r="K89" s="9" t="s">
        <v>118</v>
      </c>
      <c r="L89" s="7">
        <v>0</v>
      </c>
      <c r="M89" s="18">
        <v>0</v>
      </c>
      <c r="N89" s="9">
        <v>0</v>
      </c>
      <c r="O89" s="7">
        <v>0</v>
      </c>
      <c r="P89" s="7">
        <v>0</v>
      </c>
      <c r="Q89" s="7">
        <v>1</v>
      </c>
      <c r="R89" s="7">
        <v>1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9" t="s">
        <v>123</v>
      </c>
    </row>
    <row r="90" spans="1:26">
      <c r="A90" s="12">
        <v>41378</v>
      </c>
      <c r="B90" s="9">
        <v>1</v>
      </c>
      <c r="C90" s="9">
        <v>1</v>
      </c>
      <c r="D90" s="9">
        <v>1</v>
      </c>
      <c r="E90" s="7">
        <v>0</v>
      </c>
      <c r="F90" s="9">
        <v>0</v>
      </c>
      <c r="H90" s="9">
        <v>1</v>
      </c>
      <c r="I90" s="9" t="s">
        <v>337</v>
      </c>
      <c r="J90" s="9">
        <v>0</v>
      </c>
      <c r="K90" s="9" t="s">
        <v>119</v>
      </c>
      <c r="L90" s="7">
        <v>1</v>
      </c>
      <c r="M90" s="18">
        <v>0</v>
      </c>
      <c r="N90" s="9">
        <v>1</v>
      </c>
      <c r="O90" s="7">
        <v>0</v>
      </c>
      <c r="P90" s="7">
        <v>0</v>
      </c>
      <c r="Q90" s="7">
        <v>1</v>
      </c>
      <c r="R90" s="7">
        <v>1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</row>
    <row r="91" spans="1:26">
      <c r="A91" s="12">
        <v>41378</v>
      </c>
      <c r="B91" s="9">
        <v>1</v>
      </c>
      <c r="C91" s="9">
        <v>1</v>
      </c>
      <c r="D91" s="9">
        <v>1</v>
      </c>
      <c r="E91" s="7">
        <v>0</v>
      </c>
      <c r="F91" s="9">
        <v>0</v>
      </c>
      <c r="J91" s="9">
        <v>0</v>
      </c>
      <c r="K91" s="9" t="s">
        <v>119</v>
      </c>
      <c r="L91" s="7">
        <v>1</v>
      </c>
      <c r="M91" s="18">
        <v>0</v>
      </c>
      <c r="N91" s="9">
        <v>1</v>
      </c>
      <c r="O91" s="7">
        <v>0</v>
      </c>
      <c r="P91" s="7">
        <v>0</v>
      </c>
      <c r="Q91" s="7">
        <v>1</v>
      </c>
      <c r="R91" s="7">
        <v>1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/>
    </row>
    <row r="92" spans="1:26">
      <c r="A92" s="12">
        <v>41382</v>
      </c>
      <c r="B92" s="9">
        <v>1</v>
      </c>
      <c r="C92" s="9">
        <v>1</v>
      </c>
      <c r="D92" s="9">
        <v>1</v>
      </c>
      <c r="E92" s="7">
        <v>0</v>
      </c>
      <c r="F92" s="7">
        <v>1</v>
      </c>
      <c r="G92" s="7">
        <v>20</v>
      </c>
      <c r="H92" s="7">
        <v>1</v>
      </c>
      <c r="I92" s="7" t="s">
        <v>344</v>
      </c>
      <c r="J92" s="7">
        <v>0</v>
      </c>
      <c r="K92" s="9" t="s">
        <v>124</v>
      </c>
      <c r="L92" s="7">
        <v>0</v>
      </c>
      <c r="M92" s="18">
        <v>0</v>
      </c>
      <c r="N92" s="9">
        <v>0</v>
      </c>
      <c r="O92" s="7">
        <v>0</v>
      </c>
      <c r="P92" s="7">
        <v>0</v>
      </c>
      <c r="Q92" s="7">
        <v>1</v>
      </c>
      <c r="R92" s="7">
        <v>1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/>
    </row>
    <row r="93" spans="1:26">
      <c r="A93" s="12">
        <v>41384</v>
      </c>
      <c r="B93" s="9">
        <v>1</v>
      </c>
      <c r="C93" s="9">
        <v>1</v>
      </c>
      <c r="D93" s="9">
        <v>1</v>
      </c>
      <c r="E93" s="7">
        <v>0</v>
      </c>
      <c r="F93" s="7">
        <v>1</v>
      </c>
      <c r="G93" s="7">
        <v>17</v>
      </c>
      <c r="H93" s="7"/>
      <c r="I93" s="7"/>
      <c r="J93" s="7">
        <v>0</v>
      </c>
      <c r="K93" s="9" t="s">
        <v>125</v>
      </c>
      <c r="L93" s="7">
        <v>1</v>
      </c>
      <c r="M93" s="26">
        <v>4</v>
      </c>
      <c r="N93" s="9">
        <v>1</v>
      </c>
      <c r="O93" s="7">
        <v>0</v>
      </c>
      <c r="P93" s="7">
        <v>0</v>
      </c>
      <c r="Q93" s="7">
        <v>1</v>
      </c>
      <c r="R93" s="7">
        <v>1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 t="s">
        <v>126</v>
      </c>
    </row>
    <row r="94" spans="1:26">
      <c r="A94" s="12">
        <v>41384</v>
      </c>
      <c r="B94" s="9">
        <v>1</v>
      </c>
      <c r="C94" s="9">
        <v>1</v>
      </c>
      <c r="D94" s="9">
        <v>1</v>
      </c>
      <c r="E94" s="7">
        <v>0</v>
      </c>
      <c r="F94" s="7">
        <v>1</v>
      </c>
      <c r="G94" s="7">
        <v>25</v>
      </c>
      <c r="H94" s="7"/>
      <c r="I94" s="7"/>
      <c r="J94" s="7">
        <v>0</v>
      </c>
      <c r="K94" s="9" t="s">
        <v>125</v>
      </c>
      <c r="L94" s="7">
        <v>1</v>
      </c>
      <c r="M94" s="26"/>
      <c r="N94" s="9">
        <v>1</v>
      </c>
      <c r="O94" s="7">
        <v>0</v>
      </c>
      <c r="P94" s="7">
        <v>0</v>
      </c>
      <c r="Q94" s="7">
        <v>1</v>
      </c>
      <c r="R94" s="7">
        <v>1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 t="s">
        <v>127</v>
      </c>
    </row>
    <row r="95" spans="1:26">
      <c r="A95" s="12">
        <v>41386</v>
      </c>
      <c r="B95" s="9">
        <v>0</v>
      </c>
      <c r="C95" s="9">
        <v>0</v>
      </c>
      <c r="D95" s="9">
        <v>0</v>
      </c>
      <c r="E95" s="7">
        <v>0</v>
      </c>
      <c r="F95" s="9">
        <v>0</v>
      </c>
      <c r="J95" s="9">
        <v>0</v>
      </c>
      <c r="K95" s="9" t="s">
        <v>128</v>
      </c>
      <c r="L95" s="7">
        <v>1</v>
      </c>
      <c r="M95" s="18">
        <v>0</v>
      </c>
      <c r="N95" s="9">
        <v>1</v>
      </c>
      <c r="O95" s="7">
        <v>3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/>
      <c r="Z95" s="9" t="s">
        <v>158</v>
      </c>
    </row>
    <row r="96" spans="1:26">
      <c r="A96" s="12">
        <v>41386</v>
      </c>
      <c r="B96" s="9">
        <v>0</v>
      </c>
      <c r="C96" s="9">
        <v>0</v>
      </c>
      <c r="D96" s="9">
        <v>0</v>
      </c>
      <c r="E96" s="7">
        <v>0</v>
      </c>
      <c r="F96" s="9">
        <v>0</v>
      </c>
      <c r="J96" s="9">
        <v>0</v>
      </c>
      <c r="K96" s="9" t="s">
        <v>128</v>
      </c>
      <c r="L96" s="7">
        <v>1</v>
      </c>
      <c r="M96" s="18">
        <v>0</v>
      </c>
      <c r="N96" s="9">
        <v>1</v>
      </c>
      <c r="O96" s="7">
        <v>3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/>
      <c r="Z96" s="9" t="s">
        <v>158</v>
      </c>
    </row>
    <row r="97" spans="1:26">
      <c r="A97" s="12">
        <v>41386</v>
      </c>
      <c r="B97" s="9">
        <v>0</v>
      </c>
      <c r="C97" s="9">
        <v>0</v>
      </c>
      <c r="D97" s="9">
        <v>0</v>
      </c>
      <c r="E97" s="7">
        <v>0</v>
      </c>
      <c r="F97" s="9">
        <v>0</v>
      </c>
      <c r="J97" s="9">
        <v>0</v>
      </c>
      <c r="K97" s="9" t="s">
        <v>128</v>
      </c>
      <c r="L97" s="7">
        <v>1</v>
      </c>
      <c r="M97" s="18">
        <v>0</v>
      </c>
      <c r="N97" s="9">
        <v>1</v>
      </c>
      <c r="O97" s="7">
        <v>3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/>
      <c r="Z97" s="9" t="s">
        <v>158</v>
      </c>
    </row>
    <row r="98" spans="1:26">
      <c r="A98" s="12">
        <v>41386</v>
      </c>
      <c r="B98" s="9">
        <v>0</v>
      </c>
      <c r="C98" s="9">
        <v>0</v>
      </c>
      <c r="D98" s="9">
        <v>0</v>
      </c>
      <c r="E98" s="7">
        <v>0</v>
      </c>
      <c r="F98" s="9">
        <v>0</v>
      </c>
      <c r="J98" s="9">
        <v>0</v>
      </c>
      <c r="K98" s="9" t="s">
        <v>128</v>
      </c>
      <c r="L98" s="7">
        <v>1</v>
      </c>
      <c r="M98" s="18">
        <v>0</v>
      </c>
      <c r="N98" s="9">
        <v>1</v>
      </c>
      <c r="O98" s="7">
        <v>3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/>
      <c r="Z98" s="9" t="s">
        <v>158</v>
      </c>
    </row>
    <row r="99" spans="1:26">
      <c r="A99" s="12">
        <v>41386</v>
      </c>
      <c r="B99" s="9">
        <v>0</v>
      </c>
      <c r="C99" s="9">
        <v>0</v>
      </c>
      <c r="D99" s="9">
        <v>0</v>
      </c>
      <c r="E99" s="7">
        <v>0</v>
      </c>
      <c r="F99" s="9">
        <v>0</v>
      </c>
      <c r="J99" s="9">
        <v>0</v>
      </c>
      <c r="K99" s="9" t="s">
        <v>128</v>
      </c>
      <c r="L99" s="7">
        <v>1</v>
      </c>
      <c r="M99" s="18">
        <v>0</v>
      </c>
      <c r="N99" s="9">
        <v>1</v>
      </c>
      <c r="O99" s="7">
        <v>3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/>
      <c r="Z99" s="9" t="s">
        <v>158</v>
      </c>
    </row>
    <row r="100" spans="1:26">
      <c r="A100" s="12">
        <v>41388</v>
      </c>
      <c r="B100" s="9">
        <v>1</v>
      </c>
      <c r="C100" s="9">
        <v>1</v>
      </c>
      <c r="D100" s="9">
        <v>1</v>
      </c>
      <c r="E100" s="7">
        <v>0</v>
      </c>
      <c r="F100" s="7">
        <v>1</v>
      </c>
      <c r="G100" s="7">
        <v>28</v>
      </c>
      <c r="H100" s="7"/>
      <c r="I100" s="7"/>
      <c r="J100" s="7">
        <v>0</v>
      </c>
      <c r="K100" s="9" t="s">
        <v>129</v>
      </c>
      <c r="L100" s="7">
        <v>0</v>
      </c>
      <c r="M100" s="18">
        <v>0</v>
      </c>
      <c r="N100" s="9">
        <v>1</v>
      </c>
      <c r="O100" s="7">
        <v>0</v>
      </c>
      <c r="P100" s="7">
        <v>0</v>
      </c>
      <c r="Q100" s="7">
        <v>1</v>
      </c>
      <c r="R100" s="7">
        <v>1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2</v>
      </c>
      <c r="Y100" s="7"/>
      <c r="Z100" s="9" t="s">
        <v>130</v>
      </c>
    </row>
    <row r="101" spans="1:26" s="10" customFormat="1">
      <c r="A101" s="12">
        <v>41389</v>
      </c>
      <c r="B101" s="9">
        <v>1</v>
      </c>
      <c r="C101" s="9">
        <v>1</v>
      </c>
      <c r="D101" s="9">
        <v>1</v>
      </c>
      <c r="E101" s="7">
        <v>0</v>
      </c>
      <c r="F101" s="7">
        <v>1</v>
      </c>
      <c r="G101" s="7">
        <v>40</v>
      </c>
      <c r="H101" s="7">
        <v>1</v>
      </c>
      <c r="I101" s="7" t="s">
        <v>345</v>
      </c>
      <c r="J101" s="9">
        <v>1</v>
      </c>
      <c r="K101" s="9" t="s">
        <v>132</v>
      </c>
      <c r="L101" s="7">
        <v>0</v>
      </c>
      <c r="M101" s="18">
        <v>0</v>
      </c>
      <c r="N101" s="9">
        <v>0</v>
      </c>
      <c r="O101" s="7">
        <v>3</v>
      </c>
      <c r="P101" s="7">
        <v>0</v>
      </c>
      <c r="Q101" s="7">
        <v>3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9"/>
      <c r="Z101" s="9" t="s">
        <v>131</v>
      </c>
    </row>
    <row r="102" spans="1:26">
      <c r="A102" s="12">
        <v>41390</v>
      </c>
      <c r="B102" s="9">
        <v>1</v>
      </c>
      <c r="C102" s="9">
        <v>1</v>
      </c>
      <c r="D102" s="9">
        <v>1</v>
      </c>
      <c r="E102" s="7">
        <v>0</v>
      </c>
      <c r="F102" s="9">
        <v>0</v>
      </c>
      <c r="J102" s="9">
        <v>0</v>
      </c>
      <c r="K102" s="9" t="s">
        <v>133</v>
      </c>
      <c r="L102" s="7">
        <v>0</v>
      </c>
      <c r="M102" s="18">
        <v>0</v>
      </c>
      <c r="N102" s="9">
        <v>1</v>
      </c>
      <c r="O102" s="7">
        <v>1</v>
      </c>
      <c r="P102" s="7">
        <v>0</v>
      </c>
      <c r="Q102" s="7">
        <v>3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/>
    </row>
    <row r="103" spans="1:26">
      <c r="A103" s="12">
        <v>41391</v>
      </c>
      <c r="B103" s="9">
        <v>1</v>
      </c>
      <c r="C103" s="9">
        <v>1</v>
      </c>
      <c r="D103" s="9">
        <v>1</v>
      </c>
      <c r="E103" s="7">
        <v>0</v>
      </c>
      <c r="F103" s="7">
        <v>1</v>
      </c>
      <c r="G103" s="7">
        <v>21</v>
      </c>
      <c r="H103" s="7"/>
      <c r="I103" s="7"/>
      <c r="J103" s="7">
        <v>0</v>
      </c>
      <c r="K103" s="9" t="s">
        <v>134</v>
      </c>
      <c r="L103" s="7">
        <v>0</v>
      </c>
      <c r="M103" s="18">
        <v>0</v>
      </c>
      <c r="N103" s="9">
        <v>1</v>
      </c>
      <c r="O103" s="7">
        <v>0</v>
      </c>
      <c r="P103" s="7">
        <v>0</v>
      </c>
      <c r="Q103" s="7">
        <v>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/>
    </row>
    <row r="104" spans="1:26">
      <c r="A104" s="12">
        <v>41396</v>
      </c>
      <c r="B104" s="9">
        <v>1</v>
      </c>
      <c r="C104" s="9">
        <v>1</v>
      </c>
      <c r="D104" s="9">
        <v>0</v>
      </c>
      <c r="E104" s="7">
        <v>1</v>
      </c>
      <c r="F104" s="7">
        <v>1</v>
      </c>
      <c r="G104" s="7">
        <v>35</v>
      </c>
      <c r="H104" s="7">
        <v>1</v>
      </c>
      <c r="I104" s="7" t="s">
        <v>346</v>
      </c>
      <c r="J104" s="7">
        <v>0</v>
      </c>
      <c r="K104" s="9" t="s">
        <v>135</v>
      </c>
      <c r="L104" s="7">
        <v>0</v>
      </c>
      <c r="M104" s="18">
        <v>1</v>
      </c>
      <c r="N104" s="9">
        <v>2</v>
      </c>
      <c r="O104" s="7">
        <v>0</v>
      </c>
      <c r="P104" s="7">
        <v>0</v>
      </c>
      <c r="Q104" s="7">
        <v>1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2</v>
      </c>
      <c r="Z104" s="9" t="s">
        <v>136</v>
      </c>
    </row>
    <row r="105" spans="1:26">
      <c r="A105" s="12">
        <v>41400</v>
      </c>
      <c r="B105" s="9">
        <v>1</v>
      </c>
      <c r="C105" s="9">
        <v>1</v>
      </c>
      <c r="D105" s="9">
        <v>1</v>
      </c>
      <c r="E105" s="7">
        <v>0</v>
      </c>
      <c r="F105" s="7">
        <v>1</v>
      </c>
      <c r="G105" s="7">
        <v>37</v>
      </c>
      <c r="H105" s="7">
        <v>1</v>
      </c>
      <c r="I105" s="7" t="s">
        <v>347</v>
      </c>
      <c r="J105" s="7">
        <v>0</v>
      </c>
      <c r="K105" s="9" t="s">
        <v>137</v>
      </c>
      <c r="L105" s="7">
        <v>0</v>
      </c>
      <c r="M105" s="18">
        <v>1</v>
      </c>
      <c r="N105" s="9">
        <v>1</v>
      </c>
      <c r="O105" s="7">
        <v>0</v>
      </c>
      <c r="P105" s="7">
        <v>0</v>
      </c>
      <c r="Q105" s="7">
        <v>1</v>
      </c>
      <c r="R105" s="7">
        <v>1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9" t="s">
        <v>139</v>
      </c>
      <c r="Z105" s="9" t="s">
        <v>138</v>
      </c>
    </row>
    <row r="106" spans="1:26">
      <c r="A106" s="12">
        <v>41410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J106" s="7">
        <v>0</v>
      </c>
      <c r="K106" s="9" t="s">
        <v>140</v>
      </c>
      <c r="L106" s="7">
        <v>1</v>
      </c>
      <c r="M106" s="18">
        <v>0</v>
      </c>
      <c r="N106" s="9">
        <v>1</v>
      </c>
      <c r="O106" s="7">
        <v>1</v>
      </c>
      <c r="P106" s="7">
        <v>1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/>
      <c r="Z106" s="9" t="s">
        <v>141</v>
      </c>
    </row>
    <row r="107" spans="1:26">
      <c r="A107" s="12">
        <v>41410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J107" s="7">
        <v>0</v>
      </c>
      <c r="K107" s="9" t="s">
        <v>140</v>
      </c>
      <c r="L107" s="7">
        <v>1</v>
      </c>
      <c r="M107" s="18">
        <v>0</v>
      </c>
      <c r="N107" s="9">
        <v>1</v>
      </c>
      <c r="O107" s="7">
        <v>1</v>
      </c>
      <c r="P107" s="7">
        <v>1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/>
      <c r="Z107" s="9" t="s">
        <v>141</v>
      </c>
    </row>
    <row r="108" spans="1:26">
      <c r="A108" s="12">
        <v>41411</v>
      </c>
      <c r="B108" s="9">
        <v>1</v>
      </c>
      <c r="C108" s="9">
        <v>1</v>
      </c>
      <c r="D108" s="9">
        <v>1</v>
      </c>
      <c r="E108" s="9">
        <v>0</v>
      </c>
      <c r="F108" s="9">
        <v>0</v>
      </c>
      <c r="J108" s="7">
        <v>0</v>
      </c>
      <c r="K108" s="9" t="s">
        <v>142</v>
      </c>
      <c r="L108" s="7">
        <v>0</v>
      </c>
      <c r="M108" s="18">
        <v>0</v>
      </c>
      <c r="N108" s="9">
        <v>1</v>
      </c>
      <c r="O108" s="7">
        <v>1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/>
    </row>
    <row r="109" spans="1:26" s="10" customFormat="1">
      <c r="A109" s="12">
        <v>41413</v>
      </c>
      <c r="B109" s="9">
        <v>1</v>
      </c>
      <c r="C109" s="9">
        <v>1</v>
      </c>
      <c r="D109" s="9">
        <v>0</v>
      </c>
      <c r="E109" s="9">
        <v>1</v>
      </c>
      <c r="F109" s="9">
        <v>1</v>
      </c>
      <c r="G109" s="9">
        <v>33</v>
      </c>
      <c r="H109" s="9">
        <v>1</v>
      </c>
      <c r="I109" s="9" t="s">
        <v>348</v>
      </c>
      <c r="J109" s="7">
        <v>1</v>
      </c>
      <c r="K109" s="9" t="s">
        <v>143</v>
      </c>
      <c r="L109" s="7">
        <v>0</v>
      </c>
      <c r="M109" s="18">
        <v>0</v>
      </c>
      <c r="N109" s="9">
        <v>2</v>
      </c>
      <c r="O109" s="7">
        <v>0</v>
      </c>
      <c r="P109" s="7">
        <v>0</v>
      </c>
      <c r="Q109" s="7">
        <v>3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/>
      <c r="Z109" s="9" t="s">
        <v>144</v>
      </c>
    </row>
    <row r="110" spans="1:26">
      <c r="A110" s="12">
        <v>41414</v>
      </c>
      <c r="B110" s="9">
        <v>1</v>
      </c>
      <c r="C110" s="9">
        <v>1</v>
      </c>
      <c r="D110" s="9">
        <v>1</v>
      </c>
      <c r="E110" s="9">
        <v>0</v>
      </c>
      <c r="F110" s="9">
        <v>1</v>
      </c>
      <c r="G110" s="9">
        <v>37</v>
      </c>
      <c r="H110" s="9">
        <v>1</v>
      </c>
      <c r="I110" s="9" t="s">
        <v>349</v>
      </c>
      <c r="J110" s="7">
        <v>0</v>
      </c>
      <c r="K110" s="9" t="s">
        <v>145</v>
      </c>
      <c r="L110" s="7">
        <v>0</v>
      </c>
      <c r="M110" s="18">
        <v>0</v>
      </c>
      <c r="N110" s="9">
        <v>1</v>
      </c>
      <c r="O110" s="7">
        <v>0</v>
      </c>
      <c r="P110" s="7">
        <v>0</v>
      </c>
      <c r="Q110" s="7">
        <v>1</v>
      </c>
      <c r="R110" s="7">
        <v>1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</row>
    <row r="111" spans="1:26">
      <c r="A111" s="12">
        <v>41418</v>
      </c>
      <c r="B111" s="9">
        <v>1</v>
      </c>
      <c r="C111" s="9">
        <v>1</v>
      </c>
      <c r="D111" s="9">
        <v>0</v>
      </c>
      <c r="E111" s="9">
        <v>1</v>
      </c>
      <c r="F111" s="9">
        <v>1</v>
      </c>
      <c r="G111" s="9">
        <v>22</v>
      </c>
      <c r="J111" s="9">
        <v>0</v>
      </c>
      <c r="K111" s="9" t="s">
        <v>146</v>
      </c>
      <c r="L111" s="7">
        <v>0</v>
      </c>
      <c r="M111" s="18">
        <v>0</v>
      </c>
      <c r="N111" s="9">
        <v>0</v>
      </c>
      <c r="O111" s="7">
        <v>1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/>
      <c r="Z111" s="9" t="s">
        <v>147</v>
      </c>
    </row>
    <row r="112" spans="1:26">
      <c r="A112" s="12">
        <v>41419</v>
      </c>
      <c r="B112" s="9">
        <v>1</v>
      </c>
      <c r="C112" s="9">
        <v>1</v>
      </c>
      <c r="D112" s="9">
        <v>1</v>
      </c>
      <c r="E112" s="9">
        <v>0</v>
      </c>
      <c r="F112" s="9">
        <v>1</v>
      </c>
      <c r="G112" s="9">
        <v>45</v>
      </c>
      <c r="J112" s="9">
        <v>0</v>
      </c>
      <c r="K112" s="9" t="s">
        <v>148</v>
      </c>
      <c r="L112" s="7">
        <v>0</v>
      </c>
      <c r="M112" s="18">
        <v>1</v>
      </c>
      <c r="N112" s="9">
        <v>1</v>
      </c>
      <c r="O112" s="7">
        <v>2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/>
    </row>
    <row r="113" spans="1:26">
      <c r="A113" s="12">
        <v>41420</v>
      </c>
      <c r="B113" s="9">
        <v>1</v>
      </c>
      <c r="C113" s="9">
        <v>1</v>
      </c>
      <c r="D113" s="9">
        <v>1</v>
      </c>
      <c r="E113" s="9">
        <v>0</v>
      </c>
      <c r="F113" s="9">
        <v>1</v>
      </c>
      <c r="G113" s="9">
        <v>32</v>
      </c>
      <c r="J113" s="9">
        <v>0</v>
      </c>
      <c r="K113" s="9" t="s">
        <v>149</v>
      </c>
      <c r="L113" s="7">
        <v>0</v>
      </c>
      <c r="M113" s="18">
        <v>0</v>
      </c>
      <c r="N113" s="9">
        <v>1</v>
      </c>
      <c r="O113" s="7">
        <v>1</v>
      </c>
      <c r="P113" s="7">
        <v>0</v>
      </c>
      <c r="Q113" s="7">
        <v>1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/>
    </row>
    <row r="114" spans="1:26">
      <c r="A114" s="12">
        <v>41421</v>
      </c>
      <c r="B114" s="9">
        <v>1</v>
      </c>
      <c r="C114" s="9">
        <v>1</v>
      </c>
      <c r="D114" s="9">
        <v>1</v>
      </c>
      <c r="E114" s="9">
        <v>0</v>
      </c>
      <c r="F114" s="9">
        <v>1</v>
      </c>
      <c r="G114" s="9">
        <v>23</v>
      </c>
      <c r="J114" s="9">
        <v>0</v>
      </c>
      <c r="K114" s="9" t="s">
        <v>150</v>
      </c>
      <c r="L114" s="7">
        <v>1</v>
      </c>
      <c r="M114" s="18">
        <v>0</v>
      </c>
      <c r="N114" s="9">
        <v>1</v>
      </c>
      <c r="O114" s="7">
        <v>3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/>
      <c r="Z114" s="9" t="s">
        <v>151</v>
      </c>
    </row>
    <row r="115" spans="1:26">
      <c r="A115" s="12">
        <v>41421</v>
      </c>
      <c r="B115" s="9">
        <v>1</v>
      </c>
      <c r="C115" s="9">
        <v>1</v>
      </c>
      <c r="D115" s="9">
        <v>1</v>
      </c>
      <c r="E115" s="9">
        <v>0</v>
      </c>
      <c r="F115" s="9">
        <v>1</v>
      </c>
      <c r="G115" s="9">
        <v>23</v>
      </c>
      <c r="J115" s="9">
        <v>0</v>
      </c>
      <c r="K115" s="9" t="s">
        <v>150</v>
      </c>
      <c r="L115" s="7">
        <v>1</v>
      </c>
      <c r="M115" s="18">
        <v>0</v>
      </c>
      <c r="N115" s="9">
        <v>1</v>
      </c>
      <c r="O115" s="7">
        <v>3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/>
      <c r="Z115" s="9" t="s">
        <v>151</v>
      </c>
    </row>
    <row r="116" spans="1:26">
      <c r="A116" s="12">
        <v>41421</v>
      </c>
      <c r="B116" s="9">
        <v>1</v>
      </c>
      <c r="C116" s="9">
        <v>1</v>
      </c>
      <c r="D116" s="9">
        <v>1</v>
      </c>
      <c r="E116" s="9">
        <v>0</v>
      </c>
      <c r="F116" s="9">
        <v>1</v>
      </c>
      <c r="G116" s="9">
        <v>23</v>
      </c>
      <c r="J116" s="9">
        <v>0</v>
      </c>
      <c r="K116" s="9" t="s">
        <v>150</v>
      </c>
      <c r="L116" s="7">
        <v>1</v>
      </c>
      <c r="M116" s="18">
        <v>0</v>
      </c>
      <c r="N116" s="9">
        <v>1</v>
      </c>
      <c r="O116" s="7">
        <v>3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/>
      <c r="Z116" s="9" t="s">
        <v>151</v>
      </c>
    </row>
    <row r="117" spans="1:26">
      <c r="A117" s="12">
        <v>41421</v>
      </c>
      <c r="B117" s="9">
        <v>1</v>
      </c>
      <c r="C117" s="9">
        <v>1</v>
      </c>
      <c r="D117" s="9">
        <v>1</v>
      </c>
      <c r="E117" s="9">
        <v>0</v>
      </c>
      <c r="F117" s="9">
        <v>1</v>
      </c>
      <c r="G117" s="9">
        <v>23</v>
      </c>
      <c r="J117" s="9">
        <v>0</v>
      </c>
      <c r="K117" s="9" t="s">
        <v>150</v>
      </c>
      <c r="L117" s="7">
        <v>1</v>
      </c>
      <c r="M117" s="18">
        <v>0</v>
      </c>
      <c r="N117" s="9">
        <v>1</v>
      </c>
      <c r="O117" s="7">
        <v>3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/>
      <c r="Z117" s="9" t="s">
        <v>151</v>
      </c>
    </row>
    <row r="118" spans="1:26">
      <c r="A118" s="12">
        <v>41421</v>
      </c>
      <c r="B118" s="9">
        <v>1</v>
      </c>
      <c r="C118" s="9">
        <v>1</v>
      </c>
      <c r="D118" s="9">
        <v>1</v>
      </c>
      <c r="E118" s="9">
        <v>0</v>
      </c>
      <c r="F118" s="9">
        <v>1</v>
      </c>
      <c r="G118" s="9">
        <v>23</v>
      </c>
      <c r="J118" s="9">
        <v>0</v>
      </c>
      <c r="K118" s="9" t="s">
        <v>150</v>
      </c>
      <c r="L118" s="7">
        <v>1</v>
      </c>
      <c r="M118" s="18">
        <v>0</v>
      </c>
      <c r="N118" s="9">
        <v>1</v>
      </c>
      <c r="O118" s="7">
        <v>3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/>
      <c r="Z118" s="9" t="s">
        <v>151</v>
      </c>
    </row>
    <row r="119" spans="1:26">
      <c r="A119" s="12">
        <v>41421</v>
      </c>
      <c r="B119" s="9">
        <v>1</v>
      </c>
      <c r="C119" s="9">
        <v>1</v>
      </c>
      <c r="D119" s="9">
        <v>1</v>
      </c>
      <c r="E119" s="9">
        <v>0</v>
      </c>
      <c r="F119" s="9">
        <v>1</v>
      </c>
      <c r="G119" s="9">
        <v>23</v>
      </c>
      <c r="J119" s="9">
        <v>0</v>
      </c>
      <c r="K119" s="9" t="s">
        <v>150</v>
      </c>
      <c r="L119" s="7">
        <v>1</v>
      </c>
      <c r="M119" s="18">
        <v>0</v>
      </c>
      <c r="N119" s="9">
        <v>1</v>
      </c>
      <c r="O119" s="7">
        <v>3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/>
      <c r="Z119" s="9" t="s">
        <v>151</v>
      </c>
    </row>
    <row r="120" spans="1:26">
      <c r="A120" s="12">
        <v>41421</v>
      </c>
      <c r="B120" s="9">
        <v>1</v>
      </c>
      <c r="C120" s="9">
        <v>1</v>
      </c>
      <c r="D120" s="9">
        <v>1</v>
      </c>
      <c r="E120" s="9">
        <v>0</v>
      </c>
      <c r="F120" s="9">
        <v>1</v>
      </c>
      <c r="G120" s="9">
        <v>23</v>
      </c>
      <c r="J120" s="9">
        <v>0</v>
      </c>
      <c r="K120" s="9" t="s">
        <v>150</v>
      </c>
      <c r="L120" s="7">
        <v>1</v>
      </c>
      <c r="M120" s="18">
        <v>0</v>
      </c>
      <c r="N120" s="9">
        <v>1</v>
      </c>
      <c r="O120" s="7">
        <v>3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/>
      <c r="Z120" s="9" t="s">
        <v>151</v>
      </c>
    </row>
    <row r="121" spans="1:26">
      <c r="A121" s="12">
        <v>41430</v>
      </c>
      <c r="B121" s="9">
        <v>1</v>
      </c>
      <c r="C121" s="9">
        <v>1</v>
      </c>
      <c r="D121" s="9">
        <v>1</v>
      </c>
      <c r="E121" s="9">
        <v>0</v>
      </c>
      <c r="F121" s="9">
        <v>1</v>
      </c>
      <c r="G121" s="9">
        <v>21</v>
      </c>
      <c r="H121" s="9">
        <v>1</v>
      </c>
      <c r="I121" s="9" t="s">
        <v>337</v>
      </c>
      <c r="J121" s="9">
        <v>0</v>
      </c>
      <c r="K121" s="9" t="s">
        <v>152</v>
      </c>
      <c r="L121" s="7">
        <v>0</v>
      </c>
      <c r="M121" s="18">
        <v>0</v>
      </c>
      <c r="N121" s="9">
        <v>1</v>
      </c>
      <c r="O121" s="7">
        <v>0</v>
      </c>
      <c r="P121" s="7">
        <v>0</v>
      </c>
      <c r="Q121" s="7">
        <v>1</v>
      </c>
      <c r="R121" s="7">
        <v>1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6">
      <c r="A122" s="12">
        <v>41440</v>
      </c>
      <c r="B122" s="9">
        <v>1</v>
      </c>
      <c r="C122" s="9">
        <v>1</v>
      </c>
      <c r="D122" s="9">
        <v>1</v>
      </c>
      <c r="E122" s="9">
        <v>0</v>
      </c>
      <c r="F122" s="9">
        <v>0</v>
      </c>
      <c r="J122" s="9">
        <v>0</v>
      </c>
      <c r="K122" s="9" t="s">
        <v>153</v>
      </c>
      <c r="L122" s="7">
        <v>0</v>
      </c>
      <c r="M122" s="18">
        <v>0</v>
      </c>
      <c r="N122" s="9">
        <v>1</v>
      </c>
      <c r="O122" s="7">
        <v>0</v>
      </c>
      <c r="P122" s="7">
        <v>0</v>
      </c>
      <c r="Q122" s="7">
        <v>1</v>
      </c>
      <c r="R122" s="7">
        <v>1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9" t="s">
        <v>154</v>
      </c>
    </row>
    <row r="123" spans="1:26">
      <c r="A123" s="12">
        <v>41440</v>
      </c>
      <c r="B123" s="9">
        <v>1</v>
      </c>
      <c r="C123" s="9">
        <v>1</v>
      </c>
      <c r="D123" s="9">
        <v>1</v>
      </c>
      <c r="E123" s="9">
        <v>0</v>
      </c>
      <c r="F123" s="9">
        <v>1</v>
      </c>
      <c r="G123" s="9">
        <v>29</v>
      </c>
      <c r="J123" s="9">
        <v>0</v>
      </c>
      <c r="K123" s="9" t="s">
        <v>155</v>
      </c>
      <c r="L123" s="7">
        <v>0</v>
      </c>
      <c r="M123" s="18">
        <v>0</v>
      </c>
      <c r="N123" s="9">
        <v>2</v>
      </c>
      <c r="O123" s="7">
        <v>1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</v>
      </c>
      <c r="V123" s="7">
        <v>0</v>
      </c>
      <c r="W123" s="7">
        <v>0</v>
      </c>
      <c r="X123" s="7">
        <v>0</v>
      </c>
      <c r="Y123" s="7"/>
      <c r="Z123" s="9" t="s">
        <v>261</v>
      </c>
    </row>
    <row r="124" spans="1:26">
      <c r="A124" s="12">
        <v>41441</v>
      </c>
      <c r="B124" s="9">
        <v>1</v>
      </c>
      <c r="C124" s="9">
        <v>1</v>
      </c>
      <c r="D124" s="9">
        <v>1</v>
      </c>
      <c r="E124" s="9">
        <v>0</v>
      </c>
      <c r="F124" s="9">
        <v>1</v>
      </c>
      <c r="G124" s="9">
        <v>43</v>
      </c>
      <c r="J124" s="9">
        <v>0</v>
      </c>
      <c r="K124" s="9" t="s">
        <v>156</v>
      </c>
      <c r="L124" s="7">
        <v>0</v>
      </c>
      <c r="M124" s="18">
        <v>0</v>
      </c>
      <c r="N124" s="9">
        <v>1</v>
      </c>
      <c r="O124" s="7">
        <v>3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/>
      <c r="Z124" s="9" t="s">
        <v>157</v>
      </c>
    </row>
    <row r="125" spans="1:26">
      <c r="A125" s="12">
        <v>41443</v>
      </c>
      <c r="B125" s="9">
        <v>1</v>
      </c>
      <c r="C125" s="9">
        <v>1</v>
      </c>
      <c r="D125" s="9">
        <v>1</v>
      </c>
      <c r="E125" s="9">
        <v>0</v>
      </c>
      <c r="F125" s="9">
        <v>1</v>
      </c>
      <c r="G125" s="9">
        <v>25</v>
      </c>
      <c r="H125" s="9">
        <v>1</v>
      </c>
      <c r="I125" s="9" t="s">
        <v>350</v>
      </c>
      <c r="J125" s="9">
        <v>0</v>
      </c>
      <c r="K125" s="9" t="s">
        <v>159</v>
      </c>
      <c r="L125" s="7">
        <v>0</v>
      </c>
      <c r="M125" s="18">
        <v>0</v>
      </c>
      <c r="N125" s="9">
        <v>1</v>
      </c>
      <c r="O125" s="7">
        <v>1</v>
      </c>
      <c r="P125" s="7">
        <v>0</v>
      </c>
      <c r="Q125" s="7">
        <v>1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Z125" s="9" t="s">
        <v>160</v>
      </c>
    </row>
    <row r="126" spans="1:26">
      <c r="A126" s="12">
        <v>41456</v>
      </c>
      <c r="B126" s="9">
        <v>1</v>
      </c>
      <c r="C126" s="9">
        <v>1</v>
      </c>
      <c r="D126" s="9">
        <v>1</v>
      </c>
      <c r="E126" s="9">
        <v>0</v>
      </c>
      <c r="F126" s="9">
        <v>1</v>
      </c>
      <c r="G126" s="9">
        <v>22</v>
      </c>
      <c r="J126" s="9">
        <v>0</v>
      </c>
      <c r="K126" s="9" t="s">
        <v>161</v>
      </c>
      <c r="L126" s="7">
        <v>1</v>
      </c>
      <c r="M126" s="18">
        <v>0</v>
      </c>
      <c r="N126" s="9">
        <v>1</v>
      </c>
      <c r="O126" s="7">
        <v>1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</v>
      </c>
      <c r="V126" s="7">
        <v>0</v>
      </c>
      <c r="W126" s="7">
        <v>1</v>
      </c>
      <c r="X126" s="7">
        <v>0</v>
      </c>
      <c r="Y126" s="7"/>
      <c r="Z126" s="9" t="s">
        <v>323</v>
      </c>
    </row>
    <row r="127" spans="1:26">
      <c r="A127" s="12">
        <v>41456</v>
      </c>
      <c r="B127" s="9">
        <v>1</v>
      </c>
      <c r="C127" s="9">
        <v>1</v>
      </c>
      <c r="D127" s="9">
        <v>1</v>
      </c>
      <c r="E127" s="9">
        <v>0</v>
      </c>
      <c r="F127" s="9">
        <v>1</v>
      </c>
      <c r="G127" s="9">
        <v>23</v>
      </c>
      <c r="J127" s="9">
        <v>0</v>
      </c>
      <c r="K127" s="9" t="s">
        <v>161</v>
      </c>
      <c r="L127" s="7">
        <v>1</v>
      </c>
      <c r="M127" s="18">
        <v>0</v>
      </c>
      <c r="N127" s="9">
        <v>1</v>
      </c>
      <c r="O127" s="7">
        <v>1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</v>
      </c>
      <c r="V127" s="7">
        <v>0</v>
      </c>
      <c r="W127" s="7">
        <v>1</v>
      </c>
      <c r="X127" s="7">
        <v>0</v>
      </c>
      <c r="Y127" s="7"/>
      <c r="Z127" s="9" t="s">
        <v>162</v>
      </c>
    </row>
    <row r="128" spans="1:26">
      <c r="A128" s="12">
        <v>41459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J128" s="9">
        <v>0</v>
      </c>
      <c r="K128" s="9" t="s">
        <v>163</v>
      </c>
      <c r="L128" s="7">
        <v>0</v>
      </c>
      <c r="M128" s="18">
        <v>0</v>
      </c>
      <c r="N128" s="9">
        <v>1</v>
      </c>
      <c r="O128" s="7">
        <v>1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</v>
      </c>
      <c r="V128" s="7">
        <v>0</v>
      </c>
      <c r="W128" s="7">
        <v>0</v>
      </c>
      <c r="X128" s="7">
        <v>1</v>
      </c>
      <c r="Y128" s="7"/>
      <c r="Z128" s="9" t="s">
        <v>164</v>
      </c>
    </row>
    <row r="129" spans="1:26">
      <c r="A129" s="12">
        <v>41463</v>
      </c>
      <c r="B129" s="9">
        <v>1</v>
      </c>
      <c r="C129" s="9">
        <v>1</v>
      </c>
      <c r="D129" s="9">
        <v>1</v>
      </c>
      <c r="E129" s="9">
        <v>0</v>
      </c>
      <c r="F129" s="9">
        <v>1</v>
      </c>
      <c r="G129" s="9">
        <v>33</v>
      </c>
      <c r="J129" s="9">
        <v>0</v>
      </c>
      <c r="K129" s="9" t="s">
        <v>165</v>
      </c>
      <c r="L129" s="7">
        <v>0</v>
      </c>
      <c r="M129" s="18">
        <v>0</v>
      </c>
      <c r="N129" s="9">
        <v>1</v>
      </c>
      <c r="O129" s="7">
        <v>1</v>
      </c>
      <c r="P129" s="7">
        <v>0</v>
      </c>
      <c r="Q129" s="7">
        <v>1</v>
      </c>
      <c r="R129" s="7">
        <v>1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/>
    </row>
    <row r="130" spans="1:26">
      <c r="A130" s="12">
        <v>41466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J130" s="9">
        <v>0</v>
      </c>
      <c r="K130" s="9" t="s">
        <v>166</v>
      </c>
      <c r="L130" s="7">
        <v>0</v>
      </c>
      <c r="M130" s="18">
        <v>0</v>
      </c>
      <c r="N130" s="9">
        <v>1</v>
      </c>
      <c r="O130" s="7">
        <v>1</v>
      </c>
      <c r="P130" s="7">
        <v>0</v>
      </c>
      <c r="Q130" s="7">
        <v>3</v>
      </c>
      <c r="R130" s="7">
        <v>0</v>
      </c>
      <c r="S130" s="7">
        <v>1</v>
      </c>
      <c r="T130" s="9">
        <v>0</v>
      </c>
      <c r="U130" s="7">
        <v>0</v>
      </c>
      <c r="V130" s="9">
        <v>0</v>
      </c>
      <c r="W130" s="7">
        <v>0</v>
      </c>
      <c r="X130" s="7">
        <v>0</v>
      </c>
      <c r="Y130" s="7"/>
      <c r="Z130" s="9" t="s">
        <v>49</v>
      </c>
    </row>
    <row r="131" spans="1:26">
      <c r="A131" s="12">
        <v>41467</v>
      </c>
      <c r="B131" s="9">
        <v>1</v>
      </c>
      <c r="C131" s="9">
        <v>1</v>
      </c>
      <c r="D131" s="9">
        <v>1</v>
      </c>
      <c r="E131" s="9">
        <v>0</v>
      </c>
      <c r="F131" s="9">
        <v>1</v>
      </c>
      <c r="G131" s="9">
        <v>35</v>
      </c>
      <c r="J131" s="9">
        <v>0</v>
      </c>
      <c r="K131" s="9" t="s">
        <v>167</v>
      </c>
      <c r="L131" s="7">
        <v>1</v>
      </c>
      <c r="M131" s="18">
        <v>1</v>
      </c>
      <c r="N131" s="9">
        <v>1</v>
      </c>
      <c r="O131" s="7">
        <v>0</v>
      </c>
      <c r="P131" s="7">
        <v>0</v>
      </c>
      <c r="Q131" s="7">
        <v>1</v>
      </c>
      <c r="R131" s="7">
        <v>1</v>
      </c>
      <c r="S131" s="7">
        <v>0</v>
      </c>
      <c r="T131" s="9">
        <v>0</v>
      </c>
      <c r="U131" s="7">
        <v>0</v>
      </c>
      <c r="V131" s="9">
        <v>0</v>
      </c>
      <c r="W131" s="7">
        <v>0</v>
      </c>
      <c r="X131" s="7">
        <v>0</v>
      </c>
      <c r="Y131" s="7"/>
    </row>
    <row r="132" spans="1:26">
      <c r="A132" s="12">
        <v>41467</v>
      </c>
      <c r="B132" s="9">
        <v>0</v>
      </c>
      <c r="C132" s="9">
        <v>1</v>
      </c>
      <c r="D132" s="9">
        <v>1</v>
      </c>
      <c r="E132" s="9">
        <v>0</v>
      </c>
      <c r="F132" s="9">
        <v>0</v>
      </c>
      <c r="J132" s="9">
        <v>0</v>
      </c>
      <c r="K132" s="9" t="s">
        <v>167</v>
      </c>
      <c r="L132" s="7">
        <v>1</v>
      </c>
      <c r="M132" s="18">
        <v>0</v>
      </c>
      <c r="N132" s="9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9">
        <v>0</v>
      </c>
      <c r="U132" s="7">
        <v>0</v>
      </c>
      <c r="V132" s="9">
        <v>0</v>
      </c>
      <c r="W132" s="7">
        <v>0</v>
      </c>
      <c r="X132" s="7">
        <v>0</v>
      </c>
      <c r="Y132" s="7"/>
    </row>
    <row r="133" spans="1:26">
      <c r="A133" s="12">
        <v>41470</v>
      </c>
      <c r="B133" s="9">
        <v>1</v>
      </c>
      <c r="C133" s="9">
        <v>1</v>
      </c>
      <c r="D133" s="9">
        <v>1</v>
      </c>
      <c r="E133" s="9">
        <v>0</v>
      </c>
      <c r="F133" s="9">
        <v>1</v>
      </c>
      <c r="G133" s="9">
        <v>47</v>
      </c>
      <c r="J133" s="9">
        <v>0</v>
      </c>
      <c r="K133" s="9" t="s">
        <v>168</v>
      </c>
      <c r="L133" s="7">
        <v>0</v>
      </c>
      <c r="M133" s="18">
        <v>0</v>
      </c>
      <c r="N133" s="7">
        <v>1</v>
      </c>
      <c r="O133" s="7">
        <v>1</v>
      </c>
      <c r="P133" s="7">
        <v>0</v>
      </c>
      <c r="Q133" s="7">
        <v>1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/>
    </row>
    <row r="134" spans="1:26">
      <c r="A134" s="12">
        <v>41472</v>
      </c>
      <c r="B134" s="9">
        <v>1</v>
      </c>
      <c r="C134" s="9">
        <v>1</v>
      </c>
      <c r="D134" s="9">
        <v>1</v>
      </c>
      <c r="E134" s="9">
        <v>0</v>
      </c>
      <c r="F134" s="9">
        <v>1</v>
      </c>
      <c r="G134" s="9">
        <v>27</v>
      </c>
      <c r="J134" s="9">
        <v>0</v>
      </c>
      <c r="K134" s="9" t="s">
        <v>169</v>
      </c>
      <c r="L134" s="7">
        <v>0</v>
      </c>
      <c r="M134" s="18">
        <v>0</v>
      </c>
      <c r="N134" s="7">
        <v>1</v>
      </c>
      <c r="O134" s="7">
        <v>1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/>
      <c r="Z134" s="9" t="s">
        <v>325</v>
      </c>
    </row>
    <row r="135" spans="1:26">
      <c r="A135" s="12">
        <v>41474</v>
      </c>
      <c r="B135" s="9">
        <v>1</v>
      </c>
      <c r="C135" s="9">
        <v>1</v>
      </c>
      <c r="D135" s="9">
        <v>1</v>
      </c>
      <c r="E135" s="9">
        <v>0</v>
      </c>
      <c r="F135" s="9">
        <v>1</v>
      </c>
      <c r="G135" s="9">
        <v>19</v>
      </c>
      <c r="J135" s="9">
        <v>0</v>
      </c>
      <c r="K135" s="9" t="s">
        <v>170</v>
      </c>
      <c r="L135" s="9">
        <v>1</v>
      </c>
      <c r="M135" s="18">
        <v>0</v>
      </c>
      <c r="N135" s="7">
        <v>1</v>
      </c>
      <c r="O135" s="7">
        <v>1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1</v>
      </c>
      <c r="V135" s="7">
        <v>0</v>
      </c>
      <c r="W135" s="7">
        <v>0</v>
      </c>
      <c r="X135" s="7">
        <v>0</v>
      </c>
      <c r="Y135" s="7"/>
      <c r="Z135" s="9" t="s">
        <v>175</v>
      </c>
    </row>
    <row r="136" spans="1:26">
      <c r="A136" s="12">
        <v>41474</v>
      </c>
      <c r="B136" s="9">
        <v>1</v>
      </c>
      <c r="C136" s="9">
        <v>1</v>
      </c>
      <c r="D136" s="9">
        <v>1</v>
      </c>
      <c r="E136" s="9">
        <v>0</v>
      </c>
      <c r="F136" s="9">
        <v>1</v>
      </c>
      <c r="G136" s="9">
        <v>16</v>
      </c>
      <c r="J136" s="9">
        <v>0</v>
      </c>
      <c r="K136" s="9" t="s">
        <v>170</v>
      </c>
      <c r="L136" s="9">
        <v>1</v>
      </c>
      <c r="M136" s="18">
        <v>0</v>
      </c>
      <c r="N136" s="7">
        <v>1</v>
      </c>
      <c r="O136" s="7">
        <v>1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1</v>
      </c>
      <c r="V136" s="7">
        <v>0</v>
      </c>
      <c r="W136" s="7">
        <v>0</v>
      </c>
      <c r="X136" s="7">
        <v>0</v>
      </c>
      <c r="Y136" s="7"/>
      <c r="Z136" s="9" t="s">
        <v>175</v>
      </c>
    </row>
    <row r="137" spans="1:26">
      <c r="A137" s="12">
        <v>41478</v>
      </c>
      <c r="B137" s="9">
        <v>1</v>
      </c>
      <c r="C137" s="9">
        <v>1</v>
      </c>
      <c r="D137" s="9">
        <v>1</v>
      </c>
      <c r="E137" s="9">
        <v>0</v>
      </c>
      <c r="F137" s="9">
        <v>0</v>
      </c>
      <c r="J137" s="9">
        <v>0</v>
      </c>
      <c r="K137" s="9" t="s">
        <v>171</v>
      </c>
      <c r="L137" s="9">
        <v>0</v>
      </c>
      <c r="M137" s="18">
        <v>0</v>
      </c>
      <c r="N137" s="7">
        <v>1</v>
      </c>
      <c r="O137" s="7">
        <v>0</v>
      </c>
      <c r="P137" s="7">
        <v>0</v>
      </c>
      <c r="Q137" s="7">
        <v>1</v>
      </c>
      <c r="R137" s="9">
        <v>1</v>
      </c>
      <c r="S137" s="9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Z137" s="9" t="s">
        <v>176</v>
      </c>
    </row>
    <row r="138" spans="1:26">
      <c r="A138" s="12">
        <v>41479</v>
      </c>
      <c r="B138" s="9">
        <v>1</v>
      </c>
      <c r="C138" s="9">
        <v>1</v>
      </c>
      <c r="D138" s="9">
        <v>1</v>
      </c>
      <c r="E138" s="9">
        <v>0</v>
      </c>
      <c r="F138" s="9">
        <v>1</v>
      </c>
      <c r="G138" s="9">
        <v>30</v>
      </c>
      <c r="J138" s="9">
        <v>0</v>
      </c>
      <c r="K138" s="9" t="s">
        <v>172</v>
      </c>
      <c r="L138" s="9">
        <v>1</v>
      </c>
      <c r="M138" s="18">
        <v>0</v>
      </c>
      <c r="N138" s="7">
        <v>1</v>
      </c>
      <c r="O138" s="7">
        <v>0</v>
      </c>
      <c r="P138" s="7">
        <v>0</v>
      </c>
      <c r="Q138" s="7">
        <v>1</v>
      </c>
      <c r="R138" s="9">
        <v>1</v>
      </c>
      <c r="S138" s="9">
        <v>0</v>
      </c>
      <c r="T138" s="7">
        <v>0</v>
      </c>
      <c r="U138" s="7">
        <v>0</v>
      </c>
      <c r="V138" s="7">
        <v>0</v>
      </c>
      <c r="W138" s="7">
        <v>0</v>
      </c>
      <c r="X138" s="7">
        <v>2</v>
      </c>
      <c r="Z138" s="9" t="s">
        <v>177</v>
      </c>
    </row>
    <row r="139" spans="1:26">
      <c r="A139" s="12">
        <v>41479</v>
      </c>
      <c r="B139" s="9">
        <v>1</v>
      </c>
      <c r="C139" s="9">
        <v>1</v>
      </c>
      <c r="D139" s="9">
        <v>1</v>
      </c>
      <c r="E139" s="9">
        <v>0</v>
      </c>
      <c r="F139" s="9">
        <v>1</v>
      </c>
      <c r="G139" s="9">
        <v>34</v>
      </c>
      <c r="J139" s="9">
        <v>0</v>
      </c>
      <c r="K139" s="9" t="s">
        <v>172</v>
      </c>
      <c r="L139" s="9">
        <v>1</v>
      </c>
      <c r="M139" s="18">
        <v>0</v>
      </c>
      <c r="N139" s="7">
        <v>1</v>
      </c>
      <c r="O139" s="7">
        <v>0</v>
      </c>
      <c r="P139" s="7">
        <v>0</v>
      </c>
      <c r="Q139" s="7">
        <v>1</v>
      </c>
      <c r="R139" s="9">
        <v>1</v>
      </c>
      <c r="S139" s="9">
        <v>0</v>
      </c>
      <c r="T139" s="7">
        <v>0</v>
      </c>
      <c r="U139" s="7">
        <v>0</v>
      </c>
      <c r="V139" s="7">
        <v>0</v>
      </c>
      <c r="W139" s="7">
        <v>0</v>
      </c>
      <c r="X139" s="7">
        <v>2</v>
      </c>
      <c r="Y139" s="7"/>
    </row>
    <row r="140" spans="1:26">
      <c r="A140" s="12">
        <v>41480</v>
      </c>
      <c r="B140" s="9">
        <v>1</v>
      </c>
      <c r="C140" s="9">
        <v>1</v>
      </c>
      <c r="D140" s="9">
        <v>1</v>
      </c>
      <c r="E140" s="9">
        <v>0</v>
      </c>
      <c r="F140" s="9">
        <v>1</v>
      </c>
      <c r="G140" s="9">
        <v>19</v>
      </c>
      <c r="J140" s="9">
        <v>0</v>
      </c>
      <c r="L140" s="9">
        <v>0</v>
      </c>
      <c r="M140" s="18">
        <v>0</v>
      </c>
      <c r="N140" s="7">
        <v>0</v>
      </c>
      <c r="O140" s="7">
        <v>2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/>
    </row>
    <row r="141" spans="1:26">
      <c r="A141" s="12">
        <v>41481</v>
      </c>
      <c r="B141" s="9">
        <v>1</v>
      </c>
      <c r="C141" s="9">
        <v>1</v>
      </c>
      <c r="D141" s="9">
        <v>1</v>
      </c>
      <c r="E141" s="9">
        <v>0</v>
      </c>
      <c r="F141" s="9">
        <v>1</v>
      </c>
      <c r="G141" s="9">
        <v>30</v>
      </c>
      <c r="J141" s="9">
        <v>0</v>
      </c>
      <c r="K141" s="9" t="s">
        <v>173</v>
      </c>
      <c r="L141" s="9">
        <v>0</v>
      </c>
      <c r="M141" s="18">
        <v>0</v>
      </c>
      <c r="N141" s="7">
        <v>1</v>
      </c>
      <c r="O141" s="7">
        <v>0</v>
      </c>
      <c r="P141" s="7">
        <v>0</v>
      </c>
      <c r="Q141" s="7">
        <v>1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2</v>
      </c>
      <c r="Y141" s="7"/>
    </row>
    <row r="142" spans="1:26">
      <c r="A142" s="12">
        <v>41484</v>
      </c>
      <c r="B142" s="9">
        <v>1</v>
      </c>
      <c r="C142" s="9">
        <v>1</v>
      </c>
      <c r="D142" s="9">
        <v>1</v>
      </c>
      <c r="E142" s="9">
        <v>0</v>
      </c>
      <c r="F142" s="9">
        <v>1</v>
      </c>
      <c r="G142" s="9">
        <v>30</v>
      </c>
      <c r="J142" s="9">
        <v>0</v>
      </c>
      <c r="K142" s="9" t="s">
        <v>174</v>
      </c>
      <c r="L142" s="9">
        <v>0</v>
      </c>
      <c r="M142" s="18">
        <v>2</v>
      </c>
      <c r="N142" s="7">
        <v>1</v>
      </c>
      <c r="O142" s="7">
        <v>0</v>
      </c>
      <c r="P142" s="7">
        <v>0</v>
      </c>
      <c r="Q142" s="7">
        <v>1</v>
      </c>
      <c r="R142" s="9">
        <v>1</v>
      </c>
      <c r="S142" s="9">
        <v>0</v>
      </c>
      <c r="T142" s="7">
        <v>0</v>
      </c>
      <c r="U142" s="7">
        <v>0</v>
      </c>
      <c r="V142" s="7">
        <v>0</v>
      </c>
      <c r="W142" s="7">
        <v>0</v>
      </c>
      <c r="X142" s="7">
        <v>2</v>
      </c>
      <c r="Y142" s="7"/>
    </row>
    <row r="143" spans="1:26">
      <c r="A143" s="12">
        <v>41489</v>
      </c>
      <c r="B143" s="9">
        <v>1</v>
      </c>
      <c r="C143" s="9">
        <v>1</v>
      </c>
      <c r="D143" s="9">
        <v>1</v>
      </c>
      <c r="E143" s="9">
        <v>0</v>
      </c>
      <c r="F143" s="9">
        <v>1</v>
      </c>
      <c r="G143" s="9">
        <v>34</v>
      </c>
      <c r="J143" s="9">
        <v>0</v>
      </c>
      <c r="K143" s="9" t="s">
        <v>78</v>
      </c>
      <c r="L143" s="9">
        <v>0</v>
      </c>
      <c r="M143" s="18">
        <v>0</v>
      </c>
      <c r="N143" s="7">
        <v>1</v>
      </c>
      <c r="O143" s="7">
        <v>1</v>
      </c>
      <c r="P143" s="7">
        <v>0</v>
      </c>
      <c r="Q143" s="7">
        <v>4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1</v>
      </c>
      <c r="Y143" s="7"/>
      <c r="Z143" s="9" t="s">
        <v>179</v>
      </c>
    </row>
    <row r="144" spans="1:26">
      <c r="A144" s="12">
        <v>41493</v>
      </c>
      <c r="B144" s="9">
        <v>1</v>
      </c>
      <c r="C144" s="9">
        <v>1</v>
      </c>
      <c r="D144" s="9">
        <v>1</v>
      </c>
      <c r="E144" s="9">
        <v>0</v>
      </c>
      <c r="F144" s="9">
        <v>0</v>
      </c>
      <c r="J144" s="9">
        <v>0</v>
      </c>
      <c r="K144" s="9" t="s">
        <v>180</v>
      </c>
      <c r="L144" s="9">
        <v>0</v>
      </c>
      <c r="M144" s="18">
        <v>0</v>
      </c>
      <c r="N144" s="7">
        <v>1</v>
      </c>
      <c r="O144" s="7">
        <v>0</v>
      </c>
      <c r="P144" s="7">
        <v>0</v>
      </c>
      <c r="Q144" s="7">
        <v>1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/>
      <c r="Z144" s="9" t="s">
        <v>178</v>
      </c>
    </row>
    <row r="145" spans="1:26">
      <c r="A145" s="12">
        <v>41494</v>
      </c>
      <c r="B145" s="9">
        <v>1</v>
      </c>
      <c r="C145" s="9">
        <v>1</v>
      </c>
      <c r="D145" s="9">
        <v>1</v>
      </c>
      <c r="E145" s="9">
        <v>0</v>
      </c>
      <c r="F145" s="9">
        <v>1</v>
      </c>
      <c r="G145" s="9">
        <v>34</v>
      </c>
      <c r="J145" s="9">
        <v>0</v>
      </c>
      <c r="K145" s="9" t="s">
        <v>182</v>
      </c>
      <c r="L145" s="9">
        <v>0</v>
      </c>
      <c r="M145" s="18">
        <v>0</v>
      </c>
      <c r="N145" s="7">
        <v>1</v>
      </c>
      <c r="O145" s="7">
        <v>1</v>
      </c>
      <c r="P145" s="7">
        <v>0</v>
      </c>
      <c r="Q145" s="7">
        <v>3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/>
    </row>
    <row r="146" spans="1:26">
      <c r="A146" s="12">
        <v>41494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J146" s="9">
        <v>0</v>
      </c>
      <c r="K146" s="9" t="s">
        <v>183</v>
      </c>
      <c r="L146" s="9">
        <v>0</v>
      </c>
      <c r="M146" s="18">
        <v>1</v>
      </c>
      <c r="N146" s="9">
        <v>1</v>
      </c>
      <c r="O146" s="9">
        <v>1</v>
      </c>
      <c r="P146" s="9">
        <v>0</v>
      </c>
      <c r="Q146" s="7">
        <v>0</v>
      </c>
      <c r="R146" s="7">
        <v>0</v>
      </c>
      <c r="S146" s="7">
        <v>0</v>
      </c>
      <c r="T146" s="9">
        <v>1</v>
      </c>
      <c r="U146" s="7">
        <v>0</v>
      </c>
      <c r="V146" s="9">
        <v>1</v>
      </c>
      <c r="W146" s="7">
        <v>0</v>
      </c>
      <c r="X146" s="7">
        <v>0</v>
      </c>
      <c r="Y146" s="7"/>
      <c r="Z146" s="9" t="s">
        <v>181</v>
      </c>
    </row>
    <row r="147" spans="1:26">
      <c r="A147" s="12">
        <v>41497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J147" s="9">
        <v>0</v>
      </c>
      <c r="K147" s="9" t="s">
        <v>192</v>
      </c>
      <c r="L147" s="9">
        <v>0</v>
      </c>
      <c r="M147" s="18">
        <v>0</v>
      </c>
      <c r="N147" s="9">
        <v>1</v>
      </c>
      <c r="O147" s="9">
        <v>1</v>
      </c>
      <c r="P147" s="9">
        <v>0</v>
      </c>
      <c r="Q147" s="7">
        <v>1</v>
      </c>
      <c r="R147" s="9">
        <v>1</v>
      </c>
      <c r="S147" s="9">
        <v>0</v>
      </c>
      <c r="T147" s="9">
        <v>0</v>
      </c>
      <c r="U147" s="7">
        <v>0</v>
      </c>
      <c r="V147" s="9">
        <v>0</v>
      </c>
      <c r="W147" s="7">
        <v>0</v>
      </c>
      <c r="X147" s="7">
        <v>1</v>
      </c>
      <c r="Y147" s="7"/>
    </row>
    <row r="148" spans="1:26">
      <c r="A148" s="12">
        <v>41498</v>
      </c>
      <c r="B148" s="9">
        <v>1</v>
      </c>
      <c r="C148" s="9">
        <v>1</v>
      </c>
      <c r="D148" s="9">
        <v>1</v>
      </c>
      <c r="E148" s="9">
        <v>0</v>
      </c>
      <c r="F148" s="9">
        <v>0</v>
      </c>
      <c r="J148" s="9">
        <v>0</v>
      </c>
      <c r="K148" s="9" t="s">
        <v>184</v>
      </c>
      <c r="L148" s="9">
        <v>0</v>
      </c>
      <c r="M148" s="18">
        <v>0</v>
      </c>
      <c r="N148" s="9">
        <v>1</v>
      </c>
      <c r="O148" s="9">
        <v>0</v>
      </c>
      <c r="P148" s="9">
        <v>0</v>
      </c>
      <c r="Q148" s="7">
        <v>0</v>
      </c>
      <c r="R148" s="9">
        <v>0</v>
      </c>
      <c r="S148" s="9">
        <v>0</v>
      </c>
      <c r="T148" s="9">
        <v>0</v>
      </c>
      <c r="U148" s="7">
        <v>0</v>
      </c>
      <c r="V148" s="9">
        <v>0</v>
      </c>
      <c r="W148" s="7">
        <v>0</v>
      </c>
      <c r="X148" s="7">
        <v>2</v>
      </c>
      <c r="Z148" s="9" t="s">
        <v>193</v>
      </c>
    </row>
    <row r="149" spans="1:26">
      <c r="A149" s="12">
        <v>41501</v>
      </c>
      <c r="B149" s="9">
        <v>0</v>
      </c>
      <c r="C149" s="9">
        <v>1</v>
      </c>
      <c r="D149" s="9">
        <v>1</v>
      </c>
      <c r="E149" s="9">
        <v>0</v>
      </c>
      <c r="F149" s="9">
        <v>0</v>
      </c>
      <c r="J149" s="9">
        <v>0</v>
      </c>
      <c r="K149" s="9" t="s">
        <v>185</v>
      </c>
      <c r="L149" s="9">
        <v>0</v>
      </c>
      <c r="M149" s="18">
        <v>0</v>
      </c>
      <c r="N149" s="9">
        <v>1</v>
      </c>
      <c r="O149" s="9">
        <v>1</v>
      </c>
      <c r="P149" s="9">
        <v>0</v>
      </c>
      <c r="Q149" s="7">
        <v>0</v>
      </c>
      <c r="R149" s="9">
        <v>0</v>
      </c>
      <c r="S149" s="9">
        <v>0</v>
      </c>
      <c r="T149" s="9">
        <v>0</v>
      </c>
      <c r="U149" s="7">
        <v>0</v>
      </c>
      <c r="V149" s="9">
        <v>0</v>
      </c>
      <c r="W149" s="9">
        <v>0</v>
      </c>
      <c r="X149" s="7">
        <v>0</v>
      </c>
      <c r="Y149" s="7"/>
      <c r="Z149" s="9" t="s">
        <v>194</v>
      </c>
    </row>
    <row r="150" spans="1:26">
      <c r="A150" s="12">
        <v>41502</v>
      </c>
      <c r="B150" s="9">
        <v>1</v>
      </c>
      <c r="C150" s="9">
        <v>1</v>
      </c>
      <c r="D150" s="9">
        <v>1</v>
      </c>
      <c r="E150" s="9">
        <v>0</v>
      </c>
      <c r="F150" s="9">
        <v>1</v>
      </c>
      <c r="G150" s="9">
        <v>22</v>
      </c>
      <c r="J150" s="9">
        <v>0</v>
      </c>
      <c r="K150" s="9" t="s">
        <v>186</v>
      </c>
      <c r="L150" s="9">
        <v>0</v>
      </c>
      <c r="M150" s="18">
        <v>0</v>
      </c>
      <c r="N150" s="9">
        <v>1</v>
      </c>
      <c r="O150" s="9">
        <v>1</v>
      </c>
      <c r="P150" s="9">
        <v>0</v>
      </c>
      <c r="Q150" s="7">
        <v>0</v>
      </c>
      <c r="R150" s="9">
        <v>0</v>
      </c>
      <c r="S150" s="9">
        <v>0</v>
      </c>
      <c r="T150" s="9">
        <v>0</v>
      </c>
      <c r="U150" s="7">
        <v>0</v>
      </c>
      <c r="V150" s="9">
        <v>0</v>
      </c>
      <c r="W150" s="9">
        <v>0</v>
      </c>
      <c r="X150" s="7">
        <v>2</v>
      </c>
      <c r="Y150" s="7"/>
    </row>
    <row r="151" spans="1:26">
      <c r="A151" s="12">
        <v>41503</v>
      </c>
      <c r="B151" s="9">
        <v>1</v>
      </c>
      <c r="C151" s="9">
        <v>1</v>
      </c>
      <c r="D151" s="9">
        <v>1</v>
      </c>
      <c r="E151" s="9">
        <v>0</v>
      </c>
      <c r="F151" s="9">
        <v>1</v>
      </c>
      <c r="G151" s="9">
        <v>28</v>
      </c>
      <c r="J151" s="9">
        <v>0</v>
      </c>
      <c r="K151" s="9" t="s">
        <v>187</v>
      </c>
      <c r="L151" s="9">
        <v>0</v>
      </c>
      <c r="M151" s="18">
        <v>0</v>
      </c>
      <c r="N151" s="9">
        <v>1</v>
      </c>
      <c r="O151" s="9">
        <v>2</v>
      </c>
      <c r="P151" s="9">
        <v>0</v>
      </c>
      <c r="Q151" s="7">
        <v>0</v>
      </c>
      <c r="R151" s="9">
        <v>0</v>
      </c>
      <c r="S151" s="9">
        <v>0</v>
      </c>
      <c r="T151" s="9">
        <v>0</v>
      </c>
      <c r="U151" s="7">
        <v>0</v>
      </c>
      <c r="V151" s="9">
        <v>0</v>
      </c>
      <c r="W151" s="9">
        <v>0</v>
      </c>
      <c r="X151" s="7">
        <v>0</v>
      </c>
      <c r="Y151" s="7"/>
    </row>
    <row r="152" spans="1:26">
      <c r="A152" s="12">
        <v>41503</v>
      </c>
      <c r="B152" s="9">
        <v>1</v>
      </c>
      <c r="C152" s="9">
        <v>1</v>
      </c>
      <c r="D152" s="9">
        <v>1</v>
      </c>
      <c r="E152" s="9">
        <v>0</v>
      </c>
      <c r="F152" s="9">
        <v>1</v>
      </c>
      <c r="G152" s="9">
        <v>30</v>
      </c>
      <c r="J152" s="9">
        <v>0</v>
      </c>
      <c r="K152" s="9" t="s">
        <v>188</v>
      </c>
      <c r="L152" s="9">
        <v>0</v>
      </c>
      <c r="M152" s="18">
        <v>0</v>
      </c>
      <c r="N152" s="9">
        <v>1</v>
      </c>
      <c r="O152" s="9">
        <v>0</v>
      </c>
      <c r="P152" s="9">
        <v>0</v>
      </c>
      <c r="Q152" s="7">
        <v>1</v>
      </c>
      <c r="R152" s="9">
        <v>1</v>
      </c>
      <c r="S152" s="9">
        <v>0</v>
      </c>
      <c r="T152" s="9">
        <v>0</v>
      </c>
      <c r="U152" s="7">
        <v>0</v>
      </c>
      <c r="V152" s="9">
        <v>0</v>
      </c>
      <c r="W152" s="9">
        <v>0</v>
      </c>
      <c r="X152" s="7">
        <v>0</v>
      </c>
      <c r="Y152" s="7"/>
    </row>
    <row r="153" spans="1:26">
      <c r="A153" s="12">
        <v>41504</v>
      </c>
      <c r="B153" s="9">
        <v>0</v>
      </c>
      <c r="C153" s="9">
        <v>0</v>
      </c>
      <c r="D153" s="9">
        <v>0</v>
      </c>
      <c r="E153" s="9">
        <v>0</v>
      </c>
      <c r="F153" s="9">
        <v>1</v>
      </c>
      <c r="G153" s="9">
        <v>17</v>
      </c>
      <c r="J153" s="9">
        <v>0</v>
      </c>
      <c r="K153" s="9" t="s">
        <v>189</v>
      </c>
      <c r="L153" s="9">
        <v>0</v>
      </c>
      <c r="M153" s="18">
        <v>0</v>
      </c>
      <c r="N153" s="9">
        <v>1</v>
      </c>
      <c r="O153" s="9">
        <v>1</v>
      </c>
      <c r="P153" s="9">
        <v>0</v>
      </c>
      <c r="Q153" s="7">
        <v>0</v>
      </c>
      <c r="R153" s="9">
        <v>0</v>
      </c>
      <c r="S153" s="9">
        <v>0</v>
      </c>
      <c r="T153" s="9">
        <v>0</v>
      </c>
      <c r="U153" s="7">
        <v>0</v>
      </c>
      <c r="V153" s="9">
        <v>0</v>
      </c>
      <c r="W153" s="9">
        <v>0</v>
      </c>
      <c r="X153" s="7">
        <v>0</v>
      </c>
      <c r="Y153" s="7"/>
    </row>
    <row r="154" spans="1:26">
      <c r="A154" s="12">
        <v>41507</v>
      </c>
      <c r="B154" s="9">
        <v>1</v>
      </c>
      <c r="C154" s="9">
        <v>1</v>
      </c>
      <c r="D154" s="9">
        <v>1</v>
      </c>
      <c r="E154" s="9">
        <v>0</v>
      </c>
      <c r="F154" s="9">
        <v>1</v>
      </c>
      <c r="G154" s="9">
        <v>30</v>
      </c>
      <c r="J154" s="9">
        <v>0</v>
      </c>
      <c r="K154" s="9" t="s">
        <v>190</v>
      </c>
      <c r="L154" s="9">
        <v>0</v>
      </c>
      <c r="M154" s="18">
        <v>0</v>
      </c>
      <c r="N154" s="9">
        <v>1</v>
      </c>
      <c r="O154" s="9">
        <v>0</v>
      </c>
      <c r="P154" s="9">
        <v>0</v>
      </c>
      <c r="Q154" s="7">
        <v>1</v>
      </c>
      <c r="R154" s="9">
        <v>1</v>
      </c>
      <c r="S154" s="9">
        <v>0</v>
      </c>
      <c r="T154" s="9">
        <v>0</v>
      </c>
      <c r="U154" s="7">
        <v>0</v>
      </c>
      <c r="V154" s="9">
        <v>0</v>
      </c>
      <c r="W154" s="9">
        <v>0</v>
      </c>
      <c r="X154" s="7">
        <v>0</v>
      </c>
      <c r="Y154" s="7"/>
    </row>
    <row r="155" spans="1:26">
      <c r="A155" s="12">
        <v>41507</v>
      </c>
      <c r="B155" s="9">
        <v>1</v>
      </c>
      <c r="C155" s="9">
        <v>1</v>
      </c>
      <c r="D155" s="9">
        <v>1</v>
      </c>
      <c r="E155" s="9">
        <v>0</v>
      </c>
      <c r="F155" s="9">
        <v>1</v>
      </c>
      <c r="G155" s="9">
        <v>60</v>
      </c>
      <c r="J155" s="9">
        <v>0</v>
      </c>
      <c r="K155" s="9" t="s">
        <v>195</v>
      </c>
      <c r="L155" s="9">
        <v>0</v>
      </c>
      <c r="M155" s="18">
        <v>3</v>
      </c>
      <c r="N155" s="9">
        <v>1</v>
      </c>
      <c r="O155" s="9">
        <v>1</v>
      </c>
      <c r="P155" s="9">
        <v>0</v>
      </c>
      <c r="Q155" s="7">
        <v>1</v>
      </c>
      <c r="R155" s="9">
        <v>1</v>
      </c>
      <c r="S155" s="9">
        <v>0</v>
      </c>
      <c r="T155" s="9">
        <v>0</v>
      </c>
      <c r="U155" s="7">
        <v>0</v>
      </c>
      <c r="V155" s="9">
        <v>0</v>
      </c>
      <c r="W155" s="9">
        <v>0</v>
      </c>
      <c r="X155" s="7">
        <v>0</v>
      </c>
      <c r="Y155" s="7"/>
      <c r="Z155" s="9" t="s">
        <v>191</v>
      </c>
    </row>
    <row r="156" spans="1:26">
      <c r="A156" s="12">
        <v>41509</v>
      </c>
      <c r="B156" s="9">
        <v>1</v>
      </c>
      <c r="C156" s="9">
        <v>1</v>
      </c>
      <c r="D156" s="9">
        <v>1</v>
      </c>
      <c r="E156" s="9">
        <v>0</v>
      </c>
      <c r="F156" s="9">
        <v>1</v>
      </c>
      <c r="G156" s="9">
        <v>36</v>
      </c>
      <c r="J156" s="9">
        <v>0</v>
      </c>
      <c r="K156" s="9" t="s">
        <v>199</v>
      </c>
      <c r="L156" s="9">
        <v>0</v>
      </c>
      <c r="M156" s="18">
        <v>0</v>
      </c>
      <c r="N156" s="9">
        <v>1</v>
      </c>
      <c r="O156" s="9">
        <v>0</v>
      </c>
      <c r="P156" s="9">
        <v>0</v>
      </c>
      <c r="Q156" s="9">
        <v>1</v>
      </c>
      <c r="R156" s="9">
        <v>1</v>
      </c>
      <c r="S156" s="9">
        <v>0</v>
      </c>
      <c r="T156" s="9">
        <v>0</v>
      </c>
      <c r="U156" s="7">
        <v>0</v>
      </c>
      <c r="V156" s="9">
        <v>0</v>
      </c>
      <c r="W156" s="9">
        <v>0</v>
      </c>
      <c r="X156" s="7">
        <v>0</v>
      </c>
    </row>
    <row r="157" spans="1:26">
      <c r="A157" s="12">
        <v>41509</v>
      </c>
      <c r="B157" s="9">
        <v>1</v>
      </c>
      <c r="C157" s="9">
        <v>1</v>
      </c>
      <c r="D157" s="9">
        <v>1</v>
      </c>
      <c r="E157" s="9">
        <v>0</v>
      </c>
      <c r="F157" s="9">
        <v>0</v>
      </c>
      <c r="J157" s="9">
        <v>0</v>
      </c>
      <c r="K157" s="9" t="s">
        <v>200</v>
      </c>
      <c r="L157" s="9">
        <v>1</v>
      </c>
      <c r="M157" s="18">
        <v>0</v>
      </c>
      <c r="N157" s="9">
        <v>1</v>
      </c>
      <c r="O157" s="9">
        <v>0</v>
      </c>
      <c r="P157" s="9">
        <v>0</v>
      </c>
      <c r="Q157" s="9">
        <v>1</v>
      </c>
      <c r="R157" s="9">
        <v>1</v>
      </c>
      <c r="S157" s="9">
        <v>0</v>
      </c>
      <c r="T157" s="9">
        <v>0</v>
      </c>
      <c r="U157" s="7">
        <v>0</v>
      </c>
      <c r="V157" s="9">
        <v>0</v>
      </c>
      <c r="W157" s="9">
        <v>0</v>
      </c>
      <c r="X157" s="7">
        <v>1</v>
      </c>
      <c r="Z157" s="9" t="s">
        <v>245</v>
      </c>
    </row>
    <row r="158" spans="1:26">
      <c r="A158" s="12">
        <v>41509</v>
      </c>
      <c r="B158" s="9">
        <v>1</v>
      </c>
      <c r="C158" s="9">
        <v>1</v>
      </c>
      <c r="D158" s="9">
        <v>1</v>
      </c>
      <c r="E158" s="9">
        <v>0</v>
      </c>
      <c r="F158" s="9">
        <v>0</v>
      </c>
      <c r="J158" s="9">
        <v>0</v>
      </c>
      <c r="K158" s="9" t="s">
        <v>200</v>
      </c>
      <c r="L158" s="9">
        <v>1</v>
      </c>
      <c r="M158" s="18">
        <v>0</v>
      </c>
      <c r="N158" s="9">
        <v>1</v>
      </c>
      <c r="O158" s="9">
        <v>0</v>
      </c>
      <c r="P158" s="9">
        <v>0</v>
      </c>
      <c r="Q158" s="9">
        <v>1</v>
      </c>
      <c r="R158" s="9">
        <v>1</v>
      </c>
      <c r="S158" s="9">
        <v>0</v>
      </c>
      <c r="T158" s="9">
        <v>0</v>
      </c>
      <c r="U158" s="7">
        <v>0</v>
      </c>
      <c r="V158" s="9">
        <v>0</v>
      </c>
      <c r="W158" s="9">
        <v>0</v>
      </c>
      <c r="X158" s="7">
        <v>1</v>
      </c>
      <c r="Z158" s="9" t="s">
        <v>245</v>
      </c>
    </row>
    <row r="159" spans="1:26">
      <c r="A159" s="12">
        <v>41510</v>
      </c>
      <c r="B159" s="9">
        <v>0</v>
      </c>
      <c r="C159" s="9">
        <v>1</v>
      </c>
      <c r="D159" s="9">
        <v>1</v>
      </c>
      <c r="E159" s="9">
        <v>0</v>
      </c>
      <c r="F159" s="9">
        <v>0</v>
      </c>
      <c r="J159" s="9">
        <v>0</v>
      </c>
      <c r="K159" s="9" t="s">
        <v>201</v>
      </c>
      <c r="L159" s="9">
        <v>0</v>
      </c>
      <c r="M159" s="18">
        <v>1</v>
      </c>
      <c r="N159" s="9">
        <v>1</v>
      </c>
      <c r="O159" s="9">
        <v>0</v>
      </c>
      <c r="P159" s="9">
        <v>0</v>
      </c>
      <c r="Q159" s="9">
        <v>1</v>
      </c>
      <c r="R159" s="9">
        <v>0</v>
      </c>
      <c r="S159" s="9">
        <v>0</v>
      </c>
      <c r="T159" s="9">
        <v>0</v>
      </c>
      <c r="U159" s="7">
        <v>0</v>
      </c>
      <c r="V159" s="9">
        <v>0</v>
      </c>
      <c r="W159" s="9">
        <v>0</v>
      </c>
      <c r="X159" s="7">
        <v>0</v>
      </c>
    </row>
    <row r="160" spans="1:26">
      <c r="A160" s="12">
        <v>41511</v>
      </c>
      <c r="B160" s="9">
        <v>1</v>
      </c>
      <c r="C160" s="9">
        <v>1</v>
      </c>
      <c r="D160" s="9">
        <v>0</v>
      </c>
      <c r="E160" s="9">
        <v>1</v>
      </c>
      <c r="F160" s="9">
        <v>1</v>
      </c>
      <c r="G160" s="9">
        <v>17</v>
      </c>
      <c r="J160" s="9">
        <v>0</v>
      </c>
      <c r="K160" s="9" t="s">
        <v>202</v>
      </c>
      <c r="L160" s="9">
        <v>0</v>
      </c>
      <c r="M160" s="18">
        <v>0</v>
      </c>
      <c r="N160" s="9">
        <v>1</v>
      </c>
      <c r="O160" s="9">
        <v>1</v>
      </c>
      <c r="P160" s="9">
        <v>0</v>
      </c>
      <c r="Q160" s="9">
        <v>0</v>
      </c>
      <c r="R160" s="9">
        <v>0</v>
      </c>
      <c r="S160" s="9">
        <v>1</v>
      </c>
      <c r="T160" s="9">
        <v>0</v>
      </c>
      <c r="U160" s="7">
        <v>0</v>
      </c>
      <c r="V160" s="9">
        <v>1</v>
      </c>
      <c r="W160" s="9">
        <v>0</v>
      </c>
      <c r="X160" s="9">
        <v>0</v>
      </c>
      <c r="Z160" s="9" t="s">
        <v>254</v>
      </c>
    </row>
    <row r="161" spans="1:26" s="10" customFormat="1">
      <c r="A161" s="12">
        <v>41511</v>
      </c>
      <c r="B161" s="9">
        <v>1</v>
      </c>
      <c r="C161" s="9">
        <v>1</v>
      </c>
      <c r="D161" s="9">
        <v>1</v>
      </c>
      <c r="E161" s="9">
        <v>0</v>
      </c>
      <c r="F161" s="9">
        <v>1</v>
      </c>
      <c r="G161" s="9">
        <v>25</v>
      </c>
      <c r="H161" s="9"/>
      <c r="I161" s="9"/>
      <c r="J161" s="9">
        <v>1</v>
      </c>
      <c r="K161" s="9" t="s">
        <v>203</v>
      </c>
      <c r="L161" s="9">
        <v>1</v>
      </c>
      <c r="M161" s="18">
        <v>0</v>
      </c>
      <c r="N161" s="9">
        <v>1</v>
      </c>
      <c r="O161" s="9">
        <v>0</v>
      </c>
      <c r="P161" s="9">
        <v>0</v>
      </c>
      <c r="Q161" s="9">
        <v>1</v>
      </c>
      <c r="R161" s="9">
        <v>1</v>
      </c>
      <c r="S161" s="9">
        <v>0</v>
      </c>
      <c r="T161" s="9">
        <v>0</v>
      </c>
      <c r="U161" s="7">
        <v>0</v>
      </c>
      <c r="V161" s="9">
        <v>0</v>
      </c>
      <c r="W161" s="9">
        <v>0</v>
      </c>
      <c r="X161" s="9">
        <v>0</v>
      </c>
      <c r="Y161" s="9"/>
      <c r="Z161" s="9" t="s">
        <v>198</v>
      </c>
    </row>
    <row r="162" spans="1:26" s="10" customFormat="1">
      <c r="A162" s="12">
        <v>41511</v>
      </c>
      <c r="B162" s="9">
        <v>1</v>
      </c>
      <c r="C162" s="9">
        <v>1</v>
      </c>
      <c r="D162" s="9">
        <v>1</v>
      </c>
      <c r="E162" s="9">
        <v>0</v>
      </c>
      <c r="F162" s="9">
        <v>1</v>
      </c>
      <c r="G162" s="9">
        <v>28</v>
      </c>
      <c r="H162" s="9"/>
      <c r="I162" s="9"/>
      <c r="J162" s="9">
        <v>1</v>
      </c>
      <c r="K162" s="9" t="s">
        <v>203</v>
      </c>
      <c r="L162" s="9">
        <v>1</v>
      </c>
      <c r="M162" s="18">
        <v>0</v>
      </c>
      <c r="N162" s="9">
        <v>1</v>
      </c>
      <c r="O162" s="9">
        <v>0</v>
      </c>
      <c r="P162" s="9">
        <v>0</v>
      </c>
      <c r="Q162" s="9">
        <v>1</v>
      </c>
      <c r="R162" s="9">
        <v>1</v>
      </c>
      <c r="S162" s="9">
        <v>0</v>
      </c>
      <c r="T162" s="9">
        <v>0</v>
      </c>
      <c r="U162" s="7">
        <v>0</v>
      </c>
      <c r="V162" s="9">
        <v>0</v>
      </c>
      <c r="W162" s="9">
        <v>0</v>
      </c>
      <c r="X162" s="9">
        <v>0</v>
      </c>
      <c r="Y162" s="9"/>
      <c r="Z162" s="9" t="s">
        <v>198</v>
      </c>
    </row>
    <row r="163" spans="1:26">
      <c r="A163" s="12">
        <v>41512</v>
      </c>
      <c r="B163" s="9">
        <v>1</v>
      </c>
      <c r="C163" s="9">
        <v>1</v>
      </c>
      <c r="D163" s="9">
        <v>1</v>
      </c>
      <c r="E163" s="9">
        <v>0</v>
      </c>
      <c r="F163" s="9">
        <v>1</v>
      </c>
      <c r="G163" s="9">
        <v>35</v>
      </c>
      <c r="J163" s="9">
        <v>0</v>
      </c>
      <c r="K163" s="9" t="s">
        <v>204</v>
      </c>
      <c r="L163" s="9">
        <v>0</v>
      </c>
      <c r="M163" s="18">
        <v>0</v>
      </c>
      <c r="N163" s="9">
        <v>1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7">
        <v>0</v>
      </c>
      <c r="V163" s="9">
        <v>0</v>
      </c>
      <c r="W163" s="9">
        <v>0</v>
      </c>
      <c r="X163" s="9">
        <v>1</v>
      </c>
      <c r="Z163" s="9" t="s">
        <v>246</v>
      </c>
    </row>
    <row r="164" spans="1:26">
      <c r="A164" s="12">
        <v>41513</v>
      </c>
      <c r="B164" s="9">
        <v>1</v>
      </c>
      <c r="C164" s="9">
        <v>1</v>
      </c>
      <c r="D164" s="9">
        <v>1</v>
      </c>
      <c r="E164" s="9">
        <v>0</v>
      </c>
      <c r="F164" s="9">
        <v>1</v>
      </c>
      <c r="G164" s="9">
        <v>39</v>
      </c>
      <c r="H164" s="9">
        <v>1</v>
      </c>
      <c r="I164" s="9" t="s">
        <v>351</v>
      </c>
      <c r="J164" s="9">
        <v>0</v>
      </c>
      <c r="K164" s="9" t="s">
        <v>205</v>
      </c>
      <c r="L164" s="9">
        <v>0</v>
      </c>
      <c r="M164" s="18">
        <v>0</v>
      </c>
      <c r="N164" s="9">
        <v>1</v>
      </c>
      <c r="O164" s="9">
        <v>0</v>
      </c>
      <c r="P164" s="9">
        <v>0</v>
      </c>
      <c r="Q164" s="9">
        <v>3</v>
      </c>
      <c r="R164" s="9">
        <v>0</v>
      </c>
      <c r="S164" s="9">
        <v>0</v>
      </c>
      <c r="T164" s="9">
        <v>0</v>
      </c>
      <c r="U164" s="7">
        <v>0</v>
      </c>
      <c r="V164" s="9">
        <v>0</v>
      </c>
      <c r="W164" s="9">
        <v>0</v>
      </c>
      <c r="X164" s="9">
        <v>1</v>
      </c>
    </row>
    <row r="165" spans="1:26">
      <c r="A165" s="12">
        <v>41514</v>
      </c>
      <c r="B165" s="9">
        <v>1</v>
      </c>
      <c r="C165" s="9">
        <v>1</v>
      </c>
      <c r="D165" s="9">
        <v>1</v>
      </c>
      <c r="E165" s="9">
        <v>0</v>
      </c>
      <c r="F165" s="9">
        <v>1</v>
      </c>
      <c r="G165" s="9">
        <v>26</v>
      </c>
      <c r="H165" s="9">
        <v>1</v>
      </c>
      <c r="I165" s="9" t="s">
        <v>352</v>
      </c>
      <c r="J165" s="9">
        <v>0</v>
      </c>
      <c r="L165" s="9">
        <v>0</v>
      </c>
      <c r="M165" s="18">
        <v>0</v>
      </c>
      <c r="N165" s="9">
        <v>1</v>
      </c>
      <c r="O165" s="9">
        <v>1</v>
      </c>
      <c r="P165" s="9">
        <v>0</v>
      </c>
      <c r="Q165" s="9">
        <v>1</v>
      </c>
      <c r="R165" s="9">
        <v>0</v>
      </c>
      <c r="S165" s="9">
        <v>0</v>
      </c>
      <c r="T165" s="9">
        <v>1</v>
      </c>
      <c r="U165" s="7">
        <v>0</v>
      </c>
      <c r="V165" s="9">
        <v>0</v>
      </c>
      <c r="W165" s="9">
        <v>0</v>
      </c>
      <c r="X165" s="9">
        <v>0</v>
      </c>
    </row>
    <row r="166" spans="1:26">
      <c r="A166" s="12">
        <v>41515</v>
      </c>
      <c r="B166" s="9">
        <v>1</v>
      </c>
      <c r="C166" s="9">
        <v>1</v>
      </c>
      <c r="D166" s="9">
        <v>1</v>
      </c>
      <c r="E166" s="9">
        <v>0</v>
      </c>
      <c r="F166" s="9">
        <v>0</v>
      </c>
      <c r="J166" s="9">
        <v>0</v>
      </c>
      <c r="K166" s="9" t="s">
        <v>206</v>
      </c>
      <c r="L166" s="9">
        <v>0</v>
      </c>
      <c r="M166" s="18">
        <v>0</v>
      </c>
      <c r="N166" s="9">
        <v>1</v>
      </c>
      <c r="O166" s="9">
        <v>1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7">
        <v>0</v>
      </c>
      <c r="V166" s="9">
        <v>0</v>
      </c>
      <c r="W166" s="9">
        <v>0</v>
      </c>
      <c r="X166" s="9">
        <v>1</v>
      </c>
    </row>
    <row r="167" spans="1:26">
      <c r="A167" s="12">
        <v>41518</v>
      </c>
      <c r="B167" s="9">
        <v>0</v>
      </c>
      <c r="C167" s="9">
        <v>1</v>
      </c>
      <c r="D167" s="9">
        <v>1</v>
      </c>
      <c r="E167" s="9">
        <v>0</v>
      </c>
      <c r="F167" s="9">
        <v>0</v>
      </c>
      <c r="J167" s="9">
        <v>0</v>
      </c>
      <c r="K167" s="9" t="s">
        <v>207</v>
      </c>
      <c r="L167" s="9">
        <v>0</v>
      </c>
      <c r="M167" s="18">
        <v>0</v>
      </c>
      <c r="N167" s="9">
        <v>1</v>
      </c>
      <c r="O167" s="9">
        <v>3</v>
      </c>
      <c r="P167" s="9">
        <v>0</v>
      </c>
      <c r="Q167" s="9">
        <v>0</v>
      </c>
      <c r="R167" s="9">
        <v>0</v>
      </c>
      <c r="S167" s="9">
        <v>1</v>
      </c>
      <c r="T167" s="9">
        <v>0</v>
      </c>
      <c r="U167" s="7">
        <v>0</v>
      </c>
      <c r="V167" s="9">
        <v>1</v>
      </c>
      <c r="W167" s="9">
        <v>0</v>
      </c>
      <c r="X167" s="9">
        <v>0</v>
      </c>
      <c r="Z167" s="9" t="s">
        <v>247</v>
      </c>
    </row>
    <row r="168" spans="1:26">
      <c r="A168" s="12">
        <v>41521</v>
      </c>
      <c r="B168" s="9">
        <v>1</v>
      </c>
      <c r="C168" s="9">
        <v>1</v>
      </c>
      <c r="D168" s="9">
        <v>1</v>
      </c>
      <c r="E168" s="9">
        <v>0</v>
      </c>
      <c r="F168" s="9">
        <v>1</v>
      </c>
      <c r="G168" s="9">
        <v>37</v>
      </c>
      <c r="J168" s="9">
        <v>0</v>
      </c>
      <c r="K168" s="9" t="s">
        <v>208</v>
      </c>
      <c r="L168" s="9">
        <v>0</v>
      </c>
      <c r="M168" s="18">
        <v>0</v>
      </c>
      <c r="N168" s="9">
        <v>1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7">
        <v>0</v>
      </c>
      <c r="V168" s="9">
        <v>0</v>
      </c>
      <c r="W168" s="9">
        <v>0</v>
      </c>
      <c r="X168" s="9">
        <v>0</v>
      </c>
    </row>
    <row r="169" spans="1:26">
      <c r="A169" s="12">
        <v>41523</v>
      </c>
      <c r="B169" s="9">
        <v>1</v>
      </c>
      <c r="C169" s="9">
        <v>1</v>
      </c>
      <c r="D169" s="9">
        <v>1</v>
      </c>
      <c r="E169" s="9">
        <v>0</v>
      </c>
      <c r="F169" s="9">
        <v>1</v>
      </c>
      <c r="G169" s="9">
        <v>26</v>
      </c>
      <c r="H169" s="9">
        <v>1</v>
      </c>
      <c r="I169" s="9" t="s">
        <v>353</v>
      </c>
      <c r="J169" s="9">
        <v>0</v>
      </c>
      <c r="L169" s="9">
        <v>1</v>
      </c>
      <c r="M169" s="18">
        <v>0</v>
      </c>
      <c r="N169" s="9">
        <v>1</v>
      </c>
      <c r="O169" s="9">
        <v>1</v>
      </c>
      <c r="P169" s="9">
        <v>0</v>
      </c>
      <c r="Q169" s="9">
        <v>1</v>
      </c>
      <c r="R169" s="9">
        <v>1</v>
      </c>
      <c r="S169" s="9">
        <v>1</v>
      </c>
      <c r="T169" s="9">
        <v>0</v>
      </c>
      <c r="U169" s="7">
        <v>0</v>
      </c>
      <c r="V169" s="9">
        <v>0</v>
      </c>
      <c r="W169" s="9">
        <v>0</v>
      </c>
      <c r="X169" s="9">
        <v>0</v>
      </c>
      <c r="Z169" s="9" t="s">
        <v>257</v>
      </c>
    </row>
    <row r="170" spans="1:26">
      <c r="A170" s="12">
        <v>41523</v>
      </c>
      <c r="B170" s="9">
        <v>0</v>
      </c>
      <c r="C170" s="9">
        <v>1</v>
      </c>
      <c r="D170" s="9">
        <v>1</v>
      </c>
      <c r="E170" s="9">
        <v>0</v>
      </c>
      <c r="F170" s="9">
        <v>0</v>
      </c>
      <c r="J170" s="9">
        <v>0</v>
      </c>
      <c r="L170" s="9">
        <v>1</v>
      </c>
      <c r="M170" s="18">
        <v>0</v>
      </c>
      <c r="N170" s="9">
        <v>1</v>
      </c>
      <c r="O170" s="9">
        <v>1</v>
      </c>
      <c r="P170" s="9">
        <v>0</v>
      </c>
      <c r="Q170" s="9">
        <v>1</v>
      </c>
      <c r="R170" s="9">
        <v>1</v>
      </c>
      <c r="S170" s="9">
        <v>1</v>
      </c>
      <c r="T170" s="9">
        <v>0</v>
      </c>
      <c r="U170" s="7">
        <v>0</v>
      </c>
      <c r="V170" s="9">
        <v>0</v>
      </c>
      <c r="W170" s="9">
        <v>0</v>
      </c>
      <c r="X170" s="9">
        <v>0</v>
      </c>
      <c r="Z170" s="9" t="s">
        <v>257</v>
      </c>
    </row>
    <row r="171" spans="1:26">
      <c r="A171" s="12">
        <v>41523</v>
      </c>
      <c r="B171" s="9">
        <v>0</v>
      </c>
      <c r="C171" s="9">
        <v>1</v>
      </c>
      <c r="D171" s="9">
        <v>1</v>
      </c>
      <c r="E171" s="9">
        <v>0</v>
      </c>
      <c r="F171" s="9">
        <v>0</v>
      </c>
      <c r="J171" s="9">
        <v>0</v>
      </c>
      <c r="L171" s="9">
        <v>1</v>
      </c>
      <c r="M171" s="18">
        <v>0</v>
      </c>
      <c r="N171" s="9">
        <v>1</v>
      </c>
      <c r="O171" s="9">
        <v>1</v>
      </c>
      <c r="P171" s="9">
        <v>0</v>
      </c>
      <c r="Q171" s="9">
        <v>1</v>
      </c>
      <c r="R171" s="9">
        <v>1</v>
      </c>
      <c r="S171" s="9">
        <v>1</v>
      </c>
      <c r="T171" s="9">
        <v>0</v>
      </c>
      <c r="U171" s="7">
        <v>0</v>
      </c>
      <c r="V171" s="9">
        <v>0</v>
      </c>
      <c r="W171" s="9">
        <v>0</v>
      </c>
      <c r="X171" s="9">
        <v>0</v>
      </c>
      <c r="Z171" s="9" t="s">
        <v>257</v>
      </c>
    </row>
    <row r="172" spans="1:26">
      <c r="A172" s="12">
        <v>41526</v>
      </c>
      <c r="B172" s="9">
        <v>0</v>
      </c>
      <c r="C172" s="9">
        <v>1</v>
      </c>
      <c r="D172" s="9">
        <v>1</v>
      </c>
      <c r="E172" s="9">
        <v>0</v>
      </c>
      <c r="F172" s="9">
        <v>0</v>
      </c>
      <c r="J172" s="9">
        <v>0</v>
      </c>
      <c r="K172" s="9" t="s">
        <v>209</v>
      </c>
      <c r="L172" s="9">
        <v>0</v>
      </c>
      <c r="M172" s="18">
        <v>0</v>
      </c>
      <c r="N172" s="9">
        <v>1</v>
      </c>
      <c r="O172" s="9">
        <v>0</v>
      </c>
      <c r="P172" s="9">
        <v>0</v>
      </c>
      <c r="Q172" s="9">
        <v>1</v>
      </c>
      <c r="R172" s="9">
        <v>1</v>
      </c>
      <c r="S172" s="9">
        <v>0</v>
      </c>
      <c r="T172" s="9">
        <v>0</v>
      </c>
      <c r="U172" s="7">
        <v>0</v>
      </c>
      <c r="V172" s="9">
        <v>0</v>
      </c>
      <c r="W172" s="9">
        <v>0</v>
      </c>
      <c r="X172" s="9">
        <v>0</v>
      </c>
    </row>
    <row r="173" spans="1:26">
      <c r="A173" s="12">
        <v>41529</v>
      </c>
      <c r="B173" s="9">
        <v>0</v>
      </c>
      <c r="C173" s="9">
        <v>1</v>
      </c>
      <c r="D173" s="9">
        <v>1</v>
      </c>
      <c r="E173" s="9">
        <v>0</v>
      </c>
      <c r="F173" s="9">
        <v>0</v>
      </c>
      <c r="J173" s="9">
        <v>0</v>
      </c>
      <c r="K173" s="9" t="s">
        <v>210</v>
      </c>
      <c r="L173" s="9">
        <v>0</v>
      </c>
      <c r="M173" s="18">
        <v>0</v>
      </c>
      <c r="N173" s="9">
        <v>1</v>
      </c>
      <c r="O173" s="9">
        <v>1</v>
      </c>
      <c r="P173" s="9">
        <v>0</v>
      </c>
      <c r="Q173" s="9">
        <v>0</v>
      </c>
      <c r="R173" s="9">
        <v>0</v>
      </c>
      <c r="S173" s="9">
        <v>1</v>
      </c>
      <c r="T173" s="9">
        <v>0</v>
      </c>
      <c r="U173" s="7">
        <v>0</v>
      </c>
      <c r="V173" s="9">
        <v>0</v>
      </c>
      <c r="W173" s="9">
        <v>0</v>
      </c>
      <c r="X173" s="9">
        <v>0</v>
      </c>
      <c r="Z173" s="9" t="s">
        <v>255</v>
      </c>
    </row>
    <row r="174" spans="1:26">
      <c r="A174" s="12">
        <v>41530</v>
      </c>
      <c r="B174" s="9">
        <v>0</v>
      </c>
      <c r="C174" s="9">
        <v>1</v>
      </c>
      <c r="D174" s="9">
        <v>1</v>
      </c>
      <c r="E174" s="9">
        <v>0</v>
      </c>
      <c r="F174" s="9">
        <v>0</v>
      </c>
      <c r="J174" s="9">
        <v>0</v>
      </c>
      <c r="K174" s="9" t="s">
        <v>211</v>
      </c>
      <c r="L174" s="9">
        <v>1</v>
      </c>
      <c r="M174" s="18">
        <v>0</v>
      </c>
      <c r="N174" s="9">
        <v>1</v>
      </c>
      <c r="O174" s="9">
        <v>2</v>
      </c>
      <c r="P174" s="9">
        <v>0</v>
      </c>
      <c r="Q174" s="9">
        <v>1</v>
      </c>
      <c r="R174" s="9">
        <v>1</v>
      </c>
      <c r="S174" s="9">
        <v>0</v>
      </c>
      <c r="T174" s="9">
        <v>0</v>
      </c>
      <c r="U174" s="7">
        <v>0</v>
      </c>
      <c r="V174" s="9">
        <v>0</v>
      </c>
      <c r="W174" s="9">
        <v>0</v>
      </c>
      <c r="X174" s="9">
        <v>0</v>
      </c>
    </row>
    <row r="175" spans="1:26">
      <c r="A175" s="12">
        <v>41530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J175" s="9">
        <v>0</v>
      </c>
      <c r="K175" s="9" t="s">
        <v>211</v>
      </c>
      <c r="L175" s="9">
        <v>1</v>
      </c>
      <c r="M175" s="18">
        <v>0</v>
      </c>
      <c r="N175" s="9">
        <v>1</v>
      </c>
      <c r="O175" s="9">
        <v>2</v>
      </c>
      <c r="P175" s="9">
        <v>0</v>
      </c>
      <c r="Q175" s="9">
        <v>1</v>
      </c>
      <c r="R175" s="9">
        <v>1</v>
      </c>
      <c r="S175" s="9">
        <v>0</v>
      </c>
      <c r="T175" s="9">
        <v>0</v>
      </c>
      <c r="U175" s="7">
        <v>0</v>
      </c>
      <c r="V175" s="9">
        <v>0</v>
      </c>
      <c r="W175" s="9">
        <v>0</v>
      </c>
      <c r="X175" s="9">
        <v>0</v>
      </c>
    </row>
    <row r="176" spans="1:26">
      <c r="A176" s="12">
        <v>41533</v>
      </c>
      <c r="B176" s="9">
        <v>0</v>
      </c>
      <c r="C176" s="9">
        <v>1</v>
      </c>
      <c r="D176" s="9">
        <v>1</v>
      </c>
      <c r="E176" s="9">
        <v>0</v>
      </c>
      <c r="F176" s="9">
        <v>0</v>
      </c>
      <c r="J176" s="9">
        <v>0</v>
      </c>
      <c r="K176" s="9" t="s">
        <v>212</v>
      </c>
      <c r="L176" s="9">
        <v>0</v>
      </c>
      <c r="M176" s="18">
        <v>0</v>
      </c>
      <c r="N176" s="9">
        <v>1</v>
      </c>
      <c r="O176" s="9">
        <v>1</v>
      </c>
      <c r="P176" s="9">
        <v>0</v>
      </c>
      <c r="Q176" s="9">
        <v>1</v>
      </c>
      <c r="R176" s="9">
        <v>1</v>
      </c>
      <c r="S176" s="9">
        <v>1</v>
      </c>
      <c r="T176" s="9">
        <v>0</v>
      </c>
      <c r="U176" s="7">
        <v>0</v>
      </c>
      <c r="V176" s="9">
        <v>1</v>
      </c>
      <c r="W176" s="9">
        <v>0</v>
      </c>
      <c r="X176" s="9">
        <v>0</v>
      </c>
      <c r="Z176" s="9" t="s">
        <v>256</v>
      </c>
    </row>
    <row r="177" spans="1:26">
      <c r="A177" s="12">
        <v>41533</v>
      </c>
      <c r="B177" s="9">
        <v>0</v>
      </c>
      <c r="C177" s="9">
        <v>1</v>
      </c>
      <c r="D177" s="9">
        <v>1</v>
      </c>
      <c r="E177" s="9">
        <v>0</v>
      </c>
      <c r="F177" s="9">
        <v>0</v>
      </c>
      <c r="J177" s="9">
        <v>0</v>
      </c>
      <c r="K177" s="9" t="s">
        <v>213</v>
      </c>
      <c r="L177" s="9">
        <v>0</v>
      </c>
      <c r="M177" s="18">
        <v>0</v>
      </c>
      <c r="N177" s="9">
        <v>1</v>
      </c>
      <c r="O177" s="9">
        <v>1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7">
        <v>0</v>
      </c>
      <c r="V177" s="9">
        <v>0</v>
      </c>
      <c r="W177" s="9">
        <v>0</v>
      </c>
      <c r="X177" s="9">
        <v>0</v>
      </c>
    </row>
    <row r="178" spans="1:26">
      <c r="A178" s="12">
        <v>41538</v>
      </c>
      <c r="B178" s="9">
        <v>1</v>
      </c>
      <c r="C178" s="9">
        <v>1</v>
      </c>
      <c r="D178" s="9">
        <v>1</v>
      </c>
      <c r="E178" s="9">
        <v>0</v>
      </c>
      <c r="F178" s="9">
        <v>1</v>
      </c>
      <c r="G178" s="9">
        <v>43</v>
      </c>
      <c r="J178" s="9">
        <v>0</v>
      </c>
      <c r="K178" s="9" t="s">
        <v>214</v>
      </c>
      <c r="L178" s="9">
        <v>0</v>
      </c>
      <c r="M178" s="18">
        <v>0</v>
      </c>
      <c r="N178" s="9">
        <v>1</v>
      </c>
      <c r="O178" s="9">
        <v>0</v>
      </c>
      <c r="P178" s="9">
        <v>0</v>
      </c>
      <c r="Q178" s="9">
        <v>1</v>
      </c>
      <c r="R178" s="9">
        <v>1</v>
      </c>
      <c r="S178" s="9">
        <v>0</v>
      </c>
      <c r="T178" s="9">
        <v>0</v>
      </c>
      <c r="U178" s="7">
        <v>0</v>
      </c>
      <c r="V178" s="9">
        <v>0</v>
      </c>
      <c r="W178" s="9">
        <v>0</v>
      </c>
      <c r="X178" s="9">
        <v>0</v>
      </c>
    </row>
    <row r="179" spans="1:26">
      <c r="A179" s="12">
        <v>41540</v>
      </c>
      <c r="B179" s="9">
        <v>1</v>
      </c>
      <c r="C179" s="9">
        <v>1</v>
      </c>
      <c r="D179" s="9">
        <v>1</v>
      </c>
      <c r="E179" s="9">
        <v>0</v>
      </c>
      <c r="F179" s="9">
        <v>1</v>
      </c>
      <c r="G179" s="9">
        <v>20</v>
      </c>
      <c r="J179" s="9">
        <v>0</v>
      </c>
      <c r="K179" s="9" t="s">
        <v>215</v>
      </c>
      <c r="L179" s="9">
        <v>0</v>
      </c>
      <c r="M179" s="18">
        <v>3</v>
      </c>
      <c r="N179" s="9">
        <v>1</v>
      </c>
      <c r="O179" s="9">
        <v>0</v>
      </c>
      <c r="P179" s="9">
        <v>0</v>
      </c>
      <c r="Q179" s="9">
        <v>1</v>
      </c>
      <c r="R179" s="9">
        <v>1</v>
      </c>
      <c r="S179" s="9">
        <v>0</v>
      </c>
      <c r="T179" s="9">
        <v>0</v>
      </c>
      <c r="U179" s="7">
        <v>0</v>
      </c>
      <c r="V179" s="9">
        <v>0</v>
      </c>
      <c r="W179" s="9">
        <v>0</v>
      </c>
      <c r="X179" s="9">
        <v>0</v>
      </c>
      <c r="Z179" s="9" t="s">
        <v>251</v>
      </c>
    </row>
    <row r="180" spans="1:26">
      <c r="A180" s="12">
        <v>41541</v>
      </c>
      <c r="B180" s="9">
        <v>1</v>
      </c>
      <c r="C180" s="9">
        <v>1</v>
      </c>
      <c r="D180" s="9">
        <v>1</v>
      </c>
      <c r="E180" s="9">
        <v>0</v>
      </c>
      <c r="F180" s="9">
        <v>1</v>
      </c>
      <c r="G180" s="9">
        <v>44</v>
      </c>
      <c r="J180" s="9">
        <v>0</v>
      </c>
      <c r="K180" s="9" t="s">
        <v>216</v>
      </c>
      <c r="L180" s="9">
        <v>0</v>
      </c>
      <c r="M180" s="18">
        <v>2</v>
      </c>
      <c r="N180" s="9">
        <v>1</v>
      </c>
      <c r="O180" s="9">
        <v>0</v>
      </c>
      <c r="P180" s="9">
        <v>0</v>
      </c>
      <c r="Q180" s="9">
        <v>1</v>
      </c>
      <c r="R180" s="9">
        <v>1</v>
      </c>
      <c r="S180" s="9">
        <v>0</v>
      </c>
      <c r="T180" s="9">
        <v>0</v>
      </c>
      <c r="U180" s="7">
        <v>0</v>
      </c>
      <c r="V180" s="9">
        <v>0</v>
      </c>
      <c r="W180" s="9">
        <v>0</v>
      </c>
      <c r="X180" s="9">
        <v>0</v>
      </c>
    </row>
    <row r="181" spans="1:26">
      <c r="A181" s="12">
        <v>41543</v>
      </c>
      <c r="B181" s="9">
        <v>1</v>
      </c>
      <c r="C181" s="9">
        <v>1</v>
      </c>
      <c r="D181" s="9">
        <v>1</v>
      </c>
      <c r="E181" s="9">
        <v>0</v>
      </c>
      <c r="F181" s="9">
        <v>1</v>
      </c>
      <c r="G181" s="9">
        <v>33</v>
      </c>
      <c r="J181" s="9">
        <v>0</v>
      </c>
      <c r="K181" s="9" t="s">
        <v>217</v>
      </c>
      <c r="L181" s="9">
        <v>0</v>
      </c>
      <c r="M181" s="18">
        <v>1</v>
      </c>
      <c r="N181" s="9">
        <v>1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7">
        <v>0</v>
      </c>
      <c r="V181" s="9">
        <v>0</v>
      </c>
      <c r="W181" s="9">
        <v>0</v>
      </c>
      <c r="X181" s="9">
        <v>0</v>
      </c>
    </row>
    <row r="182" spans="1:26">
      <c r="A182" s="12">
        <v>41543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J182" s="9">
        <v>0</v>
      </c>
      <c r="K182" s="9" t="s">
        <v>219</v>
      </c>
      <c r="L182" s="9">
        <v>0</v>
      </c>
      <c r="M182" s="18">
        <v>0</v>
      </c>
      <c r="N182" s="9">
        <v>1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7">
        <v>0</v>
      </c>
      <c r="V182" s="9">
        <v>0</v>
      </c>
      <c r="W182" s="9">
        <v>0</v>
      </c>
      <c r="X182" s="9">
        <v>0</v>
      </c>
    </row>
    <row r="183" spans="1:26">
      <c r="A183" s="12">
        <v>41543</v>
      </c>
      <c r="B183" s="9">
        <v>1</v>
      </c>
      <c r="C183" s="9">
        <v>1</v>
      </c>
      <c r="D183" s="9">
        <v>1</v>
      </c>
      <c r="E183" s="9">
        <v>0</v>
      </c>
      <c r="F183" s="9">
        <v>1</v>
      </c>
      <c r="G183" s="9">
        <v>20</v>
      </c>
      <c r="J183" s="9">
        <v>0</v>
      </c>
      <c r="K183" s="9" t="s">
        <v>218</v>
      </c>
      <c r="L183" s="9">
        <v>0</v>
      </c>
      <c r="M183" s="18">
        <v>0</v>
      </c>
      <c r="N183" s="9">
        <v>1</v>
      </c>
      <c r="O183" s="9">
        <v>0</v>
      </c>
      <c r="P183" s="9">
        <v>0</v>
      </c>
      <c r="Q183" s="9">
        <v>1</v>
      </c>
      <c r="R183" s="9">
        <v>1</v>
      </c>
      <c r="S183" s="9">
        <v>0</v>
      </c>
      <c r="T183" s="9">
        <v>0</v>
      </c>
      <c r="U183" s="7">
        <v>0</v>
      </c>
      <c r="V183" s="9">
        <v>0</v>
      </c>
      <c r="W183" s="9">
        <v>0</v>
      </c>
      <c r="X183" s="9">
        <v>0</v>
      </c>
      <c r="Z183" s="9" t="s">
        <v>252</v>
      </c>
    </row>
    <row r="184" spans="1:26">
      <c r="A184" s="12">
        <v>41546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J184" s="9">
        <v>0</v>
      </c>
      <c r="K184" s="9" t="s">
        <v>220</v>
      </c>
      <c r="L184" s="9">
        <v>0</v>
      </c>
      <c r="M184" s="18">
        <v>0</v>
      </c>
      <c r="N184" s="9">
        <v>1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7">
        <v>0</v>
      </c>
      <c r="V184" s="9">
        <v>0</v>
      </c>
      <c r="W184" s="9">
        <v>0</v>
      </c>
      <c r="X184" s="9">
        <v>0</v>
      </c>
    </row>
    <row r="185" spans="1:26">
      <c r="A185" s="12">
        <v>41546</v>
      </c>
      <c r="B185" s="9">
        <v>1</v>
      </c>
      <c r="C185" s="9">
        <v>1</v>
      </c>
      <c r="D185" s="9">
        <v>1</v>
      </c>
      <c r="E185" s="9">
        <v>0</v>
      </c>
      <c r="F185" s="9">
        <v>1</v>
      </c>
      <c r="G185" s="9">
        <v>40</v>
      </c>
      <c r="J185" s="9">
        <v>0</v>
      </c>
      <c r="K185" s="9" t="s">
        <v>221</v>
      </c>
      <c r="L185" s="9">
        <v>0</v>
      </c>
      <c r="M185" s="18">
        <v>0</v>
      </c>
      <c r="N185" s="9">
        <v>1</v>
      </c>
      <c r="O185" s="9">
        <v>2</v>
      </c>
      <c r="P185" s="9">
        <v>0</v>
      </c>
      <c r="Q185" s="9">
        <v>1</v>
      </c>
      <c r="R185" s="9">
        <v>1</v>
      </c>
      <c r="S185" s="9">
        <v>0</v>
      </c>
      <c r="T185" s="9">
        <v>0</v>
      </c>
      <c r="U185" s="7">
        <v>0</v>
      </c>
      <c r="V185" s="9">
        <v>0</v>
      </c>
      <c r="W185" s="9">
        <v>0</v>
      </c>
      <c r="X185" s="9">
        <v>0</v>
      </c>
    </row>
    <row r="186" spans="1:26">
      <c r="A186" s="12">
        <v>41550</v>
      </c>
      <c r="B186" s="9">
        <v>1</v>
      </c>
      <c r="C186" s="9">
        <v>1</v>
      </c>
      <c r="D186" s="9">
        <v>1</v>
      </c>
      <c r="E186" s="9">
        <v>0</v>
      </c>
      <c r="F186" s="9">
        <v>1</v>
      </c>
      <c r="G186" s="9">
        <v>18</v>
      </c>
      <c r="J186" s="9">
        <v>0</v>
      </c>
      <c r="K186" s="9" t="s">
        <v>222</v>
      </c>
      <c r="L186" s="9">
        <v>0</v>
      </c>
      <c r="M186" s="18">
        <v>0</v>
      </c>
      <c r="N186" s="9">
        <v>2</v>
      </c>
      <c r="O186" s="9">
        <v>0</v>
      </c>
      <c r="P186" s="9">
        <v>0</v>
      </c>
      <c r="Q186" s="9">
        <v>1</v>
      </c>
      <c r="R186" s="9">
        <v>0</v>
      </c>
      <c r="S186" s="9">
        <v>0</v>
      </c>
      <c r="T186" s="9">
        <v>0</v>
      </c>
      <c r="U186" s="7">
        <v>0</v>
      </c>
      <c r="V186" s="9">
        <v>0</v>
      </c>
      <c r="W186" s="9">
        <v>0</v>
      </c>
      <c r="X186" s="9">
        <v>0</v>
      </c>
    </row>
    <row r="187" spans="1:26">
      <c r="A187" s="12">
        <v>41553</v>
      </c>
      <c r="B187" s="9">
        <v>1</v>
      </c>
      <c r="C187" s="9">
        <v>1</v>
      </c>
      <c r="D187" s="9">
        <v>1</v>
      </c>
      <c r="E187" s="9">
        <v>0</v>
      </c>
      <c r="F187" s="9">
        <v>1</v>
      </c>
      <c r="G187" s="9">
        <v>21</v>
      </c>
      <c r="J187" s="9">
        <v>0</v>
      </c>
      <c r="K187" s="9" t="s">
        <v>223</v>
      </c>
      <c r="L187" s="9">
        <v>0</v>
      </c>
      <c r="M187" s="18">
        <v>0</v>
      </c>
      <c r="N187" s="9">
        <v>1</v>
      </c>
      <c r="O187" s="9">
        <v>0</v>
      </c>
      <c r="P187" s="9">
        <v>0</v>
      </c>
      <c r="Q187" s="9">
        <v>1</v>
      </c>
      <c r="R187" s="9">
        <v>1</v>
      </c>
      <c r="S187" s="9">
        <v>0</v>
      </c>
      <c r="T187" s="9">
        <v>0</v>
      </c>
      <c r="U187" s="7">
        <v>0</v>
      </c>
      <c r="V187" s="9">
        <v>0</v>
      </c>
      <c r="W187" s="9">
        <v>0</v>
      </c>
      <c r="X187" s="9">
        <v>0</v>
      </c>
    </row>
    <row r="188" spans="1:26" s="10" customFormat="1">
      <c r="A188" s="12">
        <v>41553</v>
      </c>
      <c r="B188" s="9">
        <v>1</v>
      </c>
      <c r="C188" s="9">
        <v>1</v>
      </c>
      <c r="D188" s="9">
        <v>1</v>
      </c>
      <c r="E188" s="9">
        <v>0</v>
      </c>
      <c r="F188" s="9">
        <v>1</v>
      </c>
      <c r="G188" s="9">
        <v>23</v>
      </c>
      <c r="H188" s="9"/>
      <c r="I188" s="9"/>
      <c r="J188" s="9">
        <v>1</v>
      </c>
      <c r="K188" s="9" t="s">
        <v>224</v>
      </c>
      <c r="L188" s="9">
        <v>1</v>
      </c>
      <c r="M188" s="18">
        <v>0</v>
      </c>
      <c r="N188" s="9">
        <v>1</v>
      </c>
      <c r="O188" s="9">
        <v>0</v>
      </c>
      <c r="P188" s="9">
        <v>0</v>
      </c>
      <c r="Q188" s="9">
        <v>1</v>
      </c>
      <c r="R188" s="9">
        <v>1</v>
      </c>
      <c r="S188" s="9">
        <v>0</v>
      </c>
      <c r="T188" s="9">
        <v>0</v>
      </c>
      <c r="U188" s="7">
        <v>0</v>
      </c>
      <c r="V188" s="9">
        <v>0</v>
      </c>
      <c r="W188" s="9">
        <v>0</v>
      </c>
      <c r="X188" s="9">
        <v>0</v>
      </c>
      <c r="Y188" s="9"/>
      <c r="Z188" s="9" t="s">
        <v>197</v>
      </c>
    </row>
    <row r="189" spans="1:26" s="10" customFormat="1">
      <c r="A189" s="12">
        <v>41553</v>
      </c>
      <c r="B189" s="9">
        <v>1</v>
      </c>
      <c r="C189" s="9">
        <v>1</v>
      </c>
      <c r="D189" s="9">
        <v>1</v>
      </c>
      <c r="E189" s="9">
        <v>0</v>
      </c>
      <c r="F189" s="9">
        <v>1</v>
      </c>
      <c r="G189" s="9">
        <v>40</v>
      </c>
      <c r="H189" s="9"/>
      <c r="I189" s="9"/>
      <c r="J189" s="9">
        <v>1</v>
      </c>
      <c r="K189" s="9" t="s">
        <v>224</v>
      </c>
      <c r="L189" s="9">
        <v>1</v>
      </c>
      <c r="M189" s="18">
        <v>0</v>
      </c>
      <c r="N189" s="9">
        <v>1</v>
      </c>
      <c r="O189" s="9">
        <v>0</v>
      </c>
      <c r="P189" s="9">
        <v>0</v>
      </c>
      <c r="Q189" s="9">
        <v>1</v>
      </c>
      <c r="R189" s="9">
        <v>1</v>
      </c>
      <c r="S189" s="9">
        <v>0</v>
      </c>
      <c r="T189" s="9">
        <v>0</v>
      </c>
      <c r="U189" s="7">
        <v>0</v>
      </c>
      <c r="V189" s="9">
        <v>0</v>
      </c>
      <c r="W189" s="9">
        <v>0</v>
      </c>
      <c r="X189" s="9">
        <v>0</v>
      </c>
      <c r="Y189" s="9"/>
      <c r="Z189" s="9" t="s">
        <v>197</v>
      </c>
    </row>
    <row r="190" spans="1:26">
      <c r="A190" s="12">
        <v>41561</v>
      </c>
      <c r="B190" s="9">
        <v>0</v>
      </c>
      <c r="C190" s="9">
        <v>1</v>
      </c>
      <c r="D190" s="9">
        <v>1</v>
      </c>
      <c r="E190" s="9">
        <v>0</v>
      </c>
      <c r="F190" s="9">
        <v>0</v>
      </c>
      <c r="J190" s="9">
        <v>0</v>
      </c>
      <c r="K190" s="9" t="s">
        <v>225</v>
      </c>
      <c r="L190" s="9">
        <v>0</v>
      </c>
      <c r="M190" s="18">
        <v>0</v>
      </c>
      <c r="N190" s="9">
        <v>1</v>
      </c>
      <c r="O190" s="9">
        <v>1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7">
        <v>0</v>
      </c>
      <c r="V190" s="9">
        <v>0</v>
      </c>
      <c r="W190" s="9">
        <v>0</v>
      </c>
      <c r="X190" s="9">
        <v>0</v>
      </c>
    </row>
    <row r="191" spans="1:26">
      <c r="A191" s="12">
        <v>41563</v>
      </c>
      <c r="B191" s="9">
        <v>1</v>
      </c>
      <c r="C191" s="9">
        <v>1</v>
      </c>
      <c r="D191" s="9">
        <v>1</v>
      </c>
      <c r="E191" s="9">
        <v>0</v>
      </c>
      <c r="F191" s="9">
        <v>1</v>
      </c>
      <c r="G191" s="9">
        <v>29</v>
      </c>
      <c r="J191" s="9">
        <v>0</v>
      </c>
      <c r="K191" s="9" t="s">
        <v>226</v>
      </c>
      <c r="L191" s="9">
        <v>1</v>
      </c>
      <c r="M191" s="26">
        <v>1</v>
      </c>
      <c r="N191" s="9">
        <v>0</v>
      </c>
      <c r="O191" s="9">
        <v>0</v>
      </c>
      <c r="P191" s="9">
        <v>0</v>
      </c>
      <c r="Q191" s="9">
        <v>1</v>
      </c>
      <c r="R191" s="9">
        <v>1</v>
      </c>
      <c r="S191" s="9">
        <v>0</v>
      </c>
      <c r="T191" s="9">
        <v>0</v>
      </c>
      <c r="U191" s="7">
        <v>0</v>
      </c>
      <c r="V191" s="9">
        <v>0</v>
      </c>
      <c r="W191" s="9">
        <v>0</v>
      </c>
      <c r="X191" s="9">
        <v>0</v>
      </c>
    </row>
    <row r="192" spans="1:26">
      <c r="A192" s="12">
        <v>41563</v>
      </c>
      <c r="B192" s="9">
        <v>1</v>
      </c>
      <c r="C192" s="9">
        <v>1</v>
      </c>
      <c r="D192" s="9">
        <v>1</v>
      </c>
      <c r="E192" s="9">
        <v>0</v>
      </c>
      <c r="F192" s="9">
        <v>1</v>
      </c>
      <c r="G192" s="9">
        <v>18</v>
      </c>
      <c r="J192" s="9">
        <v>0</v>
      </c>
      <c r="K192" s="9" t="s">
        <v>226</v>
      </c>
      <c r="L192" s="9">
        <v>1</v>
      </c>
      <c r="M192" s="26"/>
      <c r="N192" s="9">
        <v>0</v>
      </c>
      <c r="O192" s="9">
        <v>0</v>
      </c>
      <c r="P192" s="9">
        <v>0</v>
      </c>
      <c r="Q192" s="9">
        <v>1</v>
      </c>
      <c r="R192" s="9">
        <v>1</v>
      </c>
      <c r="S192" s="9">
        <v>0</v>
      </c>
      <c r="T192" s="9">
        <v>0</v>
      </c>
      <c r="U192" s="7">
        <v>0</v>
      </c>
      <c r="V192" s="9">
        <v>0</v>
      </c>
      <c r="W192" s="9">
        <v>0</v>
      </c>
      <c r="X192" s="9">
        <v>0</v>
      </c>
    </row>
    <row r="193" spans="1:26">
      <c r="A193" s="12">
        <v>41565</v>
      </c>
      <c r="B193" s="9">
        <v>1</v>
      </c>
      <c r="C193" s="9">
        <v>1</v>
      </c>
      <c r="D193" s="9">
        <v>1</v>
      </c>
      <c r="E193" s="9">
        <v>0</v>
      </c>
      <c r="F193" s="9">
        <v>0</v>
      </c>
      <c r="G193" s="9">
        <v>46</v>
      </c>
      <c r="J193" s="9">
        <v>0</v>
      </c>
      <c r="K193" s="9" t="s">
        <v>227</v>
      </c>
      <c r="L193" s="9">
        <v>1</v>
      </c>
      <c r="M193" s="18">
        <v>0</v>
      </c>
      <c r="N193" s="9">
        <v>1</v>
      </c>
      <c r="O193" s="9">
        <v>1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</v>
      </c>
      <c r="V193" s="9">
        <v>0</v>
      </c>
      <c r="W193" s="9">
        <v>0</v>
      </c>
      <c r="X193" s="9">
        <v>0</v>
      </c>
      <c r="Z193" s="9" t="s">
        <v>248</v>
      </c>
    </row>
    <row r="194" spans="1:26">
      <c r="A194" s="12">
        <v>41565</v>
      </c>
      <c r="B194" s="9">
        <v>0</v>
      </c>
      <c r="C194" s="9">
        <v>1</v>
      </c>
      <c r="D194" s="9">
        <v>1</v>
      </c>
      <c r="E194" s="9">
        <v>0</v>
      </c>
      <c r="F194" s="9">
        <v>1</v>
      </c>
      <c r="J194" s="9">
        <v>0</v>
      </c>
      <c r="K194" s="9" t="s">
        <v>227</v>
      </c>
      <c r="L194" s="9">
        <v>1</v>
      </c>
      <c r="M194" s="18">
        <v>0</v>
      </c>
      <c r="N194" s="9">
        <v>1</v>
      </c>
      <c r="O194" s="9">
        <v>1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</row>
    <row r="195" spans="1:26">
      <c r="A195" s="12">
        <v>41566</v>
      </c>
      <c r="B195" s="9">
        <v>1</v>
      </c>
      <c r="C195" s="9">
        <v>1</v>
      </c>
      <c r="D195" s="9">
        <v>1</v>
      </c>
      <c r="E195" s="9">
        <v>0</v>
      </c>
      <c r="F195" s="9">
        <v>1</v>
      </c>
      <c r="G195" s="9">
        <v>33</v>
      </c>
      <c r="J195" s="9">
        <v>0</v>
      </c>
      <c r="K195" s="9" t="s">
        <v>228</v>
      </c>
      <c r="L195" s="9">
        <v>0</v>
      </c>
      <c r="M195" s="18">
        <v>0</v>
      </c>
      <c r="N195" s="9">
        <v>1</v>
      </c>
      <c r="O195" s="9">
        <v>1</v>
      </c>
      <c r="P195" s="9">
        <v>0</v>
      </c>
      <c r="Q195" s="9">
        <v>1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</row>
    <row r="196" spans="1:26">
      <c r="A196" s="12">
        <v>41566</v>
      </c>
      <c r="B196" s="9">
        <v>1</v>
      </c>
      <c r="C196" s="9">
        <v>1</v>
      </c>
      <c r="D196" s="9">
        <v>1</v>
      </c>
      <c r="E196" s="9">
        <v>0</v>
      </c>
      <c r="F196" s="9">
        <v>1</v>
      </c>
      <c r="G196" s="9">
        <v>28</v>
      </c>
      <c r="J196" s="9">
        <v>0</v>
      </c>
      <c r="K196" s="9" t="s">
        <v>229</v>
      </c>
      <c r="L196" s="9">
        <v>0</v>
      </c>
      <c r="M196" s="18">
        <v>0</v>
      </c>
      <c r="N196" s="9">
        <v>1</v>
      </c>
      <c r="O196" s="9">
        <v>0</v>
      </c>
      <c r="P196" s="9">
        <v>0</v>
      </c>
      <c r="Q196" s="9">
        <v>1</v>
      </c>
      <c r="R196" s="9">
        <v>1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</row>
    <row r="197" spans="1:26">
      <c r="A197" s="12">
        <v>41567</v>
      </c>
      <c r="B197" s="9">
        <v>1</v>
      </c>
      <c r="C197" s="9">
        <v>1</v>
      </c>
      <c r="D197" s="9">
        <v>1</v>
      </c>
      <c r="E197" s="9">
        <v>0</v>
      </c>
      <c r="F197" s="9">
        <v>0</v>
      </c>
      <c r="J197" s="9">
        <v>0</v>
      </c>
      <c r="K197" s="9" t="s">
        <v>230</v>
      </c>
      <c r="L197" s="9">
        <v>0</v>
      </c>
      <c r="M197" s="18">
        <v>0</v>
      </c>
      <c r="N197" s="9">
        <v>1</v>
      </c>
      <c r="O197" s="9">
        <v>1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</row>
    <row r="198" spans="1:26">
      <c r="A198" s="12">
        <v>41570</v>
      </c>
      <c r="B198" s="9">
        <v>0</v>
      </c>
      <c r="C198" s="9">
        <v>1</v>
      </c>
      <c r="D198" s="9">
        <v>1</v>
      </c>
      <c r="E198" s="9">
        <v>0</v>
      </c>
      <c r="F198" s="9">
        <v>0</v>
      </c>
      <c r="J198" s="9">
        <v>0</v>
      </c>
      <c r="K198" s="9" t="s">
        <v>231</v>
      </c>
      <c r="L198" s="9">
        <v>0</v>
      </c>
      <c r="M198" s="18">
        <v>0</v>
      </c>
      <c r="N198" s="9">
        <v>1</v>
      </c>
      <c r="O198" s="9">
        <v>1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</row>
    <row r="199" spans="1:26">
      <c r="A199" s="12">
        <v>41574</v>
      </c>
      <c r="B199" s="9">
        <v>1</v>
      </c>
      <c r="C199" s="9">
        <v>1</v>
      </c>
      <c r="D199" s="9">
        <v>1</v>
      </c>
      <c r="E199" s="9">
        <v>0</v>
      </c>
      <c r="F199" s="9">
        <v>1</v>
      </c>
      <c r="G199" s="9">
        <v>24</v>
      </c>
      <c r="J199" s="9">
        <v>0</v>
      </c>
      <c r="K199" s="9" t="s">
        <v>232</v>
      </c>
      <c r="L199" s="9">
        <v>0</v>
      </c>
      <c r="M199" s="18">
        <v>0</v>
      </c>
      <c r="N199" s="9">
        <v>1</v>
      </c>
      <c r="O199" s="9">
        <v>0</v>
      </c>
      <c r="P199" s="9">
        <v>0</v>
      </c>
      <c r="Q199" s="9">
        <v>1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2</v>
      </c>
    </row>
    <row r="200" spans="1:26">
      <c r="A200" s="12">
        <v>41577</v>
      </c>
      <c r="B200" s="9">
        <v>1</v>
      </c>
      <c r="C200" s="9">
        <v>1</v>
      </c>
      <c r="D200" s="9">
        <v>0</v>
      </c>
      <c r="E200" s="9">
        <v>1</v>
      </c>
      <c r="F200" s="9">
        <v>1</v>
      </c>
      <c r="G200" s="9">
        <v>43</v>
      </c>
      <c r="J200" s="9">
        <v>0</v>
      </c>
      <c r="K200" s="9" t="s">
        <v>233</v>
      </c>
      <c r="L200" s="9">
        <v>1</v>
      </c>
      <c r="M200" s="18">
        <v>0</v>
      </c>
      <c r="N200" s="9">
        <v>1</v>
      </c>
      <c r="O200" s="9">
        <v>3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</row>
    <row r="201" spans="1:26">
      <c r="A201" s="12">
        <v>41577</v>
      </c>
      <c r="B201" s="9">
        <v>1</v>
      </c>
      <c r="C201" s="9">
        <v>1</v>
      </c>
      <c r="D201" s="9">
        <v>1</v>
      </c>
      <c r="E201" s="9">
        <v>0</v>
      </c>
      <c r="F201" s="9">
        <v>1</v>
      </c>
      <c r="G201" s="9">
        <v>41</v>
      </c>
      <c r="J201" s="9">
        <v>0</v>
      </c>
      <c r="K201" s="9" t="s">
        <v>233</v>
      </c>
      <c r="L201" s="9">
        <v>1</v>
      </c>
      <c r="M201" s="18">
        <v>0</v>
      </c>
      <c r="N201" s="9">
        <v>1</v>
      </c>
      <c r="O201" s="9">
        <v>3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</row>
    <row r="202" spans="1:26">
      <c r="A202" s="12">
        <v>41587</v>
      </c>
      <c r="B202" s="9">
        <v>1</v>
      </c>
      <c r="C202" s="9">
        <v>1</v>
      </c>
      <c r="D202" s="9">
        <v>1</v>
      </c>
      <c r="E202" s="9">
        <v>0</v>
      </c>
      <c r="F202" s="9">
        <v>1</v>
      </c>
      <c r="G202" s="9">
        <v>28</v>
      </c>
      <c r="J202" s="9">
        <v>0</v>
      </c>
      <c r="K202" s="9" t="s">
        <v>234</v>
      </c>
      <c r="L202" s="9">
        <v>0</v>
      </c>
      <c r="M202" s="18">
        <v>1</v>
      </c>
      <c r="N202" s="9">
        <v>1</v>
      </c>
      <c r="O202" s="9">
        <v>0</v>
      </c>
      <c r="P202" s="9">
        <v>0</v>
      </c>
      <c r="Q202" s="9">
        <v>1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</row>
    <row r="203" spans="1:26" s="10" customFormat="1">
      <c r="A203" s="12">
        <v>41600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/>
      <c r="H203" s="9"/>
      <c r="I203" s="9"/>
      <c r="J203" s="9">
        <v>1</v>
      </c>
      <c r="K203" s="9"/>
      <c r="L203" s="9">
        <v>0</v>
      </c>
      <c r="M203" s="18">
        <v>0</v>
      </c>
      <c r="N203" s="9">
        <v>1</v>
      </c>
      <c r="O203" s="9">
        <v>0</v>
      </c>
      <c r="P203" s="9">
        <v>0</v>
      </c>
      <c r="Q203" s="9">
        <v>1</v>
      </c>
      <c r="R203" s="9">
        <v>1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/>
      <c r="Z203" s="9" t="s">
        <v>196</v>
      </c>
    </row>
    <row r="204" spans="1:26">
      <c r="A204" s="12">
        <v>41605</v>
      </c>
      <c r="B204" s="9">
        <v>0</v>
      </c>
      <c r="C204" s="9">
        <v>1</v>
      </c>
      <c r="D204" s="9">
        <v>1</v>
      </c>
      <c r="E204" s="9">
        <v>0</v>
      </c>
      <c r="F204" s="9">
        <v>0</v>
      </c>
      <c r="J204" s="9">
        <v>0</v>
      </c>
      <c r="K204" s="9" t="s">
        <v>235</v>
      </c>
      <c r="L204" s="9">
        <v>0</v>
      </c>
      <c r="M204" s="18">
        <v>0</v>
      </c>
      <c r="N204" s="9">
        <v>1</v>
      </c>
      <c r="O204" s="9">
        <v>3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</row>
    <row r="205" spans="1:26">
      <c r="A205" s="12">
        <v>41578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J205" s="9">
        <v>0</v>
      </c>
      <c r="K205" s="9" t="s">
        <v>236</v>
      </c>
      <c r="L205" s="9">
        <v>1</v>
      </c>
      <c r="M205" s="18">
        <v>0</v>
      </c>
      <c r="N205" s="9">
        <v>1</v>
      </c>
      <c r="O205" s="9">
        <v>3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</row>
    <row r="206" spans="1:26">
      <c r="A206" s="12">
        <v>41578</v>
      </c>
      <c r="B206" s="9">
        <v>1</v>
      </c>
      <c r="C206" s="9">
        <v>1</v>
      </c>
      <c r="D206" s="9">
        <v>1</v>
      </c>
      <c r="E206" s="9">
        <v>0</v>
      </c>
      <c r="F206" s="9">
        <v>1</v>
      </c>
      <c r="G206" s="9">
        <v>35</v>
      </c>
      <c r="J206" s="9">
        <v>0</v>
      </c>
      <c r="K206" s="9" t="s">
        <v>236</v>
      </c>
      <c r="L206" s="9">
        <v>1</v>
      </c>
      <c r="M206" s="18">
        <v>0</v>
      </c>
      <c r="N206" s="9">
        <v>1</v>
      </c>
      <c r="O206" s="9">
        <v>3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</row>
    <row r="207" spans="1:26">
      <c r="A207" s="12">
        <v>41578</v>
      </c>
      <c r="B207" s="9">
        <v>1</v>
      </c>
      <c r="C207" s="9">
        <v>1</v>
      </c>
      <c r="D207" s="9">
        <v>1</v>
      </c>
      <c r="E207" s="9">
        <v>0</v>
      </c>
      <c r="F207" s="9">
        <v>1</v>
      </c>
      <c r="G207" s="9">
        <v>40</v>
      </c>
      <c r="J207" s="9">
        <v>0</v>
      </c>
      <c r="K207" s="9" t="s">
        <v>236</v>
      </c>
      <c r="L207" s="9">
        <v>1</v>
      </c>
      <c r="M207" s="18">
        <v>0</v>
      </c>
      <c r="N207" s="9">
        <v>1</v>
      </c>
      <c r="O207" s="9">
        <v>3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</row>
    <row r="208" spans="1:26">
      <c r="A208" s="12">
        <v>41578</v>
      </c>
      <c r="B208" s="9">
        <v>1</v>
      </c>
      <c r="C208" s="9">
        <v>1</v>
      </c>
      <c r="D208" s="9">
        <v>1</v>
      </c>
      <c r="E208" s="9">
        <v>0</v>
      </c>
      <c r="F208" s="9">
        <v>1</v>
      </c>
      <c r="G208" s="9">
        <v>19</v>
      </c>
      <c r="J208" s="9">
        <v>0</v>
      </c>
      <c r="K208" s="9" t="s">
        <v>236</v>
      </c>
      <c r="L208" s="9">
        <v>1</v>
      </c>
      <c r="M208" s="18">
        <v>0</v>
      </c>
      <c r="N208" s="9">
        <v>1</v>
      </c>
      <c r="O208" s="9">
        <v>3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</row>
    <row r="209" spans="1:26">
      <c r="A209" s="12">
        <v>41578</v>
      </c>
      <c r="B209" s="9">
        <v>1</v>
      </c>
      <c r="C209" s="9">
        <v>1</v>
      </c>
      <c r="D209" s="9">
        <v>1</v>
      </c>
      <c r="E209" s="9">
        <v>0</v>
      </c>
      <c r="F209" s="9">
        <v>1</v>
      </c>
      <c r="G209" s="9">
        <v>30</v>
      </c>
      <c r="J209" s="9">
        <v>0</v>
      </c>
      <c r="K209" s="9" t="s">
        <v>236</v>
      </c>
      <c r="L209" s="9">
        <v>1</v>
      </c>
      <c r="M209" s="18">
        <v>0</v>
      </c>
      <c r="N209" s="9">
        <v>1</v>
      </c>
      <c r="O209" s="9">
        <v>3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</row>
    <row r="210" spans="1:26">
      <c r="A210" s="12">
        <v>41578</v>
      </c>
      <c r="B210" s="9">
        <v>1</v>
      </c>
      <c r="C210" s="9">
        <v>1</v>
      </c>
      <c r="D210" s="9">
        <v>1</v>
      </c>
      <c r="E210" s="9">
        <v>0</v>
      </c>
      <c r="F210" s="9">
        <v>1</v>
      </c>
      <c r="G210" s="9">
        <v>40</v>
      </c>
      <c r="J210" s="9">
        <v>0</v>
      </c>
      <c r="K210" s="9" t="s">
        <v>236</v>
      </c>
      <c r="L210" s="9">
        <v>1</v>
      </c>
      <c r="M210" s="18">
        <v>0</v>
      </c>
      <c r="N210" s="9">
        <v>1</v>
      </c>
      <c r="O210" s="9">
        <v>3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</row>
    <row r="211" spans="1:26">
      <c r="A211" s="12">
        <v>41578</v>
      </c>
      <c r="B211" s="9">
        <v>1</v>
      </c>
      <c r="C211" s="9">
        <v>1</v>
      </c>
      <c r="D211" s="9">
        <v>1</v>
      </c>
      <c r="E211" s="9">
        <v>0</v>
      </c>
      <c r="F211" s="9">
        <v>0</v>
      </c>
      <c r="J211" s="9">
        <v>0</v>
      </c>
      <c r="K211" s="9" t="s">
        <v>236</v>
      </c>
      <c r="L211" s="9">
        <v>1</v>
      </c>
      <c r="M211" s="18">
        <v>0</v>
      </c>
      <c r="N211" s="9">
        <v>1</v>
      </c>
      <c r="O211" s="9">
        <v>3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</row>
    <row r="212" spans="1:26">
      <c r="A212" s="12">
        <v>41614</v>
      </c>
      <c r="B212" s="9">
        <v>0</v>
      </c>
      <c r="C212" s="9">
        <v>1</v>
      </c>
      <c r="D212" s="9">
        <v>1</v>
      </c>
      <c r="E212" s="9">
        <v>0</v>
      </c>
      <c r="F212" s="9">
        <v>1</v>
      </c>
      <c r="J212" s="9">
        <v>0</v>
      </c>
      <c r="K212" s="9" t="s">
        <v>239</v>
      </c>
      <c r="L212" s="9">
        <v>0</v>
      </c>
      <c r="M212" s="18">
        <v>0</v>
      </c>
      <c r="N212" s="9">
        <v>1</v>
      </c>
      <c r="O212" s="9">
        <v>1</v>
      </c>
      <c r="P212" s="9">
        <v>0</v>
      </c>
      <c r="Q212" s="9">
        <v>3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</row>
    <row r="213" spans="1:26">
      <c r="A213" s="12">
        <v>41619</v>
      </c>
      <c r="B213" s="9">
        <v>1</v>
      </c>
      <c r="C213" s="9">
        <v>1</v>
      </c>
      <c r="D213" s="9">
        <v>1</v>
      </c>
      <c r="E213" s="9">
        <v>0</v>
      </c>
      <c r="F213" s="9">
        <v>0</v>
      </c>
      <c r="G213" s="9">
        <v>21</v>
      </c>
      <c r="H213" s="9">
        <v>1</v>
      </c>
      <c r="I213" s="9" t="s">
        <v>354</v>
      </c>
      <c r="J213" s="9">
        <v>0</v>
      </c>
      <c r="K213" s="9" t="s">
        <v>237</v>
      </c>
      <c r="L213" s="9">
        <v>0</v>
      </c>
      <c r="M213" s="18">
        <v>0</v>
      </c>
      <c r="N213" s="9">
        <v>1</v>
      </c>
      <c r="O213" s="9">
        <v>0</v>
      </c>
      <c r="P213" s="9">
        <v>0</v>
      </c>
      <c r="Q213" s="9">
        <v>1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1</v>
      </c>
    </row>
    <row r="214" spans="1:26">
      <c r="A214" s="12">
        <v>41619</v>
      </c>
      <c r="B214" s="9">
        <v>0</v>
      </c>
      <c r="C214" s="9">
        <v>0</v>
      </c>
      <c r="D214" s="9">
        <v>0</v>
      </c>
      <c r="E214" s="9">
        <v>0</v>
      </c>
      <c r="F214" s="9">
        <v>1</v>
      </c>
      <c r="J214" s="9">
        <v>0</v>
      </c>
      <c r="K214" s="9" t="s">
        <v>238</v>
      </c>
      <c r="L214" s="9">
        <v>0</v>
      </c>
      <c r="M214" s="18">
        <v>0</v>
      </c>
      <c r="N214" s="9">
        <v>1</v>
      </c>
      <c r="O214" s="9">
        <v>1</v>
      </c>
      <c r="P214" s="9">
        <v>0</v>
      </c>
      <c r="Q214" s="9">
        <v>0</v>
      </c>
      <c r="R214" s="9">
        <v>0</v>
      </c>
      <c r="S214" s="9">
        <v>1</v>
      </c>
      <c r="T214" s="9">
        <v>1</v>
      </c>
      <c r="U214" s="9">
        <v>1</v>
      </c>
      <c r="V214" s="9">
        <v>0</v>
      </c>
      <c r="W214" s="9">
        <v>0</v>
      </c>
      <c r="X214" s="9">
        <v>0</v>
      </c>
      <c r="Z214" s="9" t="s">
        <v>249</v>
      </c>
    </row>
    <row r="215" spans="1:26">
      <c r="A215" s="12">
        <v>41638</v>
      </c>
      <c r="B215" s="9">
        <v>1</v>
      </c>
      <c r="C215" s="9">
        <v>1</v>
      </c>
      <c r="D215" s="9">
        <v>1</v>
      </c>
      <c r="E215" s="9">
        <v>0</v>
      </c>
      <c r="F215" s="9">
        <v>1</v>
      </c>
      <c r="G215" s="9">
        <v>35</v>
      </c>
      <c r="J215" s="9">
        <v>0</v>
      </c>
      <c r="K215" s="9" t="s">
        <v>240</v>
      </c>
      <c r="L215" s="9">
        <v>1</v>
      </c>
      <c r="M215" s="18">
        <v>0</v>
      </c>
      <c r="N215" s="9">
        <v>1</v>
      </c>
      <c r="O215" s="9">
        <v>0</v>
      </c>
      <c r="P215" s="9">
        <v>0</v>
      </c>
      <c r="Q215" s="9">
        <v>1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</v>
      </c>
      <c r="Z215" s="9" t="s">
        <v>324</v>
      </c>
    </row>
    <row r="216" spans="1:26">
      <c r="A216" s="12">
        <v>41638</v>
      </c>
      <c r="B216" s="9">
        <v>1</v>
      </c>
      <c r="C216" s="9">
        <v>1</v>
      </c>
      <c r="D216" s="9">
        <v>1</v>
      </c>
      <c r="E216" s="9">
        <v>0</v>
      </c>
      <c r="F216" s="9">
        <v>1</v>
      </c>
      <c r="G216" s="9">
        <v>33</v>
      </c>
      <c r="J216" s="9">
        <v>0</v>
      </c>
      <c r="K216" s="9" t="s">
        <v>240</v>
      </c>
      <c r="L216" s="9">
        <v>1</v>
      </c>
      <c r="M216" s="18">
        <v>0</v>
      </c>
      <c r="N216" s="9">
        <v>1</v>
      </c>
      <c r="O216" s="9">
        <v>0</v>
      </c>
      <c r="P216" s="9">
        <v>0</v>
      </c>
      <c r="Q216" s="9">
        <v>1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</v>
      </c>
      <c r="Z216" s="9" t="s">
        <v>250</v>
      </c>
    </row>
    <row r="217" spans="1:26">
      <c r="A217" s="17">
        <v>41638</v>
      </c>
      <c r="B217" s="9">
        <v>1</v>
      </c>
      <c r="C217" s="9">
        <v>1</v>
      </c>
      <c r="D217" s="9">
        <v>1</v>
      </c>
      <c r="E217" s="9">
        <v>0</v>
      </c>
      <c r="F217" s="9">
        <v>1</v>
      </c>
      <c r="G217" s="9">
        <v>35</v>
      </c>
      <c r="J217" s="9">
        <v>0</v>
      </c>
      <c r="K217" s="9" t="s">
        <v>240</v>
      </c>
      <c r="L217" s="9">
        <v>1</v>
      </c>
      <c r="M217" s="18">
        <v>0</v>
      </c>
      <c r="N217" s="9">
        <v>1</v>
      </c>
      <c r="O217" s="9">
        <v>0</v>
      </c>
      <c r="P217" s="9">
        <v>0</v>
      </c>
      <c r="Q217" s="9">
        <v>1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2</v>
      </c>
      <c r="Z217" s="9" t="s">
        <v>250</v>
      </c>
    </row>
    <row r="219" spans="1:26">
      <c r="A219">
        <f t="shared" ref="A219:G219" si="0">COUNTA(A2:A217)</f>
        <v>216</v>
      </c>
      <c r="B219">
        <f t="shared" si="0"/>
        <v>216</v>
      </c>
      <c r="C219" s="9">
        <f t="shared" si="0"/>
        <v>216</v>
      </c>
      <c r="D219" s="9">
        <f t="shared" si="0"/>
        <v>216</v>
      </c>
      <c r="E219" s="9">
        <f t="shared" si="0"/>
        <v>216</v>
      </c>
      <c r="F219" s="9">
        <f t="shared" si="0"/>
        <v>216</v>
      </c>
      <c r="G219" s="9">
        <f t="shared" si="0"/>
        <v>131</v>
      </c>
      <c r="H219" s="9">
        <f>COUNTA(H2:H217)</f>
        <v>31</v>
      </c>
      <c r="K219" s="8">
        <f>COUNTA(K2:K217)</f>
        <v>205</v>
      </c>
    </row>
    <row r="221" spans="1:26">
      <c r="A221" t="s">
        <v>262</v>
      </c>
      <c r="B221">
        <f>SUM(B2:B217)</f>
        <v>149</v>
      </c>
      <c r="C221" s="9">
        <f>SUM(C2:C217)</f>
        <v>169</v>
      </c>
      <c r="D221" s="9">
        <f>SUM(D2:D217)</f>
        <v>160</v>
      </c>
      <c r="E221" s="9">
        <f>SUM(E2:E217)</f>
        <v>9</v>
      </c>
      <c r="F221" s="9">
        <f>SUM(F2:F217)</f>
        <v>131</v>
      </c>
      <c r="J221" s="9">
        <f>SUM(J2:J217)</f>
        <v>15</v>
      </c>
      <c r="L221" s="9">
        <f>SUM(L2:L217)</f>
        <v>96</v>
      </c>
      <c r="M221" s="11">
        <f>SUM(M2:M217)</f>
        <v>50</v>
      </c>
    </row>
    <row r="222" spans="1:26">
      <c r="F222" s="9" t="s">
        <v>263</v>
      </c>
      <c r="G222" s="9">
        <f>AVERAGE(G2:G217)</f>
        <v>28.618320610687022</v>
      </c>
      <c r="M222" s="11" t="s">
        <v>267</v>
      </c>
      <c r="N222" s="9">
        <f>COUNTIF(N2:N217, "1")</f>
        <v>191</v>
      </c>
      <c r="O222" s="9" t="s">
        <v>53</v>
      </c>
      <c r="P222" s="9">
        <f>COUNTIF(P2:P217, "1")</f>
        <v>7</v>
      </c>
      <c r="R222" s="9">
        <f t="shared" ref="R222:W222" si="1">COUNTIF(R2:R217, "1")</f>
        <v>73</v>
      </c>
      <c r="S222" s="9">
        <f t="shared" si="1"/>
        <v>21</v>
      </c>
      <c r="T222" s="9">
        <f t="shared" si="1"/>
        <v>16</v>
      </c>
      <c r="U222" s="9">
        <f t="shared" si="1"/>
        <v>13</v>
      </c>
      <c r="V222" s="9">
        <f t="shared" si="1"/>
        <v>24</v>
      </c>
      <c r="W222" s="8">
        <f t="shared" si="1"/>
        <v>8</v>
      </c>
      <c r="Y222" s="9">
        <f>COUNTA(Y2:Y217)</f>
        <v>14</v>
      </c>
    </row>
    <row r="223" spans="1:26">
      <c r="F223" s="9" t="s">
        <v>264</v>
      </c>
      <c r="G223" s="9">
        <f>MEDIAN(G2:G217)</f>
        <v>27</v>
      </c>
      <c r="M223" s="11" t="s">
        <v>268</v>
      </c>
      <c r="N223" s="9">
        <f>COUNTIF(N2:N217, "2")</f>
        <v>7</v>
      </c>
      <c r="O223" s="9" t="s">
        <v>315</v>
      </c>
      <c r="P223" s="9">
        <f>COUNTIF(P2:P217, "0")</f>
        <v>209</v>
      </c>
      <c r="R223" s="9">
        <f>COUNTIF(R2:R217, "0")</f>
        <v>143</v>
      </c>
      <c r="S223" s="9">
        <f>COUNTIF(S2:S217, "0")</f>
        <v>195</v>
      </c>
      <c r="T223" s="9">
        <f>COUNTIF(T2:T217, "0")</f>
        <v>200</v>
      </c>
      <c r="V223" s="9">
        <f>COUNTIF(V2:V217, "0")</f>
        <v>192</v>
      </c>
      <c r="W223" s="8">
        <f>COUNTIF(W2:W217, "0")</f>
        <v>208</v>
      </c>
    </row>
    <row r="224" spans="1:26">
      <c r="F224" s="9" t="s">
        <v>265</v>
      </c>
      <c r="M224" s="11" t="s">
        <v>269</v>
      </c>
      <c r="N224" s="9">
        <f>COUNTIF(N2:N217, "0")</f>
        <v>18</v>
      </c>
      <c r="W224" s="9" t="s">
        <v>316</v>
      </c>
      <c r="X224" s="9">
        <f>COUNTIF(X2:X217, "1")</f>
        <v>36</v>
      </c>
    </row>
    <row r="225" spans="6:24">
      <c r="F225" s="9" t="s">
        <v>266</v>
      </c>
      <c r="N225" s="9" t="s">
        <v>306</v>
      </c>
      <c r="O225" s="9">
        <f>COUNTIF(O2:O217,"1")</f>
        <v>82</v>
      </c>
      <c r="W225" s="9" t="s">
        <v>317</v>
      </c>
      <c r="X225" s="9">
        <f>COUNTIF(X2:X217, "2")</f>
        <v>21</v>
      </c>
    </row>
    <row r="226" spans="6:24">
      <c r="G226" s="9" t="s">
        <v>319</v>
      </c>
      <c r="J226" s="9">
        <f>COUNTIFS(J2:J217, "1", R2:R217, "1")</f>
        <v>7</v>
      </c>
      <c r="N226" s="9" t="s">
        <v>307</v>
      </c>
      <c r="O226" s="9">
        <f>COUNTIF(O2:O217,"2")</f>
        <v>21</v>
      </c>
      <c r="W226" s="9" t="s">
        <v>269</v>
      </c>
      <c r="X226" s="9">
        <f>COUNTIF(X2:X217, "0")</f>
        <v>159</v>
      </c>
    </row>
    <row r="227" spans="6:24">
      <c r="G227" s="9" t="s">
        <v>320</v>
      </c>
      <c r="J227" s="9">
        <f>COUNTIFS(E2:E217, "1", J2:J217, "1")</f>
        <v>3</v>
      </c>
      <c r="N227" s="9" t="s">
        <v>242</v>
      </c>
      <c r="O227" s="9">
        <f>COUNTIF(O2:O217,"3")</f>
        <v>25</v>
      </c>
    </row>
    <row r="228" spans="6:24">
      <c r="N228" s="9" t="s">
        <v>309</v>
      </c>
      <c r="O228" s="9">
        <f>COUNTIF(O2:O217,"0")</f>
        <v>88</v>
      </c>
    </row>
    <row r="230" spans="6:24">
      <c r="O230" s="9" t="s">
        <v>310</v>
      </c>
      <c r="Q230" s="9">
        <f>COUNTIF(Q2:Q217, "1")</f>
        <v>100</v>
      </c>
    </row>
    <row r="231" spans="6:24">
      <c r="O231" s="9" t="s">
        <v>311</v>
      </c>
      <c r="Q231" s="9">
        <f>COUNTIF(Q2:Q217, "2")</f>
        <v>3</v>
      </c>
    </row>
    <row r="232" spans="6:24">
      <c r="O232" s="9" t="s">
        <v>312</v>
      </c>
      <c r="Q232" s="9">
        <f>COUNTIF(Q2:Q217, "3")</f>
        <v>8</v>
      </c>
    </row>
    <row r="233" spans="6:24">
      <c r="O233" s="9" t="s">
        <v>313</v>
      </c>
      <c r="Q233" s="9">
        <f>COUNTIF(Q2:Q217, "4")</f>
        <v>4</v>
      </c>
    </row>
    <row r="234" spans="6:24">
      <c r="O234" s="9" t="s">
        <v>314</v>
      </c>
      <c r="Q234" s="9">
        <f>COUNTIF(Q2:Q217, "5")</f>
        <v>3</v>
      </c>
    </row>
    <row r="235" spans="6:24">
      <c r="O235" s="9" t="s">
        <v>269</v>
      </c>
      <c r="Q235" s="9">
        <f>COUNTIF(Q2:Q217, "0")</f>
        <v>98</v>
      </c>
    </row>
    <row r="236" spans="6:24">
      <c r="Q236" s="9">
        <f>SUM(Q230+Q231+Q232+Q233+Q234+Q235)</f>
        <v>216</v>
      </c>
    </row>
    <row r="237" spans="6:24">
      <c r="Q237" s="9">
        <f>Q236-Q235</f>
        <v>118</v>
      </c>
    </row>
    <row r="240" spans="6:24">
      <c r="K240" s="9" t="s">
        <v>270</v>
      </c>
      <c r="M240" s="9"/>
    </row>
    <row r="241" spans="11:18">
      <c r="K241" s="9" t="s">
        <v>288</v>
      </c>
      <c r="L241" s="9" t="s">
        <v>284</v>
      </c>
      <c r="M241" s="9" t="s">
        <v>285</v>
      </c>
    </row>
    <row r="242" spans="11:18">
      <c r="K242" s="9" t="s">
        <v>283</v>
      </c>
      <c r="L242" s="9" t="s">
        <v>284</v>
      </c>
      <c r="M242" s="9" t="s">
        <v>285</v>
      </c>
    </row>
    <row r="243" spans="11:18">
      <c r="K243" s="9" t="s">
        <v>286</v>
      </c>
      <c r="L243" s="9" t="s">
        <v>282</v>
      </c>
      <c r="M243" s="9" t="s">
        <v>297</v>
      </c>
    </row>
    <row r="244" spans="11:18">
      <c r="K244" s="9" t="s">
        <v>287</v>
      </c>
      <c r="L244" s="9" t="s">
        <v>282</v>
      </c>
      <c r="M244" s="9" t="s">
        <v>297</v>
      </c>
    </row>
    <row r="245" spans="11:18">
      <c r="K245" s="9" t="s">
        <v>292</v>
      </c>
      <c r="L245" s="9" t="s">
        <v>284</v>
      </c>
      <c r="M245" s="9" t="s">
        <v>285</v>
      </c>
    </row>
    <row r="246" spans="11:18">
      <c r="K246" s="9" t="s">
        <v>293</v>
      </c>
      <c r="L246" s="9" t="s">
        <v>284</v>
      </c>
      <c r="M246" s="8" t="s">
        <v>285</v>
      </c>
    </row>
    <row r="247" spans="11:18">
      <c r="K247" s="9" t="s">
        <v>294</v>
      </c>
      <c r="L247" s="9" t="s">
        <v>282</v>
      </c>
      <c r="M247" s="9" t="s">
        <v>297</v>
      </c>
    </row>
    <row r="248" spans="11:18">
      <c r="K248" s="9" t="s">
        <v>298</v>
      </c>
      <c r="L248" s="9" t="s">
        <v>299</v>
      </c>
      <c r="M248" s="9" t="s">
        <v>297</v>
      </c>
    </row>
    <row r="249" spans="11:18">
      <c r="K249" s="9" t="s">
        <v>289</v>
      </c>
      <c r="L249" s="9" t="s">
        <v>282</v>
      </c>
      <c r="M249" s="11" t="s">
        <v>296</v>
      </c>
      <c r="N249" s="9" t="s">
        <v>278</v>
      </c>
    </row>
    <row r="250" spans="11:18">
      <c r="K250" s="9" t="s">
        <v>295</v>
      </c>
      <c r="L250" s="9" t="s">
        <v>271</v>
      </c>
      <c r="M250" s="9" t="s">
        <v>272</v>
      </c>
      <c r="N250" s="9" t="s">
        <v>273</v>
      </c>
      <c r="O250" s="9" t="s">
        <v>308</v>
      </c>
      <c r="Q250" s="9" t="s">
        <v>278</v>
      </c>
    </row>
    <row r="251" spans="11:18">
      <c r="K251" s="9" t="s">
        <v>290</v>
      </c>
      <c r="L251" s="9" t="s">
        <v>274</v>
      </c>
      <c r="M251" s="9" t="s">
        <v>275</v>
      </c>
      <c r="N251" s="9" t="s">
        <v>276</v>
      </c>
      <c r="O251" s="9" t="s">
        <v>277</v>
      </c>
      <c r="Q251" s="9" t="s">
        <v>281</v>
      </c>
      <c r="R251" s="9" t="s">
        <v>278</v>
      </c>
    </row>
    <row r="252" spans="11:18">
      <c r="K252" s="9" t="s">
        <v>301</v>
      </c>
      <c r="L252" s="9" t="s">
        <v>282</v>
      </c>
      <c r="M252" s="9" t="s">
        <v>297</v>
      </c>
    </row>
    <row r="253" spans="11:18">
      <c r="K253" s="9" t="s">
        <v>302</v>
      </c>
      <c r="L253" s="9" t="s">
        <v>282</v>
      </c>
      <c r="M253" s="9" t="s">
        <v>297</v>
      </c>
    </row>
    <row r="254" spans="11:18">
      <c r="K254" s="9" t="s">
        <v>303</v>
      </c>
      <c r="L254" s="9" t="s">
        <v>282</v>
      </c>
      <c r="M254" s="9" t="s">
        <v>297</v>
      </c>
    </row>
    <row r="255" spans="11:18">
      <c r="K255" s="9" t="s">
        <v>304</v>
      </c>
      <c r="L255" s="9" t="s">
        <v>282</v>
      </c>
      <c r="M255" s="9" t="s">
        <v>297</v>
      </c>
    </row>
    <row r="256" spans="11:18">
      <c r="K256" s="9" t="s">
        <v>305</v>
      </c>
      <c r="L256" s="9" t="s">
        <v>282</v>
      </c>
      <c r="M256" s="9" t="s">
        <v>297</v>
      </c>
    </row>
    <row r="257" spans="11:14">
      <c r="K257" s="9" t="s">
        <v>291</v>
      </c>
      <c r="L257" s="9" t="s">
        <v>279</v>
      </c>
      <c r="M257" s="9" t="s">
        <v>280</v>
      </c>
      <c r="N257" s="9" t="s">
        <v>278</v>
      </c>
    </row>
    <row r="258" spans="11:14">
      <c r="M258" s="9"/>
    </row>
  </sheetData>
  <mergeCells count="11">
    <mergeCell ref="Z48:Z51"/>
    <mergeCell ref="M93:M94"/>
    <mergeCell ref="M191:M192"/>
    <mergeCell ref="M20:M21"/>
    <mergeCell ref="M22:M23"/>
    <mergeCell ref="M37:M39"/>
    <mergeCell ref="Z15:Z16"/>
    <mergeCell ref="Z27:Z29"/>
    <mergeCell ref="Z30:Z31"/>
    <mergeCell ref="Z37:Z39"/>
    <mergeCell ref="Z41:Z42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32"/>
  <sheetViews>
    <sheetView topLeftCell="A95" workbookViewId="0">
      <selection activeCell="DX130" sqref="DX130"/>
    </sheetView>
  </sheetViews>
  <sheetFormatPr baseColWidth="10" defaultRowHeight="15" x14ac:dyDescent="0"/>
  <sheetData>
    <row r="1" spans="1:3">
      <c r="A1" s="6">
        <v>13</v>
      </c>
      <c r="C1" s="6">
        <f>COUNT(A1,A2,A3,A4,A5,A6,A7,A8)</f>
        <v>8</v>
      </c>
    </row>
    <row r="2" spans="1:3">
      <c r="A2" s="6">
        <v>15</v>
      </c>
    </row>
    <row r="3" spans="1:3">
      <c r="A3" s="6">
        <v>16</v>
      </c>
    </row>
    <row r="4" spans="1:3">
      <c r="A4" s="6">
        <v>17</v>
      </c>
    </row>
    <row r="5" spans="1:3">
      <c r="A5" s="6">
        <v>17</v>
      </c>
    </row>
    <row r="6" spans="1:3">
      <c r="A6" s="6">
        <v>17</v>
      </c>
    </row>
    <row r="7" spans="1:3">
      <c r="A7" s="6">
        <v>17</v>
      </c>
    </row>
    <row r="8" spans="1:3">
      <c r="A8" s="6">
        <v>17</v>
      </c>
    </row>
    <row r="9" spans="1:3">
      <c r="A9" s="1">
        <v>18</v>
      </c>
      <c r="C9" s="5">
        <f>COUNT(A9:A50)</f>
        <v>42</v>
      </c>
    </row>
    <row r="10" spans="1:3">
      <c r="A10" s="1">
        <v>18</v>
      </c>
    </row>
    <row r="11" spans="1:3">
      <c r="A11" s="1">
        <v>18</v>
      </c>
    </row>
    <row r="12" spans="1:3">
      <c r="A12" s="1">
        <v>19</v>
      </c>
    </row>
    <row r="13" spans="1:3">
      <c r="A13" s="1">
        <v>19</v>
      </c>
    </row>
    <row r="14" spans="1:3">
      <c r="A14" s="1">
        <v>19</v>
      </c>
    </row>
    <row r="15" spans="1:3">
      <c r="A15" s="1">
        <v>19</v>
      </c>
    </row>
    <row r="16" spans="1:3">
      <c r="A16" s="1">
        <v>19</v>
      </c>
    </row>
    <row r="17" spans="1:1">
      <c r="A17" s="1">
        <v>20</v>
      </c>
    </row>
    <row r="18" spans="1:1">
      <c r="A18" s="1">
        <v>20</v>
      </c>
    </row>
    <row r="19" spans="1:1">
      <c r="A19" s="1">
        <v>20</v>
      </c>
    </row>
    <row r="20" spans="1:1">
      <c r="A20" s="1">
        <v>20</v>
      </c>
    </row>
    <row r="21" spans="1:1">
      <c r="A21" s="1">
        <v>20</v>
      </c>
    </row>
    <row r="22" spans="1:1">
      <c r="A22" s="1">
        <v>21</v>
      </c>
    </row>
    <row r="23" spans="1:1">
      <c r="A23" s="1">
        <v>21</v>
      </c>
    </row>
    <row r="24" spans="1:1">
      <c r="A24" s="1">
        <v>21</v>
      </c>
    </row>
    <row r="25" spans="1:1">
      <c r="A25" s="1">
        <v>21</v>
      </c>
    </row>
    <row r="26" spans="1:1">
      <c r="A26" s="1">
        <v>22</v>
      </c>
    </row>
    <row r="27" spans="1:1">
      <c r="A27" s="1">
        <v>22</v>
      </c>
    </row>
    <row r="28" spans="1:1">
      <c r="A28" s="1">
        <v>22</v>
      </c>
    </row>
    <row r="29" spans="1:1">
      <c r="A29" s="1">
        <v>22</v>
      </c>
    </row>
    <row r="30" spans="1:1">
      <c r="A30" s="1">
        <v>22</v>
      </c>
    </row>
    <row r="31" spans="1:1">
      <c r="A31" s="1">
        <v>22</v>
      </c>
    </row>
    <row r="32" spans="1:1">
      <c r="A32" s="1">
        <v>22</v>
      </c>
    </row>
    <row r="33" spans="1:1">
      <c r="A33" s="1">
        <v>23</v>
      </c>
    </row>
    <row r="34" spans="1:1">
      <c r="A34" s="1">
        <v>23</v>
      </c>
    </row>
    <row r="35" spans="1:1">
      <c r="A35" s="1">
        <v>23</v>
      </c>
    </row>
    <row r="36" spans="1:1">
      <c r="A36" s="1">
        <v>23</v>
      </c>
    </row>
    <row r="37" spans="1:1">
      <c r="A37" s="1">
        <v>23</v>
      </c>
    </row>
    <row r="38" spans="1:1">
      <c r="A38" s="1">
        <v>23</v>
      </c>
    </row>
    <row r="39" spans="1:1">
      <c r="A39" s="1">
        <v>24</v>
      </c>
    </row>
    <row r="40" spans="1:1">
      <c r="A40" s="1">
        <v>24</v>
      </c>
    </row>
    <row r="41" spans="1:1">
      <c r="A41" s="1">
        <v>24</v>
      </c>
    </row>
    <row r="42" spans="1:1">
      <c r="A42" s="1">
        <v>24</v>
      </c>
    </row>
    <row r="43" spans="1:1">
      <c r="A43" s="1">
        <v>24</v>
      </c>
    </row>
    <row r="44" spans="1:1">
      <c r="A44" s="1">
        <v>25</v>
      </c>
    </row>
    <row r="45" spans="1:1">
      <c r="A45" s="1">
        <v>25</v>
      </c>
    </row>
    <row r="46" spans="1:1">
      <c r="A46" s="1">
        <v>25</v>
      </c>
    </row>
    <row r="47" spans="1:1">
      <c r="A47" s="1">
        <v>25</v>
      </c>
    </row>
    <row r="48" spans="1:1">
      <c r="A48" s="1">
        <v>25</v>
      </c>
    </row>
    <row r="49" spans="1:14">
      <c r="A49" s="1">
        <v>25</v>
      </c>
      <c r="N49" t="s">
        <v>0</v>
      </c>
    </row>
    <row r="50" spans="1:14">
      <c r="A50" s="1">
        <v>25</v>
      </c>
    </row>
    <row r="51" spans="1:14">
      <c r="A51" s="2">
        <v>26</v>
      </c>
      <c r="C51" s="2">
        <f>COUNT(A51:A97)</f>
        <v>47</v>
      </c>
    </row>
    <row r="52" spans="1:14">
      <c r="A52" s="2">
        <v>26</v>
      </c>
    </row>
    <row r="53" spans="1:14">
      <c r="A53" s="2">
        <v>26</v>
      </c>
    </row>
    <row r="54" spans="1:14">
      <c r="A54" s="2">
        <v>26</v>
      </c>
    </row>
    <row r="55" spans="1:14">
      <c r="A55" s="2">
        <v>27</v>
      </c>
    </row>
    <row r="56" spans="1:14">
      <c r="A56" s="2">
        <v>27</v>
      </c>
    </row>
    <row r="57" spans="1:14">
      <c r="A57" s="2">
        <v>27</v>
      </c>
    </row>
    <row r="58" spans="1:14">
      <c r="A58" s="2">
        <v>27</v>
      </c>
    </row>
    <row r="59" spans="1:14">
      <c r="A59" s="2">
        <v>28</v>
      </c>
    </row>
    <row r="60" spans="1:14">
      <c r="A60" s="2">
        <v>28</v>
      </c>
    </row>
    <row r="61" spans="1:14">
      <c r="A61" s="2">
        <v>28</v>
      </c>
    </row>
    <row r="62" spans="1:14">
      <c r="A62" s="2">
        <v>28</v>
      </c>
    </row>
    <row r="63" spans="1:14">
      <c r="A63" s="2">
        <v>28</v>
      </c>
    </row>
    <row r="64" spans="1:14">
      <c r="A64" s="2">
        <v>28</v>
      </c>
    </row>
    <row r="65" spans="1:1">
      <c r="A65" s="2">
        <v>28</v>
      </c>
    </row>
    <row r="66" spans="1:1">
      <c r="A66" s="2">
        <v>29</v>
      </c>
    </row>
    <row r="67" spans="1:1">
      <c r="A67" s="2">
        <v>29</v>
      </c>
    </row>
    <row r="68" spans="1:1">
      <c r="A68" s="2">
        <v>30</v>
      </c>
    </row>
    <row r="69" spans="1:1">
      <c r="A69" s="2">
        <v>30</v>
      </c>
    </row>
    <row r="70" spans="1:1">
      <c r="A70" s="2">
        <v>30</v>
      </c>
    </row>
    <row r="71" spans="1:1">
      <c r="A71" s="2">
        <v>30</v>
      </c>
    </row>
    <row r="72" spans="1:1">
      <c r="A72" s="2">
        <v>30</v>
      </c>
    </row>
    <row r="73" spans="1:1">
      <c r="A73" s="2">
        <v>30</v>
      </c>
    </row>
    <row r="74" spans="1:1">
      <c r="A74" s="2">
        <v>30</v>
      </c>
    </row>
    <row r="75" spans="1:1">
      <c r="A75" s="2">
        <v>30</v>
      </c>
    </row>
    <row r="76" spans="1:1">
      <c r="A76" s="2">
        <v>31</v>
      </c>
    </row>
    <row r="77" spans="1:1">
      <c r="A77" s="2">
        <v>32</v>
      </c>
    </row>
    <row r="78" spans="1:1">
      <c r="A78" s="2">
        <v>32</v>
      </c>
    </row>
    <row r="79" spans="1:1">
      <c r="A79" s="2">
        <v>32</v>
      </c>
    </row>
    <row r="80" spans="1:1">
      <c r="A80" s="2">
        <v>33</v>
      </c>
    </row>
    <row r="81" spans="1:1">
      <c r="A81" s="2">
        <v>33</v>
      </c>
    </row>
    <row r="82" spans="1:1">
      <c r="A82" s="2">
        <v>33</v>
      </c>
    </row>
    <row r="83" spans="1:1">
      <c r="A83" s="2">
        <v>33</v>
      </c>
    </row>
    <row r="84" spans="1:1">
      <c r="A84" s="2">
        <v>33</v>
      </c>
    </row>
    <row r="85" spans="1:1">
      <c r="A85" s="2">
        <v>33</v>
      </c>
    </row>
    <row r="86" spans="1:1">
      <c r="A86" s="2">
        <v>33</v>
      </c>
    </row>
    <row r="87" spans="1:1">
      <c r="A87" s="2">
        <v>34</v>
      </c>
    </row>
    <row r="88" spans="1:1">
      <c r="A88" s="2">
        <v>34</v>
      </c>
    </row>
    <row r="89" spans="1:1">
      <c r="A89" s="2">
        <v>34</v>
      </c>
    </row>
    <row r="90" spans="1:1">
      <c r="A90" s="2">
        <v>34</v>
      </c>
    </row>
    <row r="91" spans="1:1">
      <c r="A91" s="2">
        <v>35</v>
      </c>
    </row>
    <row r="92" spans="1:1">
      <c r="A92" s="2">
        <v>35</v>
      </c>
    </row>
    <row r="93" spans="1:1">
      <c r="A93" s="2">
        <v>35</v>
      </c>
    </row>
    <row r="94" spans="1:1">
      <c r="A94" s="2">
        <v>35</v>
      </c>
    </row>
    <row r="95" spans="1:1">
      <c r="A95" s="2">
        <v>35</v>
      </c>
    </row>
    <row r="96" spans="1:1">
      <c r="A96" s="2">
        <v>35</v>
      </c>
    </row>
    <row r="97" spans="1:3">
      <c r="A97" s="2">
        <v>35</v>
      </c>
    </row>
    <row r="98" spans="1:3">
      <c r="A98" s="3">
        <v>36</v>
      </c>
      <c r="C98" s="3">
        <f>COUNT(A98:A120)</f>
        <v>23</v>
      </c>
    </row>
    <row r="99" spans="1:3">
      <c r="A99" s="3">
        <v>37</v>
      </c>
    </row>
    <row r="100" spans="1:3">
      <c r="A100" s="3">
        <v>37</v>
      </c>
    </row>
    <row r="101" spans="1:3">
      <c r="A101" s="3">
        <v>37</v>
      </c>
    </row>
    <row r="102" spans="1:3">
      <c r="A102" s="3">
        <v>37</v>
      </c>
    </row>
    <row r="103" spans="1:3">
      <c r="A103" s="3">
        <v>37</v>
      </c>
    </row>
    <row r="104" spans="1:3">
      <c r="A104" s="3">
        <v>39</v>
      </c>
    </row>
    <row r="105" spans="1:3">
      <c r="A105" s="3">
        <v>39</v>
      </c>
    </row>
    <row r="106" spans="1:3">
      <c r="A106" s="3">
        <v>40</v>
      </c>
    </row>
    <row r="107" spans="1:3">
      <c r="A107" s="3">
        <v>40</v>
      </c>
    </row>
    <row r="108" spans="1:3">
      <c r="A108" s="3">
        <v>40</v>
      </c>
    </row>
    <row r="109" spans="1:3">
      <c r="A109" s="3">
        <v>40</v>
      </c>
    </row>
    <row r="110" spans="1:3">
      <c r="A110" s="3">
        <v>40</v>
      </c>
    </row>
    <row r="111" spans="1:3">
      <c r="A111" s="3">
        <v>40</v>
      </c>
    </row>
    <row r="112" spans="1:3">
      <c r="A112" s="3">
        <v>40</v>
      </c>
    </row>
    <row r="113" spans="1:3">
      <c r="A113" s="3">
        <v>41</v>
      </c>
    </row>
    <row r="114" spans="1:3">
      <c r="A114" s="3">
        <v>41</v>
      </c>
    </row>
    <row r="115" spans="1:3">
      <c r="A115" s="3">
        <v>43</v>
      </c>
    </row>
    <row r="116" spans="1:3">
      <c r="A116" s="3">
        <v>43</v>
      </c>
    </row>
    <row r="117" spans="1:3">
      <c r="A117" s="3">
        <v>43</v>
      </c>
    </row>
    <row r="118" spans="1:3">
      <c r="A118" s="3">
        <v>44</v>
      </c>
    </row>
    <row r="119" spans="1:3">
      <c r="A119" s="3">
        <v>44</v>
      </c>
    </row>
    <row r="120" spans="1:3">
      <c r="A120" s="3">
        <v>45</v>
      </c>
    </row>
    <row r="121" spans="1:3">
      <c r="A121" s="4">
        <v>46</v>
      </c>
      <c r="C121" s="4">
        <f>COUNT(A121:A126)</f>
        <v>6</v>
      </c>
    </row>
    <row r="122" spans="1:3">
      <c r="A122" s="4">
        <v>46</v>
      </c>
    </row>
    <row r="123" spans="1:3">
      <c r="A123" s="4">
        <v>46</v>
      </c>
    </row>
    <row r="124" spans="1:3">
      <c r="A124" s="4">
        <v>46</v>
      </c>
    </row>
    <row r="125" spans="1:3">
      <c r="A125" s="4">
        <v>47</v>
      </c>
    </row>
    <row r="126" spans="1:3">
      <c r="A126" s="4">
        <v>60</v>
      </c>
    </row>
    <row r="127" spans="1:3">
      <c r="A127">
        <f>AVERAGE(A1:A126)</f>
        <v>29.428571428571427</v>
      </c>
      <c r="C127" t="s">
        <v>1</v>
      </c>
    </row>
    <row r="128" spans="1:3">
      <c r="A128">
        <f>MEDIAN(A1:A126)</f>
        <v>28</v>
      </c>
      <c r="C128" t="s">
        <v>2</v>
      </c>
    </row>
    <row r="130" spans="1:128">
      <c r="A130" s="6">
        <v>13</v>
      </c>
      <c r="B130" s="6">
        <v>15</v>
      </c>
      <c r="C130" s="6">
        <v>16</v>
      </c>
      <c r="D130" s="6">
        <v>17</v>
      </c>
      <c r="E130" s="6">
        <v>17</v>
      </c>
      <c r="F130" s="6">
        <v>17</v>
      </c>
      <c r="G130" s="6">
        <v>17</v>
      </c>
      <c r="H130" s="6">
        <v>17</v>
      </c>
      <c r="I130" s="1">
        <v>18</v>
      </c>
      <c r="J130" s="1">
        <v>18</v>
      </c>
      <c r="K130" s="1">
        <v>18</v>
      </c>
      <c r="L130" s="1">
        <v>19</v>
      </c>
      <c r="M130" s="1">
        <v>19</v>
      </c>
      <c r="N130" s="1">
        <v>19</v>
      </c>
      <c r="O130" s="1">
        <v>19</v>
      </c>
      <c r="P130" s="1">
        <v>19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21</v>
      </c>
      <c r="W130" s="1">
        <v>21</v>
      </c>
      <c r="X130" s="1">
        <v>21</v>
      </c>
      <c r="Y130" s="1">
        <v>21</v>
      </c>
      <c r="Z130" s="1">
        <v>22</v>
      </c>
      <c r="AA130" s="1">
        <v>22</v>
      </c>
      <c r="AB130" s="1">
        <v>22</v>
      </c>
      <c r="AC130" s="1">
        <v>22</v>
      </c>
      <c r="AD130" s="1">
        <v>22</v>
      </c>
      <c r="AE130" s="1">
        <v>22</v>
      </c>
      <c r="AF130" s="1">
        <v>22</v>
      </c>
      <c r="AG130" s="1">
        <v>23</v>
      </c>
      <c r="AH130" s="1">
        <v>23</v>
      </c>
      <c r="AI130" s="1">
        <v>23</v>
      </c>
      <c r="AJ130" s="1">
        <v>23</v>
      </c>
      <c r="AK130" s="1">
        <v>23</v>
      </c>
      <c r="AL130" s="1">
        <v>23</v>
      </c>
      <c r="AM130" s="1">
        <v>24</v>
      </c>
      <c r="AN130" s="1">
        <v>24</v>
      </c>
      <c r="AO130" s="1">
        <v>24</v>
      </c>
      <c r="AP130" s="1">
        <v>24</v>
      </c>
      <c r="AQ130" s="1">
        <v>24</v>
      </c>
      <c r="AR130" s="1">
        <v>25</v>
      </c>
      <c r="AS130" s="1">
        <v>25</v>
      </c>
      <c r="AT130" s="1">
        <v>25</v>
      </c>
      <c r="AU130" s="1">
        <v>25</v>
      </c>
      <c r="AV130" s="1">
        <v>25</v>
      </c>
      <c r="AW130" s="1">
        <v>25</v>
      </c>
      <c r="AX130" s="1">
        <v>25</v>
      </c>
      <c r="AY130" s="2">
        <v>26</v>
      </c>
      <c r="AZ130" s="2">
        <v>26</v>
      </c>
      <c r="BA130" s="2">
        <v>26</v>
      </c>
      <c r="BB130" s="2">
        <v>26</v>
      </c>
      <c r="BC130" s="2">
        <v>27</v>
      </c>
      <c r="BD130" s="2">
        <v>27</v>
      </c>
      <c r="BE130" s="2">
        <v>27</v>
      </c>
      <c r="BF130" s="2">
        <v>27</v>
      </c>
      <c r="BG130" s="2">
        <v>28</v>
      </c>
      <c r="BH130" s="2">
        <v>28</v>
      </c>
      <c r="BI130" s="2">
        <v>28</v>
      </c>
      <c r="BJ130" s="2">
        <v>28</v>
      </c>
      <c r="BK130" s="2">
        <v>28</v>
      </c>
      <c r="BL130" s="2">
        <v>28</v>
      </c>
      <c r="BM130" s="2">
        <v>28</v>
      </c>
      <c r="BN130" s="2">
        <v>29</v>
      </c>
      <c r="BO130" s="2">
        <v>29</v>
      </c>
      <c r="BP130" s="2">
        <v>30</v>
      </c>
      <c r="BQ130" s="2">
        <v>30</v>
      </c>
      <c r="BR130" s="2">
        <v>30</v>
      </c>
      <c r="BS130" s="2">
        <v>30</v>
      </c>
      <c r="BT130" s="2">
        <v>30</v>
      </c>
      <c r="BU130" s="2">
        <v>30</v>
      </c>
      <c r="BV130" s="2">
        <v>30</v>
      </c>
      <c r="BW130" s="2">
        <v>30</v>
      </c>
      <c r="BX130" s="2">
        <v>31</v>
      </c>
      <c r="BY130" s="2">
        <v>32</v>
      </c>
      <c r="BZ130" s="2">
        <v>32</v>
      </c>
      <c r="CA130" s="2">
        <v>32</v>
      </c>
      <c r="CB130" s="2">
        <v>33</v>
      </c>
      <c r="CC130" s="2">
        <v>33</v>
      </c>
      <c r="CD130" s="2">
        <v>33</v>
      </c>
      <c r="CE130" s="2">
        <v>33</v>
      </c>
      <c r="CF130" s="2">
        <v>33</v>
      </c>
      <c r="CG130" s="2">
        <v>33</v>
      </c>
      <c r="CH130" s="2">
        <v>33</v>
      </c>
      <c r="CI130" s="2">
        <v>34</v>
      </c>
      <c r="CJ130" s="2">
        <v>34</v>
      </c>
      <c r="CK130" s="2">
        <v>34</v>
      </c>
      <c r="CL130" s="2">
        <v>34</v>
      </c>
      <c r="CM130" s="2">
        <v>35</v>
      </c>
      <c r="CN130" s="2">
        <v>35</v>
      </c>
      <c r="CO130" s="2">
        <v>35</v>
      </c>
      <c r="CP130" s="2">
        <v>35</v>
      </c>
      <c r="CQ130" s="2">
        <v>35</v>
      </c>
      <c r="CR130" s="2">
        <v>35</v>
      </c>
      <c r="CS130" s="2">
        <v>35</v>
      </c>
      <c r="CT130" s="3">
        <v>36</v>
      </c>
      <c r="CU130" s="3">
        <v>37</v>
      </c>
      <c r="CV130" s="3">
        <v>37</v>
      </c>
      <c r="CW130" s="3">
        <v>37</v>
      </c>
      <c r="CX130" s="3">
        <v>37</v>
      </c>
      <c r="CY130" s="3">
        <v>37</v>
      </c>
      <c r="CZ130" s="3">
        <v>39</v>
      </c>
      <c r="DA130" s="3">
        <v>39</v>
      </c>
      <c r="DB130" s="3">
        <v>40</v>
      </c>
      <c r="DC130" s="3">
        <v>40</v>
      </c>
      <c r="DD130" s="3">
        <v>40</v>
      </c>
      <c r="DE130" s="3">
        <v>40</v>
      </c>
      <c r="DF130" s="3">
        <v>40</v>
      </c>
      <c r="DG130" s="3">
        <v>40</v>
      </c>
      <c r="DH130" s="3">
        <v>40</v>
      </c>
      <c r="DI130" s="3">
        <v>41</v>
      </c>
      <c r="DJ130" s="3">
        <v>41</v>
      </c>
      <c r="DK130" s="3">
        <v>43</v>
      </c>
      <c r="DL130" s="3">
        <v>43</v>
      </c>
      <c r="DM130" s="3">
        <v>43</v>
      </c>
      <c r="DN130" s="3">
        <v>44</v>
      </c>
      <c r="DO130" s="3">
        <v>44</v>
      </c>
      <c r="DP130" s="3">
        <v>45</v>
      </c>
      <c r="DQ130" s="4">
        <v>46</v>
      </c>
      <c r="DR130" s="4">
        <v>46</v>
      </c>
      <c r="DS130" s="4">
        <v>46</v>
      </c>
      <c r="DT130" s="4">
        <v>46</v>
      </c>
      <c r="DU130" s="4">
        <v>47</v>
      </c>
      <c r="DV130" s="4">
        <v>60</v>
      </c>
      <c r="DW130">
        <f>AVERAGE(A130:DV130)</f>
        <v>29.428571428571427</v>
      </c>
      <c r="DX130">
        <f>MEDIAN(A130:DV130)</f>
        <v>28</v>
      </c>
    </row>
    <row r="132" spans="1:128">
      <c r="A132" s="6">
        <f>COUNT(A130,B130,C130,D130,E130,F130,G130,H130)</f>
        <v>8</v>
      </c>
      <c r="I132" s="5">
        <f>COUNT(I130:AX130)</f>
        <v>42</v>
      </c>
      <c r="AY132" s="2">
        <f>COUNT(AY130:CS130)</f>
        <v>47</v>
      </c>
      <c r="CT132" s="3">
        <f>COUNT(CT130:DP130)</f>
        <v>23</v>
      </c>
      <c r="DQ132" s="4">
        <f>COUNT(DQ130:DV130)</f>
        <v>6</v>
      </c>
      <c r="DW132" t="s">
        <v>1</v>
      </c>
      <c r="DX132" t="s">
        <v>2</v>
      </c>
    </row>
  </sheetData>
  <sortState ref="A1:A126">
    <sortCondition ref="A1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abSelected="1" topLeftCell="B1" workbookViewId="0">
      <selection activeCell="G98" sqref="G98"/>
    </sheetView>
  </sheetViews>
  <sheetFormatPr baseColWidth="10" defaultRowHeight="15" x14ac:dyDescent="0"/>
  <sheetData>
    <row r="1" spans="1:4">
      <c r="A1" s="9" t="s">
        <v>355</v>
      </c>
      <c r="B1" s="9" t="s">
        <v>356</v>
      </c>
      <c r="C1" s="9" t="s">
        <v>357</v>
      </c>
      <c r="D1" s="9" t="s">
        <v>358</v>
      </c>
    </row>
    <row r="2" spans="1:4">
      <c r="A2" s="19">
        <v>41275</v>
      </c>
      <c r="B2" s="19"/>
      <c r="C2" s="19"/>
      <c r="D2" s="20"/>
    </row>
    <row r="3" spans="1:4">
      <c r="A3" s="12">
        <v>41276</v>
      </c>
      <c r="B3" s="12"/>
      <c r="C3" s="12"/>
      <c r="D3" s="9"/>
    </row>
    <row r="4" spans="1:4">
      <c r="A4" s="12">
        <v>41278</v>
      </c>
      <c r="B4" s="12"/>
      <c r="C4" s="12"/>
      <c r="D4" s="9"/>
    </row>
    <row r="5" spans="1:4">
      <c r="A5" s="12">
        <v>41278</v>
      </c>
      <c r="B5" s="12"/>
      <c r="C5" s="12"/>
      <c r="D5" s="9"/>
    </row>
    <row r="6" spans="1:4">
      <c r="A6" s="12">
        <v>41278</v>
      </c>
      <c r="B6" s="12"/>
      <c r="C6" s="12"/>
      <c r="D6" s="9"/>
    </row>
    <row r="7" spans="1:4">
      <c r="A7" s="12">
        <v>41278</v>
      </c>
      <c r="B7" s="12"/>
      <c r="C7" s="12"/>
      <c r="D7" s="9"/>
    </row>
    <row r="8" spans="1:4">
      <c r="A8" s="12">
        <v>41279</v>
      </c>
      <c r="B8" s="12"/>
      <c r="C8" s="12"/>
      <c r="D8" s="9"/>
    </row>
    <row r="9" spans="1:4">
      <c r="A9" s="12">
        <v>41279</v>
      </c>
      <c r="B9" s="12"/>
      <c r="C9" s="12"/>
      <c r="D9" s="9"/>
    </row>
    <row r="10" spans="1:4">
      <c r="A10" s="12">
        <v>41279</v>
      </c>
      <c r="B10" s="12"/>
      <c r="C10" s="12"/>
      <c r="D10" s="9"/>
    </row>
    <row r="11" spans="1:4">
      <c r="A11" s="12">
        <v>41281</v>
      </c>
      <c r="B11" s="12"/>
      <c r="C11" s="12"/>
      <c r="D11" s="9"/>
    </row>
    <row r="12" spans="1:4">
      <c r="A12" s="12">
        <v>41281</v>
      </c>
      <c r="B12" s="12"/>
      <c r="C12" s="12"/>
      <c r="D12" s="9"/>
    </row>
    <row r="13" spans="1:4">
      <c r="A13" s="13">
        <v>41281</v>
      </c>
      <c r="B13" s="13"/>
      <c r="C13" s="13"/>
      <c r="D13" s="7"/>
    </row>
    <row r="14" spans="1:4">
      <c r="A14" s="13">
        <v>41281</v>
      </c>
      <c r="B14" s="13"/>
      <c r="C14" s="13"/>
      <c r="D14" s="7"/>
    </row>
    <row r="15" spans="1:4">
      <c r="A15" s="13">
        <v>41281</v>
      </c>
      <c r="B15" s="13"/>
      <c r="C15" s="13"/>
      <c r="D15" s="28"/>
    </row>
    <row r="16" spans="1:4">
      <c r="A16" s="13">
        <v>41281</v>
      </c>
      <c r="B16" s="13"/>
      <c r="C16" s="13"/>
      <c r="D16" s="28"/>
    </row>
    <row r="17" spans="1:4">
      <c r="A17" s="13">
        <v>41281</v>
      </c>
      <c r="B17" s="13"/>
      <c r="C17" s="13"/>
      <c r="D17" s="7"/>
    </row>
    <row r="18" spans="1:4">
      <c r="A18" s="13">
        <v>41281</v>
      </c>
      <c r="B18" s="13"/>
      <c r="C18" s="13"/>
      <c r="D18" s="7"/>
    </row>
    <row r="19" spans="1:4">
      <c r="A19" s="12">
        <v>41282</v>
      </c>
      <c r="B19" s="12"/>
      <c r="C19" s="12"/>
      <c r="D19" s="9"/>
    </row>
    <row r="20" spans="1:4">
      <c r="A20" s="12">
        <v>41282</v>
      </c>
      <c r="B20" s="12"/>
      <c r="C20" s="12"/>
      <c r="D20" s="9"/>
    </row>
    <row r="21" spans="1:4">
      <c r="A21" s="12">
        <v>41282</v>
      </c>
      <c r="B21" s="12"/>
      <c r="C21" s="12"/>
      <c r="D21" s="9"/>
    </row>
    <row r="22" spans="1:4">
      <c r="A22" s="12">
        <v>41283</v>
      </c>
      <c r="B22" s="12"/>
      <c r="C22" s="12"/>
      <c r="D22" s="9"/>
    </row>
    <row r="23" spans="1:4">
      <c r="A23" s="12">
        <v>41283</v>
      </c>
      <c r="B23" s="12"/>
      <c r="C23" s="12"/>
      <c r="D23" s="9"/>
    </row>
    <row r="24" spans="1:4">
      <c r="A24" s="19">
        <v>41283</v>
      </c>
      <c r="B24" s="19"/>
      <c r="C24" s="19"/>
      <c r="D24" s="20"/>
    </row>
    <row r="25" spans="1:4">
      <c r="A25" s="12">
        <v>41283</v>
      </c>
      <c r="B25" s="12"/>
      <c r="C25" s="12"/>
      <c r="D25" s="9"/>
    </row>
    <row r="26" spans="1:4">
      <c r="A26" s="12">
        <v>41284</v>
      </c>
      <c r="B26" s="12"/>
      <c r="C26" s="12"/>
      <c r="D26" s="9"/>
    </row>
    <row r="27" spans="1:4">
      <c r="A27" s="12">
        <v>41287</v>
      </c>
      <c r="B27" s="12"/>
      <c r="C27" s="12"/>
      <c r="D27" s="29"/>
    </row>
    <row r="28" spans="1:4">
      <c r="A28" s="12">
        <v>41287</v>
      </c>
      <c r="B28" s="12"/>
      <c r="C28" s="12"/>
      <c r="D28" s="29"/>
    </row>
    <row r="29" spans="1:4">
      <c r="A29" s="12">
        <v>41287</v>
      </c>
      <c r="B29" s="12"/>
      <c r="C29" s="12"/>
      <c r="D29" s="29"/>
    </row>
    <row r="30" spans="1:4">
      <c r="A30" s="12">
        <v>41288</v>
      </c>
      <c r="B30" s="12"/>
      <c r="C30" s="12"/>
      <c r="D30" s="29"/>
    </row>
    <row r="31" spans="1:4">
      <c r="A31" s="12">
        <v>41288</v>
      </c>
      <c r="B31" s="12"/>
      <c r="C31" s="12"/>
      <c r="D31" s="29"/>
    </row>
    <row r="32" spans="1:4">
      <c r="A32" s="12">
        <v>41289</v>
      </c>
      <c r="B32" s="12"/>
      <c r="C32" s="12"/>
      <c r="D32" s="9"/>
    </row>
    <row r="33" spans="1:4">
      <c r="A33" s="19">
        <v>41290</v>
      </c>
      <c r="B33" s="19"/>
      <c r="C33" s="19"/>
      <c r="D33" s="20"/>
    </row>
    <row r="34" spans="1:4">
      <c r="A34" s="19">
        <v>41290</v>
      </c>
      <c r="B34" s="19"/>
      <c r="C34" s="19"/>
      <c r="D34" s="20"/>
    </row>
    <row r="35" spans="1:4">
      <c r="A35" s="12">
        <v>41290</v>
      </c>
      <c r="B35" s="12"/>
      <c r="C35" s="12"/>
      <c r="D35" s="9"/>
    </row>
    <row r="36" spans="1:4">
      <c r="A36" s="12">
        <v>41290</v>
      </c>
      <c r="B36" s="12"/>
      <c r="C36" s="12"/>
      <c r="D36" s="9"/>
    </row>
    <row r="37" spans="1:4">
      <c r="A37" s="19">
        <v>41291</v>
      </c>
      <c r="B37" s="19"/>
      <c r="C37" s="19"/>
      <c r="D37" s="29"/>
    </row>
    <row r="38" spans="1:4">
      <c r="A38" s="19">
        <v>41291</v>
      </c>
      <c r="B38" s="19"/>
      <c r="C38" s="19"/>
      <c r="D38" s="29"/>
    </row>
    <row r="39" spans="1:4">
      <c r="A39" s="19">
        <v>41291</v>
      </c>
      <c r="B39" s="19"/>
      <c r="C39" s="19"/>
      <c r="D39" s="29"/>
    </row>
    <row r="40" spans="1:4">
      <c r="A40" s="12">
        <v>41292</v>
      </c>
      <c r="B40" s="12"/>
      <c r="C40" s="12"/>
      <c r="D40" s="9"/>
    </row>
    <row r="41" spans="1:4">
      <c r="A41" s="12">
        <v>41299</v>
      </c>
      <c r="B41" s="12"/>
      <c r="C41" s="12"/>
      <c r="D41" s="29"/>
    </row>
    <row r="42" spans="1:4">
      <c r="A42" s="12">
        <v>41299</v>
      </c>
      <c r="B42" s="12"/>
      <c r="C42" s="12"/>
      <c r="D42" s="29"/>
    </row>
    <row r="43" spans="1:4">
      <c r="A43" s="12">
        <v>41300</v>
      </c>
      <c r="B43" s="12"/>
      <c r="C43" s="12"/>
      <c r="D43" s="9"/>
    </row>
    <row r="44" spans="1:4">
      <c r="A44" s="12">
        <v>41301</v>
      </c>
      <c r="B44" s="12"/>
      <c r="C44" s="12"/>
      <c r="D44" s="9"/>
    </row>
    <row r="45" spans="1:4">
      <c r="A45" s="12">
        <v>41303</v>
      </c>
      <c r="B45" s="12"/>
      <c r="C45" s="12"/>
      <c r="D45" s="9"/>
    </row>
    <row r="46" spans="1:4">
      <c r="A46" s="12">
        <v>41305</v>
      </c>
      <c r="B46" s="12"/>
      <c r="C46" s="12"/>
      <c r="D46" s="9"/>
    </row>
    <row r="47" spans="1:4">
      <c r="A47" s="12">
        <v>41305</v>
      </c>
      <c r="B47" s="12"/>
      <c r="C47" s="12"/>
      <c r="D47" s="9"/>
    </row>
    <row r="48" spans="1:4">
      <c r="A48" s="12">
        <v>41305</v>
      </c>
      <c r="B48" s="12"/>
      <c r="C48" s="12"/>
      <c r="D48" s="29"/>
    </row>
    <row r="49" spans="1:4">
      <c r="A49" s="12">
        <v>41305</v>
      </c>
      <c r="B49" s="12"/>
      <c r="C49" s="12"/>
      <c r="D49" s="29"/>
    </row>
    <row r="50" spans="1:4">
      <c r="A50" s="12">
        <v>41305</v>
      </c>
      <c r="B50" s="12"/>
      <c r="C50" s="12"/>
      <c r="D50" s="29"/>
    </row>
    <row r="51" spans="1:4">
      <c r="A51" s="12">
        <v>41305</v>
      </c>
      <c r="B51" s="12"/>
      <c r="C51" s="12"/>
      <c r="D51" s="29"/>
    </row>
    <row r="52" spans="1:4">
      <c r="A52" s="12">
        <v>41307</v>
      </c>
      <c r="B52" s="12"/>
      <c r="C52" s="12"/>
      <c r="D52" s="9"/>
    </row>
    <row r="53" spans="1:4">
      <c r="A53" s="12">
        <v>41310</v>
      </c>
      <c r="B53" s="12"/>
      <c r="C53" s="12"/>
      <c r="D53" s="9"/>
    </row>
    <row r="54" spans="1:4">
      <c r="A54" s="12">
        <v>41311</v>
      </c>
      <c r="B54" s="12"/>
      <c r="C54" s="12"/>
      <c r="D54" s="9"/>
    </row>
    <row r="55" spans="1:4">
      <c r="A55" s="12">
        <v>41313</v>
      </c>
      <c r="B55" s="12"/>
      <c r="C55" s="12"/>
      <c r="D55" s="9"/>
    </row>
    <row r="56" spans="1:4">
      <c r="A56" s="12">
        <v>41313</v>
      </c>
      <c r="B56" s="12"/>
      <c r="C56" s="12"/>
      <c r="D56" s="9"/>
    </row>
    <row r="57" spans="1:4">
      <c r="A57" s="12">
        <v>41315</v>
      </c>
      <c r="B57" s="12"/>
      <c r="C57" s="12"/>
      <c r="D57" s="9"/>
    </row>
    <row r="58" spans="1:4">
      <c r="A58" s="12">
        <v>41316</v>
      </c>
      <c r="B58" s="12"/>
      <c r="C58" s="12"/>
      <c r="D58" s="9"/>
    </row>
    <row r="59" spans="1:4">
      <c r="A59" s="12">
        <v>41317</v>
      </c>
      <c r="B59" s="12"/>
      <c r="C59" s="12"/>
      <c r="D59" s="9"/>
    </row>
    <row r="60" spans="1:4">
      <c r="A60" s="12">
        <v>41322</v>
      </c>
      <c r="B60" s="12"/>
      <c r="C60" s="12"/>
      <c r="D60" s="9"/>
    </row>
    <row r="61" spans="1:4">
      <c r="A61" s="12">
        <v>41324</v>
      </c>
      <c r="B61" s="12"/>
      <c r="C61" s="12"/>
      <c r="D61" s="9"/>
    </row>
    <row r="62" spans="1:4">
      <c r="A62" s="12">
        <v>41325</v>
      </c>
      <c r="B62" s="12"/>
      <c r="C62" s="12"/>
      <c r="D62" s="9"/>
    </row>
    <row r="63" spans="1:4">
      <c r="A63" s="12">
        <v>41328</v>
      </c>
      <c r="B63" s="12"/>
      <c r="C63" s="12"/>
      <c r="D63" s="9"/>
    </row>
    <row r="64" spans="1:4">
      <c r="A64" s="12">
        <v>41336</v>
      </c>
      <c r="B64" s="12"/>
      <c r="C64" s="12"/>
      <c r="D64" s="9"/>
    </row>
    <row r="65" spans="1:4">
      <c r="A65" s="12">
        <v>41336</v>
      </c>
      <c r="B65" s="12"/>
      <c r="C65" s="12"/>
      <c r="D65" s="9"/>
    </row>
    <row r="66" spans="1:4">
      <c r="A66" s="12">
        <v>41338</v>
      </c>
      <c r="B66" s="12">
        <v>41338</v>
      </c>
      <c r="C66" s="12"/>
      <c r="D66" s="9" t="s">
        <v>91</v>
      </c>
    </row>
    <row r="67" spans="1:4">
      <c r="A67" s="12">
        <v>41338</v>
      </c>
      <c r="B67" s="12"/>
      <c r="C67" s="12"/>
      <c r="D67" s="9"/>
    </row>
    <row r="68" spans="1:4">
      <c r="A68" s="12">
        <v>41341</v>
      </c>
      <c r="B68" s="12"/>
      <c r="C68" s="12"/>
      <c r="D68" s="9"/>
    </row>
    <row r="69" spans="1:4">
      <c r="A69" s="12">
        <v>41343</v>
      </c>
      <c r="B69" s="12"/>
      <c r="C69" s="12"/>
      <c r="D69" s="9"/>
    </row>
    <row r="70" spans="1:4">
      <c r="A70" s="12">
        <v>41348</v>
      </c>
      <c r="B70" s="12"/>
      <c r="C70" s="12"/>
      <c r="D70" s="9"/>
    </row>
    <row r="71" spans="1:4">
      <c r="A71" s="12">
        <v>41348</v>
      </c>
      <c r="B71" s="12"/>
      <c r="C71" s="12"/>
      <c r="D71" s="9"/>
    </row>
    <row r="72" spans="1:4">
      <c r="A72" s="12">
        <v>41348</v>
      </c>
      <c r="B72" s="12"/>
      <c r="C72" s="12"/>
      <c r="D72" s="9"/>
    </row>
    <row r="73" spans="1:4">
      <c r="A73" s="12">
        <v>41348</v>
      </c>
      <c r="B73" s="12"/>
      <c r="C73" s="12"/>
      <c r="D73" s="9"/>
    </row>
    <row r="74" spans="1:4">
      <c r="A74" s="12">
        <v>41349</v>
      </c>
      <c r="B74" s="12"/>
      <c r="C74" s="12"/>
      <c r="D74" s="9"/>
    </row>
    <row r="75" spans="1:4">
      <c r="A75" s="12">
        <v>41351</v>
      </c>
      <c r="B75" s="12"/>
      <c r="C75" s="12"/>
      <c r="D75" s="9"/>
    </row>
    <row r="76" spans="1:4">
      <c r="A76" s="12">
        <v>41352</v>
      </c>
      <c r="B76" s="12"/>
      <c r="C76" s="12"/>
      <c r="D76" s="9"/>
    </row>
    <row r="77" spans="1:4">
      <c r="A77" s="12">
        <v>41356</v>
      </c>
      <c r="B77" s="12"/>
      <c r="C77" s="12"/>
      <c r="D77" s="9"/>
    </row>
    <row r="78" spans="1:4">
      <c r="A78" s="12">
        <v>41356</v>
      </c>
      <c r="B78" s="12"/>
      <c r="C78" s="12"/>
      <c r="D78" s="9"/>
    </row>
    <row r="79" spans="1:4">
      <c r="A79" s="12">
        <v>41358</v>
      </c>
      <c r="B79" s="12"/>
      <c r="C79" s="12"/>
      <c r="D79" s="9"/>
    </row>
    <row r="80" spans="1:4">
      <c r="A80" s="12">
        <v>41358</v>
      </c>
      <c r="B80" s="12"/>
      <c r="C80" s="12"/>
      <c r="D80" s="9"/>
    </row>
    <row r="81" spans="1:4">
      <c r="A81" s="12">
        <v>41361</v>
      </c>
      <c r="B81" s="12"/>
      <c r="C81" s="12"/>
      <c r="D81" s="9"/>
    </row>
    <row r="82" spans="1:4">
      <c r="A82" s="12">
        <v>41362</v>
      </c>
      <c r="B82" s="12"/>
      <c r="C82" s="12"/>
      <c r="D82" s="9"/>
    </row>
    <row r="83" spans="1:4">
      <c r="A83" s="12">
        <v>41364</v>
      </c>
      <c r="B83" s="12"/>
      <c r="C83" s="12"/>
      <c r="D83" s="9"/>
    </row>
    <row r="84" spans="1:4">
      <c r="A84" s="12">
        <v>41364</v>
      </c>
      <c r="B84" s="12"/>
      <c r="C84" s="12"/>
      <c r="D84" s="9"/>
    </row>
    <row r="85" spans="1:4">
      <c r="A85" s="12">
        <v>41364</v>
      </c>
      <c r="B85" s="12"/>
      <c r="C85" s="12"/>
      <c r="D85" s="9"/>
    </row>
    <row r="86" spans="1:4">
      <c r="A86" s="12">
        <v>41365</v>
      </c>
      <c r="B86" s="12"/>
      <c r="C86" s="12"/>
      <c r="D86" s="9"/>
    </row>
    <row r="87" spans="1:4">
      <c r="A87" s="12">
        <v>41366</v>
      </c>
      <c r="B87" s="12"/>
      <c r="C87" s="12"/>
      <c r="D87" s="9"/>
    </row>
    <row r="88" spans="1:4">
      <c r="A88" s="12">
        <v>41376</v>
      </c>
      <c r="B88" s="12"/>
      <c r="C88" s="12"/>
      <c r="D88" s="9"/>
    </row>
    <row r="89" spans="1:4">
      <c r="A89" s="12">
        <v>41378</v>
      </c>
      <c r="B89" s="12"/>
      <c r="C89" s="12"/>
      <c r="D89" s="9"/>
    </row>
    <row r="90" spans="1:4">
      <c r="A90" s="12">
        <v>41378</v>
      </c>
      <c r="B90" s="12"/>
      <c r="C90" s="12"/>
      <c r="D90" s="9"/>
    </row>
    <row r="91" spans="1:4">
      <c r="A91" s="12">
        <v>41378</v>
      </c>
      <c r="B91" s="12"/>
      <c r="C91" s="12"/>
      <c r="D91" s="9"/>
    </row>
    <row r="92" spans="1:4">
      <c r="A92" s="12">
        <v>41382</v>
      </c>
      <c r="B92" s="12"/>
      <c r="C92" s="12"/>
      <c r="D92" s="9"/>
    </row>
    <row r="93" spans="1:4">
      <c r="A93" s="12">
        <v>41384</v>
      </c>
      <c r="B93" s="12"/>
      <c r="C93" s="12"/>
      <c r="D93" s="9"/>
    </row>
    <row r="94" spans="1:4">
      <c r="A94" s="12">
        <v>41384</v>
      </c>
      <c r="B94" s="12"/>
      <c r="C94" s="12"/>
      <c r="D94" s="9"/>
    </row>
    <row r="95" spans="1:4">
      <c r="A95" s="12">
        <v>41386</v>
      </c>
      <c r="B95" s="12"/>
      <c r="C95" s="12">
        <v>41386</v>
      </c>
      <c r="D95" s="9" t="s">
        <v>359</v>
      </c>
    </row>
    <row r="96" spans="1:4">
      <c r="A96" s="12">
        <v>41386</v>
      </c>
      <c r="B96" s="12"/>
      <c r="C96" s="12">
        <v>41386</v>
      </c>
      <c r="D96" s="9" t="s">
        <v>359</v>
      </c>
    </row>
    <row r="97" spans="1:4">
      <c r="A97" s="12">
        <v>41386</v>
      </c>
      <c r="B97" s="12"/>
      <c r="C97" s="12">
        <v>41386</v>
      </c>
      <c r="D97" s="9" t="s">
        <v>359</v>
      </c>
    </row>
    <row r="98" spans="1:4">
      <c r="A98" s="12">
        <v>41386</v>
      </c>
      <c r="B98" s="12"/>
      <c r="C98" s="12">
        <v>41386</v>
      </c>
      <c r="D98" s="9" t="s">
        <v>359</v>
      </c>
    </row>
    <row r="99" spans="1:4">
      <c r="A99" s="12">
        <v>41386</v>
      </c>
      <c r="B99" s="12"/>
      <c r="C99" s="12">
        <v>41386</v>
      </c>
      <c r="D99" s="9" t="s">
        <v>359</v>
      </c>
    </row>
    <row r="100" spans="1:4">
      <c r="A100" s="12">
        <v>41388</v>
      </c>
      <c r="B100" s="12"/>
      <c r="C100" s="12"/>
      <c r="D100" s="9"/>
    </row>
    <row r="101" spans="1:4">
      <c r="A101" s="12">
        <v>41389</v>
      </c>
      <c r="B101" s="12"/>
      <c r="C101" s="12"/>
      <c r="D101" s="9"/>
    </row>
    <row r="102" spans="1:4">
      <c r="A102" s="12">
        <v>41390</v>
      </c>
      <c r="B102" s="12"/>
      <c r="C102" s="12"/>
      <c r="D102" s="9"/>
    </row>
    <row r="103" spans="1:4">
      <c r="A103" s="12">
        <v>41391</v>
      </c>
      <c r="B103" s="12"/>
      <c r="C103" s="12"/>
      <c r="D103" s="9"/>
    </row>
    <row r="104" spans="1:4">
      <c r="A104" s="12">
        <v>41396</v>
      </c>
      <c r="B104" s="12"/>
      <c r="C104" s="12"/>
      <c r="D104" s="9"/>
    </row>
    <row r="105" spans="1:4">
      <c r="A105" s="12">
        <v>41400</v>
      </c>
      <c r="B105" s="12"/>
      <c r="C105" s="12"/>
      <c r="D105" s="9"/>
    </row>
    <row r="106" spans="1:4">
      <c r="A106" s="12">
        <v>41410</v>
      </c>
      <c r="B106" s="12"/>
      <c r="C106" s="12"/>
      <c r="D106" s="9"/>
    </row>
    <row r="107" spans="1:4">
      <c r="A107" s="12">
        <v>41410</v>
      </c>
      <c r="B107" s="12"/>
      <c r="C107" s="12"/>
      <c r="D107" s="9"/>
    </row>
    <row r="108" spans="1:4">
      <c r="A108" s="12">
        <v>41411</v>
      </c>
      <c r="B108" s="12"/>
      <c r="C108" s="12"/>
      <c r="D108" s="9"/>
    </row>
    <row r="109" spans="1:4">
      <c r="A109" s="12">
        <v>41413</v>
      </c>
      <c r="B109" s="12"/>
      <c r="C109" s="12"/>
      <c r="D109" s="9"/>
    </row>
    <row r="110" spans="1:4">
      <c r="A110" s="12">
        <v>41414</v>
      </c>
      <c r="B110" s="12"/>
      <c r="C110" s="12"/>
      <c r="D110" s="9"/>
    </row>
    <row r="111" spans="1:4">
      <c r="A111" s="12">
        <v>41418</v>
      </c>
      <c r="B111" s="12"/>
      <c r="C111" s="12"/>
      <c r="D111" s="9"/>
    </row>
    <row r="112" spans="1:4">
      <c r="A112" s="12">
        <v>41419</v>
      </c>
      <c r="B112" s="12"/>
      <c r="C112" s="12"/>
      <c r="D112" s="9"/>
    </row>
    <row r="113" spans="1:4">
      <c r="A113" s="12">
        <v>41420</v>
      </c>
      <c r="B113" s="12"/>
      <c r="C113" s="12"/>
      <c r="D113" s="9"/>
    </row>
    <row r="114" spans="1:4">
      <c r="A114" s="12">
        <v>41421</v>
      </c>
      <c r="B114" s="12"/>
      <c r="C114" s="12"/>
      <c r="D114" s="9"/>
    </row>
    <row r="115" spans="1:4">
      <c r="A115" s="12">
        <v>41421</v>
      </c>
      <c r="B115" s="12"/>
      <c r="C115" s="12"/>
      <c r="D115" s="9"/>
    </row>
    <row r="116" spans="1:4">
      <c r="A116" s="12">
        <v>41421</v>
      </c>
      <c r="B116" s="12"/>
      <c r="C116" s="12"/>
      <c r="D116" s="9"/>
    </row>
    <row r="117" spans="1:4">
      <c r="A117" s="12">
        <v>41421</v>
      </c>
      <c r="B117" s="12"/>
      <c r="C117" s="12"/>
      <c r="D117" s="9"/>
    </row>
    <row r="118" spans="1:4">
      <c r="A118" s="12">
        <v>41421</v>
      </c>
      <c r="B118" s="12"/>
      <c r="C118" s="12"/>
      <c r="D118" s="9"/>
    </row>
    <row r="119" spans="1:4">
      <c r="A119" s="12">
        <v>41421</v>
      </c>
      <c r="B119" s="12"/>
      <c r="C119" s="12"/>
      <c r="D119" s="9"/>
    </row>
    <row r="120" spans="1:4">
      <c r="A120" s="12">
        <v>41421</v>
      </c>
      <c r="B120" s="12"/>
      <c r="C120" s="12"/>
      <c r="D120" s="9"/>
    </row>
    <row r="121" spans="1:4">
      <c r="A121" s="12">
        <v>41430</v>
      </c>
      <c r="B121" s="12"/>
      <c r="C121" s="12"/>
      <c r="D121" s="9"/>
    </row>
    <row r="122" spans="1:4">
      <c r="A122" s="12">
        <v>41440</v>
      </c>
      <c r="B122" s="12"/>
      <c r="C122" s="12"/>
      <c r="D122" s="9"/>
    </row>
    <row r="123" spans="1:4">
      <c r="A123" s="12">
        <v>41440</v>
      </c>
      <c r="B123" s="12"/>
      <c r="C123" s="12"/>
      <c r="D123" s="9"/>
    </row>
    <row r="124" spans="1:4">
      <c r="A124" s="12">
        <v>41441</v>
      </c>
      <c r="B124" s="12"/>
      <c r="C124" s="12"/>
      <c r="D124" s="9"/>
    </row>
    <row r="125" spans="1:4">
      <c r="A125" s="12">
        <v>41443</v>
      </c>
      <c r="B125" s="12"/>
      <c r="C125" s="12"/>
      <c r="D125" s="9"/>
    </row>
    <row r="126" spans="1:4">
      <c r="A126" s="12">
        <v>41456</v>
      </c>
      <c r="B126" s="12"/>
      <c r="C126" s="12"/>
      <c r="D126" s="9"/>
    </row>
    <row r="127" spans="1:4">
      <c r="A127" s="12">
        <v>41456</v>
      </c>
      <c r="B127" s="12"/>
      <c r="C127" s="12"/>
      <c r="D127" s="9"/>
    </row>
    <row r="128" spans="1:4">
      <c r="A128" s="12">
        <v>41459</v>
      </c>
      <c r="B128" s="12"/>
      <c r="C128" s="12"/>
      <c r="D128" s="9"/>
    </row>
    <row r="129" spans="1:4">
      <c r="A129" s="12">
        <v>41463</v>
      </c>
      <c r="B129" s="12"/>
      <c r="C129" s="12"/>
      <c r="D129" s="9"/>
    </row>
    <row r="130" spans="1:4">
      <c r="A130" s="12">
        <v>41466</v>
      </c>
      <c r="B130" s="12"/>
      <c r="C130" s="12"/>
      <c r="D130" s="9"/>
    </row>
    <row r="131" spans="1:4">
      <c r="A131" s="12">
        <v>41467</v>
      </c>
      <c r="B131" s="12"/>
      <c r="C131" s="12"/>
      <c r="D131" s="9"/>
    </row>
    <row r="132" spans="1:4">
      <c r="A132" s="12">
        <v>41467</v>
      </c>
      <c r="B132" s="12"/>
      <c r="C132" s="12"/>
      <c r="D132" s="9"/>
    </row>
    <row r="133" spans="1:4">
      <c r="A133" s="12">
        <v>41470</v>
      </c>
      <c r="B133" s="12"/>
      <c r="C133" s="12"/>
      <c r="D133" s="9"/>
    </row>
    <row r="134" spans="1:4">
      <c r="A134" s="12">
        <v>41472</v>
      </c>
      <c r="B134" s="12"/>
      <c r="C134" s="12"/>
      <c r="D134" s="9"/>
    </row>
    <row r="135" spans="1:4">
      <c r="A135" s="12">
        <v>41474</v>
      </c>
      <c r="B135" s="12"/>
      <c r="C135" s="12"/>
      <c r="D135" s="9"/>
    </row>
    <row r="136" spans="1:4">
      <c r="A136" s="12">
        <v>41474</v>
      </c>
      <c r="B136" s="12"/>
      <c r="C136" s="12"/>
      <c r="D136" s="9"/>
    </row>
    <row r="137" spans="1:4">
      <c r="A137" s="12">
        <v>41478</v>
      </c>
      <c r="B137" s="12"/>
      <c r="C137" s="12"/>
      <c r="D137" s="9"/>
    </row>
    <row r="138" spans="1:4">
      <c r="A138" s="12">
        <v>41479</v>
      </c>
      <c r="B138" s="12"/>
      <c r="C138" s="12"/>
      <c r="D138" s="9"/>
    </row>
    <row r="139" spans="1:4">
      <c r="A139" s="12">
        <v>41479</v>
      </c>
      <c r="B139" s="12"/>
      <c r="C139" s="12"/>
      <c r="D139" s="9"/>
    </row>
    <row r="140" spans="1:4">
      <c r="A140" s="12">
        <v>41480</v>
      </c>
      <c r="B140" s="12"/>
      <c r="C140" s="12"/>
      <c r="D140" s="9"/>
    </row>
    <row r="141" spans="1:4">
      <c r="A141" s="12">
        <v>41481</v>
      </c>
      <c r="B141" s="12"/>
      <c r="C141" s="12"/>
      <c r="D141" s="9"/>
    </row>
    <row r="142" spans="1:4">
      <c r="A142" s="12">
        <v>41484</v>
      </c>
      <c r="B142" s="12"/>
      <c r="C142" s="12"/>
      <c r="D142" s="9"/>
    </row>
    <row r="143" spans="1:4">
      <c r="A143" s="12">
        <v>41489</v>
      </c>
      <c r="B143" s="12"/>
      <c r="C143" s="12"/>
      <c r="D143" s="9"/>
    </row>
    <row r="144" spans="1:4">
      <c r="A144" s="12">
        <v>41493</v>
      </c>
      <c r="B144" s="12"/>
      <c r="C144" s="12"/>
      <c r="D144" s="9"/>
    </row>
    <row r="145" spans="1:4">
      <c r="A145" s="12">
        <v>41494</v>
      </c>
      <c r="B145" s="12"/>
      <c r="C145" s="12"/>
      <c r="D145" s="9"/>
    </row>
    <row r="146" spans="1:4">
      <c r="A146" s="12">
        <v>41494</v>
      </c>
      <c r="B146" s="12"/>
      <c r="C146" s="12"/>
      <c r="D146" s="9"/>
    </row>
    <row r="147" spans="1:4">
      <c r="A147" s="12">
        <v>41497</v>
      </c>
      <c r="B147" s="12"/>
      <c r="C147" s="12"/>
      <c r="D147" s="9"/>
    </row>
    <row r="148" spans="1:4">
      <c r="A148" s="12">
        <v>41498</v>
      </c>
      <c r="B148" s="12"/>
      <c r="C148" s="12"/>
      <c r="D148" s="9"/>
    </row>
    <row r="149" spans="1:4">
      <c r="A149" s="12">
        <v>41501</v>
      </c>
      <c r="B149" s="12"/>
      <c r="C149" s="12"/>
      <c r="D149" s="9"/>
    </row>
    <row r="150" spans="1:4">
      <c r="A150" s="12">
        <v>41502</v>
      </c>
      <c r="B150" s="12"/>
      <c r="C150" s="12"/>
      <c r="D150" s="9"/>
    </row>
    <row r="151" spans="1:4">
      <c r="A151" s="12">
        <v>41503</v>
      </c>
      <c r="B151" s="12"/>
      <c r="C151" s="12"/>
      <c r="D151" s="9"/>
    </row>
    <row r="152" spans="1:4">
      <c r="A152" s="12">
        <v>41503</v>
      </c>
      <c r="B152" s="12"/>
      <c r="C152" s="12"/>
      <c r="D152" s="9"/>
    </row>
    <row r="153" spans="1:4">
      <c r="A153" s="12">
        <v>41504</v>
      </c>
      <c r="B153" s="12"/>
      <c r="C153" s="12"/>
      <c r="D153" s="9"/>
    </row>
    <row r="154" spans="1:4">
      <c r="A154" s="12">
        <v>41507</v>
      </c>
      <c r="B154" s="12"/>
      <c r="C154" s="12"/>
      <c r="D154" s="9"/>
    </row>
    <row r="155" spans="1:4">
      <c r="A155" s="12">
        <v>41507</v>
      </c>
      <c r="B155" s="12"/>
      <c r="C155" s="12"/>
      <c r="D155" s="9"/>
    </row>
    <row r="156" spans="1:4">
      <c r="A156" s="12">
        <v>41509</v>
      </c>
      <c r="B156" s="12"/>
      <c r="C156" s="12"/>
      <c r="D156" s="9"/>
    </row>
    <row r="157" spans="1:4">
      <c r="A157" s="12">
        <v>41509</v>
      </c>
      <c r="B157" s="12"/>
      <c r="C157" s="12"/>
      <c r="D157" s="9"/>
    </row>
    <row r="158" spans="1:4">
      <c r="A158" s="12">
        <v>41509</v>
      </c>
      <c r="B158" s="12"/>
      <c r="C158" s="12"/>
      <c r="D158" s="9"/>
    </row>
    <row r="159" spans="1:4">
      <c r="A159" s="12">
        <v>41510</v>
      </c>
      <c r="B159" s="12"/>
      <c r="C159" s="12"/>
      <c r="D159" s="9"/>
    </row>
    <row r="160" spans="1:4">
      <c r="A160" s="12">
        <v>41511</v>
      </c>
      <c r="B160" s="12"/>
      <c r="C160" s="12"/>
      <c r="D160" s="9"/>
    </row>
    <row r="161" spans="1:4">
      <c r="A161" s="12">
        <v>41511</v>
      </c>
      <c r="B161" s="12"/>
      <c r="C161" s="12"/>
      <c r="D161" s="9"/>
    </row>
    <row r="162" spans="1:4">
      <c r="A162" s="12">
        <v>41511</v>
      </c>
      <c r="B162" s="12"/>
      <c r="C162" s="12"/>
      <c r="D162" s="9"/>
    </row>
    <row r="163" spans="1:4">
      <c r="A163" s="12">
        <v>41512</v>
      </c>
      <c r="B163" s="12"/>
      <c r="C163" s="12"/>
      <c r="D163" s="9"/>
    </row>
    <row r="164" spans="1:4">
      <c r="A164" s="12">
        <v>41513</v>
      </c>
      <c r="B164" s="12"/>
      <c r="C164" s="12"/>
      <c r="D164" s="9"/>
    </row>
    <row r="165" spans="1:4">
      <c r="A165" s="12">
        <v>41514</v>
      </c>
      <c r="B165" s="12"/>
      <c r="C165" s="12"/>
      <c r="D165" s="9"/>
    </row>
    <row r="166" spans="1:4">
      <c r="A166" s="12">
        <v>41515</v>
      </c>
      <c r="B166" s="12"/>
      <c r="C166" s="12"/>
      <c r="D166" s="9"/>
    </row>
    <row r="167" spans="1:4">
      <c r="A167" s="12">
        <v>41518</v>
      </c>
      <c r="B167" s="12"/>
      <c r="C167" s="12"/>
      <c r="D167" s="9"/>
    </row>
    <row r="168" spans="1:4">
      <c r="A168" s="12">
        <v>41521</v>
      </c>
      <c r="B168" s="12"/>
      <c r="C168" s="12"/>
      <c r="D168" s="9"/>
    </row>
    <row r="169" spans="1:4">
      <c r="A169" s="12">
        <v>41523</v>
      </c>
      <c r="B169" s="12"/>
      <c r="C169" s="12"/>
      <c r="D169" s="9"/>
    </row>
    <row r="170" spans="1:4">
      <c r="A170" s="12">
        <v>41523</v>
      </c>
      <c r="B170" s="12"/>
      <c r="C170" s="12"/>
      <c r="D170" s="9"/>
    </row>
    <row r="171" spans="1:4">
      <c r="A171" s="12">
        <v>41523</v>
      </c>
      <c r="B171" s="12"/>
      <c r="C171" s="12"/>
      <c r="D171" s="9"/>
    </row>
    <row r="172" spans="1:4">
      <c r="A172" s="12">
        <v>41526</v>
      </c>
      <c r="B172" s="12"/>
      <c r="C172" s="12"/>
      <c r="D172" s="9"/>
    </row>
    <row r="173" spans="1:4">
      <c r="A173" s="12">
        <v>41529</v>
      </c>
      <c r="B173" s="12"/>
      <c r="C173" s="12"/>
      <c r="D173" s="9"/>
    </row>
    <row r="174" spans="1:4">
      <c r="A174" s="12">
        <v>41530</v>
      </c>
      <c r="B174" s="12"/>
      <c r="C174" s="12"/>
      <c r="D174" s="9"/>
    </row>
    <row r="175" spans="1:4">
      <c r="A175" s="12">
        <v>41530</v>
      </c>
      <c r="B175" s="12"/>
      <c r="C175" s="12"/>
      <c r="D175" s="9"/>
    </row>
    <row r="176" spans="1:4">
      <c r="A176" s="12">
        <v>41533</v>
      </c>
      <c r="B176" s="12"/>
      <c r="C176" s="12"/>
      <c r="D176" s="9"/>
    </row>
    <row r="177" spans="1:4">
      <c r="A177" s="12">
        <v>41533</v>
      </c>
      <c r="B177" s="12"/>
      <c r="C177" s="12"/>
      <c r="D177" s="9"/>
    </row>
    <row r="178" spans="1:4">
      <c r="A178" s="12">
        <v>41538</v>
      </c>
      <c r="B178" s="12"/>
      <c r="C178" s="12"/>
      <c r="D178" s="9"/>
    </row>
    <row r="179" spans="1:4">
      <c r="A179" s="12">
        <v>41540</v>
      </c>
      <c r="B179" s="12"/>
      <c r="C179" s="12"/>
      <c r="D179" s="9"/>
    </row>
    <row r="180" spans="1:4">
      <c r="A180" s="12">
        <v>41541</v>
      </c>
      <c r="B180" s="12"/>
      <c r="C180" s="12"/>
      <c r="D180" s="9"/>
    </row>
    <row r="181" spans="1:4">
      <c r="A181" s="12">
        <v>41543</v>
      </c>
      <c r="B181" s="12"/>
      <c r="C181" s="12"/>
      <c r="D181" s="9"/>
    </row>
    <row r="182" spans="1:4">
      <c r="A182" s="12">
        <v>41543</v>
      </c>
      <c r="B182" s="12"/>
      <c r="C182" s="12"/>
      <c r="D182" s="9"/>
    </row>
    <row r="183" spans="1:4">
      <c r="A183" s="12">
        <v>41543</v>
      </c>
      <c r="B183" s="12"/>
      <c r="C183" s="12"/>
      <c r="D183" s="9"/>
    </row>
    <row r="184" spans="1:4">
      <c r="A184" s="12">
        <v>41546</v>
      </c>
      <c r="B184" s="12"/>
      <c r="C184" s="12"/>
      <c r="D184" s="9"/>
    </row>
    <row r="185" spans="1:4">
      <c r="A185" s="12">
        <v>41546</v>
      </c>
      <c r="B185" s="12"/>
      <c r="C185" s="12"/>
      <c r="D185" s="9"/>
    </row>
    <row r="186" spans="1:4">
      <c r="A186" s="12">
        <v>41550</v>
      </c>
      <c r="B186" s="12"/>
      <c r="C186" s="12"/>
      <c r="D186" s="9"/>
    </row>
    <row r="187" spans="1:4">
      <c r="A187" s="12">
        <v>41553</v>
      </c>
      <c r="B187" s="12"/>
      <c r="C187" s="12"/>
      <c r="D187" s="9"/>
    </row>
    <row r="188" spans="1:4">
      <c r="A188" s="12">
        <v>41553</v>
      </c>
      <c r="B188" s="12"/>
      <c r="C188" s="12"/>
      <c r="D188" s="9"/>
    </row>
    <row r="189" spans="1:4">
      <c r="A189" s="12">
        <v>41553</v>
      </c>
      <c r="B189" s="12"/>
      <c r="C189" s="12"/>
      <c r="D189" s="9"/>
    </row>
    <row r="190" spans="1:4">
      <c r="A190" s="12">
        <v>41561</v>
      </c>
      <c r="B190" s="12"/>
      <c r="C190" s="12"/>
      <c r="D190" s="9"/>
    </row>
    <row r="191" spans="1:4">
      <c r="A191" s="12">
        <v>41563</v>
      </c>
      <c r="B191" s="12"/>
      <c r="C191" s="12"/>
      <c r="D191" s="9"/>
    </row>
    <row r="192" spans="1:4">
      <c r="A192" s="12">
        <v>41563</v>
      </c>
      <c r="B192" s="12"/>
      <c r="C192" s="12"/>
      <c r="D192" s="9"/>
    </row>
    <row r="193" spans="1:4">
      <c r="A193" s="12">
        <v>41565</v>
      </c>
      <c r="B193" s="12"/>
      <c r="C193" s="12"/>
      <c r="D193" s="9"/>
    </row>
    <row r="194" spans="1:4">
      <c r="A194" s="12">
        <v>41565</v>
      </c>
      <c r="B194" s="12"/>
      <c r="C194" s="12"/>
      <c r="D194" s="9"/>
    </row>
    <row r="195" spans="1:4">
      <c r="A195" s="12">
        <v>41566</v>
      </c>
      <c r="B195" s="12"/>
      <c r="C195" s="12"/>
      <c r="D195" s="9"/>
    </row>
    <row r="196" spans="1:4">
      <c r="A196" s="12">
        <v>41566</v>
      </c>
      <c r="B196" s="12"/>
      <c r="C196" s="12"/>
      <c r="D196" s="9"/>
    </row>
    <row r="197" spans="1:4">
      <c r="A197" s="12">
        <v>41567</v>
      </c>
      <c r="B197" s="12"/>
      <c r="C197" s="12"/>
      <c r="D197" s="9"/>
    </row>
    <row r="198" spans="1:4">
      <c r="A198" s="12">
        <v>41570</v>
      </c>
      <c r="B198" s="12"/>
      <c r="C198" s="12"/>
      <c r="D198" s="9"/>
    </row>
    <row r="199" spans="1:4">
      <c r="A199" s="12">
        <v>41574</v>
      </c>
      <c r="B199" s="12"/>
      <c r="C199" s="12"/>
      <c r="D199" s="9"/>
    </row>
    <row r="200" spans="1:4">
      <c r="A200" s="12">
        <v>41577</v>
      </c>
      <c r="B200" s="12"/>
      <c r="C200" s="12"/>
      <c r="D200" s="9"/>
    </row>
    <row r="201" spans="1:4">
      <c r="A201" s="12">
        <v>41577</v>
      </c>
      <c r="B201" s="12"/>
      <c r="C201" s="12"/>
      <c r="D201" s="9"/>
    </row>
    <row r="202" spans="1:4">
      <c r="A202" s="12">
        <v>41587</v>
      </c>
      <c r="B202" s="12"/>
      <c r="C202" s="12"/>
      <c r="D202" s="9"/>
    </row>
    <row r="203" spans="1:4">
      <c r="A203" s="12">
        <v>41600</v>
      </c>
      <c r="B203" s="12"/>
      <c r="C203" s="12"/>
      <c r="D203" s="9"/>
    </row>
    <row r="204" spans="1:4">
      <c r="A204" s="12">
        <v>41605</v>
      </c>
      <c r="B204" s="12"/>
      <c r="C204" s="12"/>
      <c r="D204" s="9"/>
    </row>
    <row r="205" spans="1:4">
      <c r="A205" s="12">
        <v>41578</v>
      </c>
      <c r="B205" s="12"/>
      <c r="C205" s="12"/>
      <c r="D205" s="9"/>
    </row>
    <row r="206" spans="1:4">
      <c r="A206" s="12">
        <v>41578</v>
      </c>
      <c r="B206" s="12"/>
      <c r="C206" s="12"/>
      <c r="D206" s="9"/>
    </row>
    <row r="207" spans="1:4">
      <c r="A207" s="12">
        <v>41578</v>
      </c>
      <c r="B207" s="12"/>
      <c r="C207" s="12"/>
      <c r="D207" s="9"/>
    </row>
    <row r="208" spans="1:4">
      <c r="A208" s="12">
        <v>41578</v>
      </c>
      <c r="B208" s="12"/>
      <c r="C208" s="12"/>
      <c r="D208" s="9"/>
    </row>
    <row r="209" spans="1:4">
      <c r="A209" s="12">
        <v>41578</v>
      </c>
      <c r="B209" s="12"/>
      <c r="C209" s="12"/>
      <c r="D209" s="9"/>
    </row>
    <row r="210" spans="1:4">
      <c r="A210" s="12">
        <v>41578</v>
      </c>
      <c r="B210" s="12"/>
      <c r="C210" s="12"/>
      <c r="D210" s="9"/>
    </row>
    <row r="211" spans="1:4">
      <c r="A211" s="12">
        <v>41578</v>
      </c>
      <c r="B211" s="12"/>
      <c r="C211" s="12"/>
      <c r="D211" s="9"/>
    </row>
    <row r="212" spans="1:4">
      <c r="A212" s="12">
        <v>41614</v>
      </c>
      <c r="B212" s="12"/>
      <c r="C212" s="12"/>
      <c r="D212" s="9"/>
    </row>
    <row r="213" spans="1:4">
      <c r="A213" s="12">
        <v>41619</v>
      </c>
      <c r="B213" s="12"/>
      <c r="C213" s="12"/>
      <c r="D213" s="9"/>
    </row>
    <row r="214" spans="1:4">
      <c r="A214" s="12">
        <v>41619</v>
      </c>
      <c r="B214" s="12"/>
      <c r="C214" s="12"/>
      <c r="D214" s="9"/>
    </row>
    <row r="215" spans="1:4">
      <c r="A215" s="12">
        <v>41638</v>
      </c>
      <c r="B215" s="12"/>
      <c r="C215" s="12"/>
      <c r="D215" s="9"/>
    </row>
    <row r="216" spans="1:4">
      <c r="A216" s="12">
        <v>41638</v>
      </c>
      <c r="B216" s="12"/>
      <c r="C216" s="12"/>
      <c r="D216" s="9"/>
    </row>
    <row r="217" spans="1:4">
      <c r="A217" s="17">
        <v>41638</v>
      </c>
      <c r="B217" s="17"/>
      <c r="C217" s="17"/>
      <c r="D217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Synthèse morts 2011 ND</vt:lpstr>
      <vt:lpstr>Feuil1</vt:lpstr>
      <vt:lpstr>Prep CSV CHRONO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2013-08-22T15:36:45Z</cp:lastPrinted>
  <dcterms:created xsi:type="dcterms:W3CDTF">2013-08-15T14:12:47Z</dcterms:created>
  <dcterms:modified xsi:type="dcterms:W3CDTF">2018-02-26T14:01:40Z</dcterms:modified>
</cp:coreProperties>
</file>