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filterPrivacy="1"/>
  <xr:revisionPtr revIDLastSave="0" documentId="13_ncr:1_{EC7C9A9E-DEFD-764F-91C0-2C2DEABD0860}" xr6:coauthVersionLast="47" xr6:coauthVersionMax="47" xr10:uidLastSave="{00000000-0000-0000-0000-000000000000}"/>
  <bookViews>
    <workbookView xWindow="9940" yWindow="108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C21" i="1"/>
  <c r="C18" i="1"/>
  <c r="J5" i="1"/>
  <c r="I5" i="1"/>
  <c r="H5" i="1"/>
  <c r="G5" i="1"/>
  <c r="F5" i="1"/>
  <c r="E5" i="1"/>
  <c r="D5" i="1"/>
  <c r="C5" i="1"/>
  <c r="E4" i="1"/>
  <c r="E3" i="1"/>
  <c r="J8" i="1" l="1"/>
  <c r="I8" i="1"/>
  <c r="H8" i="1"/>
  <c r="G8" i="1"/>
  <c r="F8" i="1"/>
  <c r="E8" i="1"/>
  <c r="D8" i="1"/>
  <c r="C8" i="1"/>
  <c r="E7" i="1"/>
  <c r="E6" i="1"/>
  <c r="J11" i="1"/>
  <c r="I11" i="1"/>
  <c r="H11" i="1"/>
  <c r="G11" i="1"/>
  <c r="F11" i="1"/>
  <c r="D11" i="1"/>
  <c r="C11" i="1"/>
  <c r="E10" i="1"/>
  <c r="E9" i="1"/>
  <c r="E11" i="1" s="1"/>
  <c r="J17" i="1" l="1"/>
  <c r="J19" i="1"/>
  <c r="J20" i="1"/>
  <c r="J22" i="1"/>
  <c r="J23" i="1"/>
  <c r="J16" i="1"/>
  <c r="I17" i="1"/>
  <c r="I19" i="1"/>
  <c r="I20" i="1"/>
  <c r="I22" i="1"/>
  <c r="I23" i="1"/>
  <c r="I16" i="1"/>
  <c r="H17" i="1"/>
  <c r="H19" i="1"/>
  <c r="H20" i="1"/>
  <c r="H22" i="1"/>
  <c r="H23" i="1"/>
  <c r="H16" i="1"/>
  <c r="G17" i="1"/>
  <c r="G19" i="1"/>
  <c r="G20" i="1"/>
  <c r="G22" i="1"/>
  <c r="G23" i="1"/>
  <c r="G16" i="1"/>
  <c r="F19" i="1"/>
  <c r="F20" i="1"/>
  <c r="F22" i="1"/>
  <c r="F23" i="1"/>
  <c r="F17" i="1"/>
  <c r="F16" i="1"/>
  <c r="E19" i="1"/>
  <c r="E20" i="1"/>
  <c r="E22" i="1"/>
  <c r="E23" i="1"/>
  <c r="E17" i="1"/>
  <c r="E16" i="1"/>
  <c r="D19" i="1"/>
  <c r="D20" i="1"/>
  <c r="D22" i="1"/>
  <c r="D23" i="1"/>
  <c r="D17" i="1"/>
  <c r="D16" i="1"/>
  <c r="E24" i="1"/>
  <c r="I24" i="1" l="1"/>
  <c r="D24" i="1"/>
  <c r="F24" i="1"/>
  <c r="G24" i="1"/>
  <c r="J24" i="1"/>
  <c r="H24" i="1"/>
  <c r="F21" i="1"/>
  <c r="E21" i="1"/>
  <c r="H21" i="1"/>
  <c r="J21" i="1"/>
  <c r="D21" i="1"/>
  <c r="G21" i="1"/>
  <c r="I21" i="1"/>
  <c r="J18" i="1"/>
  <c r="G18" i="1"/>
  <c r="D18" i="1"/>
  <c r="F18" i="1"/>
  <c r="H18" i="1"/>
  <c r="I18" i="1"/>
  <c r="E18" i="1"/>
</calcChain>
</file>

<file path=xl/sharedStrings.xml><?xml version="1.0" encoding="utf-8"?>
<sst xmlns="http://schemas.openxmlformats.org/spreadsheetml/2006/main" count="46" uniqueCount="18">
  <si>
    <t>Match</t>
    <phoneticPr fontId="1" type="noConversion"/>
  </si>
  <si>
    <t>Parametric</t>
    <phoneticPr fontId="1" type="noConversion"/>
  </si>
  <si>
    <t>Union</t>
    <phoneticPr fontId="1" type="noConversion"/>
  </si>
  <si>
    <t>Dynamic</t>
    <phoneticPr fontId="1" type="noConversion"/>
  </si>
  <si>
    <t>Variable</t>
    <phoneticPr fontId="1" type="noConversion"/>
  </si>
  <si>
    <t>Mismatch</t>
    <phoneticPr fontId="1" type="noConversion"/>
  </si>
  <si>
    <t>Coverage</t>
    <phoneticPr fontId="1" type="noConversion"/>
  </si>
  <si>
    <t>return</t>
    <phoneticPr fontId="1" type="noConversion"/>
  </si>
  <si>
    <t>argument</t>
    <phoneticPr fontId="1" type="noConversion"/>
  </si>
  <si>
    <t>total</t>
    <phoneticPr fontId="1" type="noConversion"/>
  </si>
  <si>
    <t>Tool</t>
    <phoneticPr fontId="1" type="noConversion"/>
  </si>
  <si>
    <t>Category</t>
    <phoneticPr fontId="1" type="noConversion"/>
  </si>
  <si>
    <t>Points</t>
    <phoneticPr fontId="1" type="noConversion"/>
  </si>
  <si>
    <t>Number</t>
    <phoneticPr fontId="1" type="noConversion"/>
  </si>
  <si>
    <t>Rate</t>
    <phoneticPr fontId="1" type="noConversion"/>
  </si>
  <si>
    <t>PyAnnGen (Top-1)</t>
    <phoneticPr fontId="1" type="noConversion"/>
  </si>
  <si>
    <t>PyAnnGen (Top-3)</t>
    <phoneticPr fontId="1" type="noConversion"/>
  </si>
  <si>
    <t>PyAnnGen (Top-5)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</si>
</sst>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theme="6"/>
      <name val="等线"/>
      <family val="2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D13" sqref="D13"/>
    </sheetView>
  </sheetViews>
  <sheetFormatPr baseColWidth="10" defaultColWidth="8.83203125" defaultRowHeight="15"/>
  <cols>
    <col min="1" max="1" width="17.1640625" bestFit="1" customWidth="1"/>
    <col min="2" max="10" width="11.6640625" customWidth="1"/>
  </cols>
  <sheetData>
    <row r="1" spans="1:11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</row>
    <row r="2" spans="1:11">
      <c r="A2" s="6" t="s">
        <v>10</v>
      </c>
      <c r="B2" s="6" t="s">
        <v>11</v>
      </c>
      <c r="C2" s="6" t="s">
        <v>12</v>
      </c>
      <c r="D2" s="6" t="s">
        <v>6</v>
      </c>
      <c r="E2" s="6" t="s">
        <v>0</v>
      </c>
      <c r="F2" s="6" t="s">
        <v>1</v>
      </c>
      <c r="G2" s="6" t="s">
        <v>2</v>
      </c>
      <c r="H2" s="6" t="s">
        <v>3</v>
      </c>
      <c r="I2" s="6" t="s">
        <v>4</v>
      </c>
      <c r="J2" s="6" t="s">
        <v>5</v>
      </c>
      <c r="K2" s="1"/>
    </row>
    <row r="3" spans="1:11">
      <c r="A3" s="10" t="s">
        <v>15</v>
      </c>
      <c r="B3" s="7" t="s">
        <v>7</v>
      </c>
      <c r="C3" s="7">
        <v>300157</v>
      </c>
      <c r="D3" s="7">
        <v>214536</v>
      </c>
      <c r="E3" s="7">
        <f>144626+16572</f>
        <v>161198</v>
      </c>
      <c r="F3" s="7">
        <v>8437</v>
      </c>
      <c r="G3" s="7">
        <v>2936</v>
      </c>
      <c r="H3" s="7">
        <v>2803</v>
      </c>
      <c r="I3" s="7">
        <v>2</v>
      </c>
      <c r="J3" s="7">
        <v>39160</v>
      </c>
      <c r="K3" s="4"/>
    </row>
    <row r="4" spans="1:11">
      <c r="A4" s="10"/>
      <c r="B4" s="7" t="s">
        <v>8</v>
      </c>
      <c r="C4" s="7">
        <v>407203</v>
      </c>
      <c r="D4" s="7">
        <v>288463</v>
      </c>
      <c r="E4" s="7">
        <f>147629+39150</f>
        <v>186779</v>
      </c>
      <c r="F4" s="7">
        <v>4977</v>
      </c>
      <c r="G4" s="7">
        <v>9668</v>
      </c>
      <c r="H4" s="7">
        <v>6052</v>
      </c>
      <c r="I4" s="7">
        <v>0</v>
      </c>
      <c r="J4" s="7">
        <v>80987</v>
      </c>
      <c r="K4" s="4"/>
    </row>
    <row r="5" spans="1:11">
      <c r="A5" s="10"/>
      <c r="B5" s="7" t="s">
        <v>9</v>
      </c>
      <c r="C5" s="7">
        <f>SUM(C3:C4)</f>
        <v>707360</v>
      </c>
      <c r="D5" s="7">
        <f t="shared" ref="D5:J5" si="0">SUM(D3:D4)</f>
        <v>502999</v>
      </c>
      <c r="E5" s="7">
        <f t="shared" si="0"/>
        <v>347977</v>
      </c>
      <c r="F5" s="7">
        <f t="shared" si="0"/>
        <v>13414</v>
      </c>
      <c r="G5" s="7">
        <f t="shared" si="0"/>
        <v>12604</v>
      </c>
      <c r="H5" s="7">
        <f t="shared" si="0"/>
        <v>8855</v>
      </c>
      <c r="I5" s="7">
        <f t="shared" si="0"/>
        <v>2</v>
      </c>
      <c r="J5" s="7">
        <f t="shared" si="0"/>
        <v>120147</v>
      </c>
      <c r="K5" s="4"/>
    </row>
    <row r="6" spans="1:11">
      <c r="A6" s="10" t="s">
        <v>16</v>
      </c>
      <c r="B6" s="7" t="s">
        <v>7</v>
      </c>
      <c r="C6" s="7">
        <v>300157</v>
      </c>
      <c r="D6" s="7">
        <v>214536</v>
      </c>
      <c r="E6" s="7">
        <f>148803+17199</f>
        <v>166002</v>
      </c>
      <c r="F6" s="7">
        <v>9635</v>
      </c>
      <c r="G6" s="7">
        <v>3384</v>
      </c>
      <c r="H6" s="7">
        <v>2814</v>
      </c>
      <c r="I6" s="7">
        <v>2</v>
      </c>
      <c r="J6" s="7">
        <v>32699</v>
      </c>
      <c r="K6" s="4"/>
    </row>
    <row r="7" spans="1:11">
      <c r="A7" s="10"/>
      <c r="B7" s="7" t="s">
        <v>8</v>
      </c>
      <c r="C7" s="7">
        <v>407203</v>
      </c>
      <c r="D7" s="7">
        <v>288463</v>
      </c>
      <c r="E7" s="7">
        <f>158408+47133</f>
        <v>205541</v>
      </c>
      <c r="F7" s="7">
        <v>5598</v>
      </c>
      <c r="G7" s="7">
        <v>10887</v>
      </c>
      <c r="H7" s="7">
        <v>6149</v>
      </c>
      <c r="I7" s="7">
        <v>0</v>
      </c>
      <c r="J7" s="7">
        <v>60288</v>
      </c>
      <c r="K7" s="4"/>
    </row>
    <row r="8" spans="1:11">
      <c r="A8" s="10"/>
      <c r="B8" s="7" t="s">
        <v>9</v>
      </c>
      <c r="C8" s="7">
        <f>SUM(C6:C7)</f>
        <v>707360</v>
      </c>
      <c r="D8" s="7">
        <f t="shared" ref="D8:J8" si="1">SUM(D6:D7)</f>
        <v>502999</v>
      </c>
      <c r="E8" s="7">
        <f t="shared" si="1"/>
        <v>371543</v>
      </c>
      <c r="F8" s="7">
        <f t="shared" si="1"/>
        <v>15233</v>
      </c>
      <c r="G8" s="7">
        <f t="shared" si="1"/>
        <v>14271</v>
      </c>
      <c r="H8" s="7">
        <f t="shared" si="1"/>
        <v>8963</v>
      </c>
      <c r="I8" s="7">
        <f t="shared" si="1"/>
        <v>2</v>
      </c>
      <c r="J8" s="7">
        <f t="shared" si="1"/>
        <v>92987</v>
      </c>
      <c r="K8" s="4"/>
    </row>
    <row r="9" spans="1:11">
      <c r="A9" s="10" t="s">
        <v>17</v>
      </c>
      <c r="B9" s="7" t="s">
        <v>7</v>
      </c>
      <c r="C9" s="7">
        <v>300157</v>
      </c>
      <c r="D9" s="7">
        <v>214536</v>
      </c>
      <c r="E9" s="7">
        <f>149723+17446</f>
        <v>167169</v>
      </c>
      <c r="F9" s="7">
        <v>9771</v>
      </c>
      <c r="G9" s="7">
        <v>3431</v>
      </c>
      <c r="H9" s="7">
        <v>2810</v>
      </c>
      <c r="I9" s="7">
        <v>2</v>
      </c>
      <c r="J9" s="7">
        <v>31353</v>
      </c>
      <c r="K9" s="4"/>
    </row>
    <row r="10" spans="1:11">
      <c r="A10" s="10"/>
      <c r="B10" s="7" t="s">
        <v>8</v>
      </c>
      <c r="C10" s="7">
        <v>407203</v>
      </c>
      <c r="D10" s="7">
        <v>288463</v>
      </c>
      <c r="E10" s="7">
        <f>160665+48561</f>
        <v>209226</v>
      </c>
      <c r="F10" s="7">
        <v>5860</v>
      </c>
      <c r="G10" s="7">
        <v>10484</v>
      </c>
      <c r="H10" s="7">
        <v>6220</v>
      </c>
      <c r="I10" s="7">
        <v>0</v>
      </c>
      <c r="J10" s="7">
        <v>56673</v>
      </c>
      <c r="K10" s="4"/>
    </row>
    <row r="11" spans="1:11">
      <c r="A11" s="10"/>
      <c r="B11" s="7" t="s">
        <v>9</v>
      </c>
      <c r="C11" s="7">
        <f>SUM(C9:C10)</f>
        <v>707360</v>
      </c>
      <c r="D11" s="7">
        <f t="shared" ref="D11:J11" si="2">SUM(D9:D10)</f>
        <v>502999</v>
      </c>
      <c r="E11" s="7">
        <f t="shared" si="2"/>
        <v>376395</v>
      </c>
      <c r="F11" s="7">
        <f t="shared" si="2"/>
        <v>15631</v>
      </c>
      <c r="G11" s="7">
        <f t="shared" si="2"/>
        <v>13915</v>
      </c>
      <c r="H11" s="7">
        <f t="shared" si="2"/>
        <v>9030</v>
      </c>
      <c r="I11" s="7">
        <f t="shared" si="2"/>
        <v>2</v>
      </c>
      <c r="J11" s="7">
        <f t="shared" si="2"/>
        <v>88026</v>
      </c>
      <c r="K11" s="4"/>
    </row>
    <row r="12" spans="1:11">
      <c r="A12" s="5"/>
      <c r="B12" s="2"/>
      <c r="C12" s="3"/>
      <c r="D12" s="2"/>
      <c r="E12" s="2"/>
      <c r="F12" s="2"/>
      <c r="G12" s="2"/>
      <c r="H12" s="2"/>
      <c r="I12" s="2"/>
      <c r="J12" s="2"/>
      <c r="K12" s="4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4"/>
    </row>
    <row r="14" spans="1:11">
      <c r="A14" s="9" t="s">
        <v>14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6" t="s">
        <v>10</v>
      </c>
      <c r="B15" s="6" t="s">
        <v>11</v>
      </c>
      <c r="C15" s="6" t="s">
        <v>12</v>
      </c>
      <c r="D15" s="6" t="s">
        <v>6</v>
      </c>
      <c r="E15" s="6" t="s">
        <v>0</v>
      </c>
      <c r="F15" s="6" t="s">
        <v>1</v>
      </c>
      <c r="G15" s="6" t="s">
        <v>2</v>
      </c>
      <c r="H15" s="6" t="s">
        <v>3</v>
      </c>
      <c r="I15" s="6" t="s">
        <v>4</v>
      </c>
      <c r="J15" s="6" t="s">
        <v>5</v>
      </c>
      <c r="K15" s="1"/>
    </row>
    <row r="16" spans="1:11">
      <c r="A16" s="10" t="s">
        <v>15</v>
      </c>
      <c r="B16" s="7" t="s">
        <v>7</v>
      </c>
      <c r="C16" s="7">
        <v>300157</v>
      </c>
      <c r="D16" s="8">
        <f t="shared" ref="D16:E23" si="3">D3/C3</f>
        <v>0.71474594961969906</v>
      </c>
      <c r="E16" s="8">
        <f t="shared" si="3"/>
        <v>0.75137972181824964</v>
      </c>
      <c r="F16" s="8">
        <f t="shared" ref="F16:F24" si="4">F3/D3</f>
        <v>3.9326733042473055E-2</v>
      </c>
      <c r="G16" s="8">
        <f t="shared" ref="G16:G24" si="5">G3/D3</f>
        <v>1.3685348845881344E-2</v>
      </c>
      <c r="H16" s="8">
        <f t="shared" ref="H16:H24" si="6">H3/D3</f>
        <v>1.3065406272140806E-2</v>
      </c>
      <c r="I16" s="8">
        <f t="shared" ref="I16:I24" si="7">I3/D3</f>
        <v>9.322444717902823E-6</v>
      </c>
      <c r="J16" s="8">
        <f t="shared" ref="J16:J24" si="8">J3/D3</f>
        <v>0.18253346757653727</v>
      </c>
      <c r="K16" s="1"/>
    </row>
    <row r="17" spans="1:11">
      <c r="A17" s="10"/>
      <c r="B17" s="7" t="s">
        <v>8</v>
      </c>
      <c r="C17" s="7">
        <v>407203</v>
      </c>
      <c r="D17" s="8">
        <f t="shared" si="3"/>
        <v>0.70840096954099063</v>
      </c>
      <c r="E17" s="8">
        <f t="shared" si="3"/>
        <v>0.64749725268058644</v>
      </c>
      <c r="F17" s="8">
        <f t="shared" si="4"/>
        <v>1.7253512582202916E-2</v>
      </c>
      <c r="G17" s="8">
        <f t="shared" si="5"/>
        <v>3.3515563521144827E-2</v>
      </c>
      <c r="H17" s="8">
        <f t="shared" si="6"/>
        <v>2.0980160367187473E-2</v>
      </c>
      <c r="I17" s="8">
        <f t="shared" si="7"/>
        <v>0</v>
      </c>
      <c r="J17" s="8">
        <f t="shared" si="8"/>
        <v>0.28075351084887834</v>
      </c>
      <c r="K17" s="1"/>
    </row>
    <row r="18" spans="1:11">
      <c r="A18" s="10"/>
      <c r="B18" s="7" t="s">
        <v>9</v>
      </c>
      <c r="C18" s="7">
        <f>SUM(C16:C17)</f>
        <v>707360</v>
      </c>
      <c r="D18" s="8">
        <f t="shared" si="3"/>
        <v>0.71109336123049083</v>
      </c>
      <c r="E18" s="8">
        <f t="shared" si="3"/>
        <v>0.69180455627148363</v>
      </c>
      <c r="F18" s="8">
        <f t="shared" si="4"/>
        <v>2.6668045065695957E-2</v>
      </c>
      <c r="G18" s="8">
        <f t="shared" si="5"/>
        <v>2.5057703892055451E-2</v>
      </c>
      <c r="H18" s="8">
        <f t="shared" si="6"/>
        <v>1.7604408756279832E-2</v>
      </c>
      <c r="I18" s="8">
        <f t="shared" si="7"/>
        <v>3.9761510460259368E-6</v>
      </c>
      <c r="J18" s="8">
        <f t="shared" si="8"/>
        <v>0.23886130986343909</v>
      </c>
      <c r="K18" s="1"/>
    </row>
    <row r="19" spans="1:11">
      <c r="A19" s="10" t="s">
        <v>16</v>
      </c>
      <c r="B19" s="7" t="s">
        <v>7</v>
      </c>
      <c r="C19" s="7">
        <v>300157</v>
      </c>
      <c r="D19" s="8">
        <f t="shared" si="3"/>
        <v>0.71474594961969906</v>
      </c>
      <c r="E19" s="8">
        <f t="shared" si="3"/>
        <v>0.77377223403065221</v>
      </c>
      <c r="F19" s="8">
        <f t="shared" si="4"/>
        <v>4.4910877428496851E-2</v>
      </c>
      <c r="G19" s="8">
        <f t="shared" si="5"/>
        <v>1.5773576462691577E-2</v>
      </c>
      <c r="H19" s="8">
        <f t="shared" si="6"/>
        <v>1.3116679718089271E-2</v>
      </c>
      <c r="I19" s="8">
        <f t="shared" si="7"/>
        <v>9.322444717902823E-6</v>
      </c>
      <c r="J19" s="8">
        <f t="shared" si="8"/>
        <v>0.15241730991535221</v>
      </c>
      <c r="K19" s="1"/>
    </row>
    <row r="20" spans="1:11">
      <c r="A20" s="10"/>
      <c r="B20" s="7" t="s">
        <v>8</v>
      </c>
      <c r="C20" s="7">
        <v>407203</v>
      </c>
      <c r="D20" s="8">
        <f t="shared" si="3"/>
        <v>0.70840096954099063</v>
      </c>
      <c r="E20" s="8">
        <f t="shared" si="3"/>
        <v>0.71253852313814947</v>
      </c>
      <c r="F20" s="8">
        <f t="shared" si="4"/>
        <v>1.9406301674738183E-2</v>
      </c>
      <c r="G20" s="8">
        <f t="shared" si="5"/>
        <v>3.7741408776862197E-2</v>
      </c>
      <c r="H20" s="8">
        <f t="shared" si="6"/>
        <v>2.131642533011166E-2</v>
      </c>
      <c r="I20" s="8">
        <f t="shared" si="7"/>
        <v>0</v>
      </c>
      <c r="J20" s="8">
        <f t="shared" si="8"/>
        <v>0.20899734108013854</v>
      </c>
      <c r="K20" s="1"/>
    </row>
    <row r="21" spans="1:11">
      <c r="A21" s="10"/>
      <c r="B21" s="7" t="s">
        <v>9</v>
      </c>
      <c r="C21" s="7">
        <f>SUM(C19:C20)</f>
        <v>707360</v>
      </c>
      <c r="D21" s="8">
        <f t="shared" si="3"/>
        <v>0.71109336123049083</v>
      </c>
      <c r="E21" s="8">
        <f t="shared" si="3"/>
        <v>0.73865554404680722</v>
      </c>
      <c r="F21" s="8">
        <f t="shared" si="4"/>
        <v>3.0284354442056544E-2</v>
      </c>
      <c r="G21" s="8">
        <f t="shared" si="5"/>
        <v>2.837182578891807E-2</v>
      </c>
      <c r="H21" s="8">
        <f t="shared" si="6"/>
        <v>1.7819120912765236E-2</v>
      </c>
      <c r="I21" s="8">
        <f t="shared" si="7"/>
        <v>3.9761510460259368E-6</v>
      </c>
      <c r="J21" s="8">
        <f t="shared" si="8"/>
        <v>0.18486517865840688</v>
      </c>
      <c r="K21" s="1"/>
    </row>
    <row r="22" spans="1:11">
      <c r="A22" s="10" t="s">
        <v>17</v>
      </c>
      <c r="B22" s="7" t="s">
        <v>7</v>
      </c>
      <c r="C22" s="7">
        <v>300157</v>
      </c>
      <c r="D22" s="8">
        <f t="shared" si="3"/>
        <v>0.71474594961969906</v>
      </c>
      <c r="E22" s="8">
        <f t="shared" si="3"/>
        <v>0.77921188052354851</v>
      </c>
      <c r="F22" s="8">
        <f t="shared" si="4"/>
        <v>4.5544803669314238E-2</v>
      </c>
      <c r="G22" s="8">
        <f t="shared" si="5"/>
        <v>1.5992653913562294E-2</v>
      </c>
      <c r="H22" s="8">
        <f t="shared" si="6"/>
        <v>1.3098034828653467E-2</v>
      </c>
      <c r="I22" s="8">
        <f t="shared" si="7"/>
        <v>9.322444717902823E-6</v>
      </c>
      <c r="J22" s="8">
        <f t="shared" si="8"/>
        <v>0.14614330462020361</v>
      </c>
      <c r="K22" s="1"/>
    </row>
    <row r="23" spans="1:11">
      <c r="A23" s="10"/>
      <c r="B23" s="7" t="s">
        <v>8</v>
      </c>
      <c r="C23" s="7">
        <v>407203</v>
      </c>
      <c r="D23" s="8">
        <f t="shared" si="3"/>
        <v>0.70840096954099063</v>
      </c>
      <c r="E23" s="8">
        <f t="shared" si="3"/>
        <v>0.72531312508016621</v>
      </c>
      <c r="F23" s="8">
        <f t="shared" si="4"/>
        <v>2.0314563739543719E-2</v>
      </c>
      <c r="G23" s="8">
        <f t="shared" si="5"/>
        <v>3.6344349188630776E-2</v>
      </c>
      <c r="H23" s="8">
        <f t="shared" si="6"/>
        <v>2.1562557416375756E-2</v>
      </c>
      <c r="I23" s="8">
        <f t="shared" si="7"/>
        <v>0</v>
      </c>
      <c r="J23" s="8">
        <f t="shared" si="8"/>
        <v>0.1964654045752835</v>
      </c>
      <c r="K23" s="1"/>
    </row>
    <row r="24" spans="1:11">
      <c r="A24" s="10"/>
      <c r="B24" s="7" t="s">
        <v>9</v>
      </c>
      <c r="C24" s="7">
        <f>SUM(C22:C23)</f>
        <v>707360</v>
      </c>
      <c r="D24" s="8">
        <f>D11/C11</f>
        <v>0.71109336123049083</v>
      </c>
      <c r="E24" s="8">
        <f>E11/D11</f>
        <v>0.74830168648446616</v>
      </c>
      <c r="F24" s="8">
        <f t="shared" si="4"/>
        <v>3.1075608500215707E-2</v>
      </c>
      <c r="G24" s="8">
        <f t="shared" si="5"/>
        <v>2.7664070902725452E-2</v>
      </c>
      <c r="H24" s="8">
        <f t="shared" si="6"/>
        <v>1.7952321972807102E-2</v>
      </c>
      <c r="I24" s="8">
        <f t="shared" si="7"/>
        <v>3.9761510460259368E-6</v>
      </c>
      <c r="J24" s="8">
        <f t="shared" si="8"/>
        <v>0.17500233598873954</v>
      </c>
      <c r="K24" s="1"/>
    </row>
  </sheetData>
  <mergeCells count="6">
    <mergeCell ref="A3:A5"/>
    <mergeCell ref="A6:A8"/>
    <mergeCell ref="A9:A11"/>
    <mergeCell ref="A16:A18"/>
    <mergeCell ref="A19:A21"/>
    <mergeCell ref="A22:A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2023-02-10T08:19:57Z</dcterms:modified>
</cp:coreProperties>
</file>